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drawings/drawing19.xml" ContentType="application/vnd.openxmlformats-officedocument.drawing+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drawings/drawing20.xml" ContentType="application/vnd.openxmlformats-officedocument.drawing+xml"/>
  <Override PartName="/xl/ctrlProps/ctrlProp2068.xml" ContentType="application/vnd.ms-excel.controlproperties+xml"/>
  <Override PartName="/xl/drawings/drawing21.xml" ContentType="application/vnd.openxmlformats-officedocument.drawing+xml"/>
  <Override PartName="/xl/ctrlProps/ctrlProp2069.xml" ContentType="application/vnd.ms-excel.controlproperties+xml"/>
  <Override PartName="/xl/drawings/drawing22.xml" ContentType="application/vnd.openxmlformats-officedocument.drawing+xml"/>
  <Override PartName="/xl/ctrlProps/ctrlProp2070.xml" ContentType="application/vnd.ms-excel.controlproperties+xml"/>
  <Override PartName="/xl/drawings/drawing23.xml" ContentType="application/vnd.openxmlformats-officedocument.drawing+xml"/>
  <Override PartName="/xl/ctrlProps/ctrlProp2071.xml" ContentType="application/vnd.ms-excel.controlproperties+xml"/>
  <Override PartName="/xl/drawings/drawing24.xml" ContentType="application/vnd.openxmlformats-officedocument.drawing+xml"/>
  <Override PartName="/xl/ctrlProps/ctrlProp2072.xml" ContentType="application/vnd.ms-excel.controlproperties+xml"/>
  <Override PartName="/xl/drawings/drawing25.xml" ContentType="application/vnd.openxmlformats-officedocument.drawing+xml"/>
  <Override PartName="/xl/ctrlProps/ctrlProp2073.xml" ContentType="application/vnd.ms-excel.controlproperties+xml"/>
  <Override PartName="/xl/drawings/drawing26.xml" ContentType="application/vnd.openxmlformats-officedocument.drawing+xml"/>
  <Override PartName="/xl/ctrlProps/ctrlProp2074.xml" ContentType="application/vnd.ms-excel.controlproperties+xml"/>
  <Override PartName="/xl/drawings/drawing27.xml" ContentType="application/vnd.openxmlformats-officedocument.drawing+xml"/>
  <Override PartName="/xl/ctrlProps/ctrlProp207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v242767\Documents\TO BE FILED\1_ANNUAL REPORTS\"/>
    </mc:Choice>
  </mc:AlternateContent>
  <xr:revisionPtr revIDLastSave="0" documentId="13_ncr:1_{F1FAEC36-95A0-42BA-8F50-241C5CF6726D}" xr6:coauthVersionLast="47" xr6:coauthVersionMax="47" xr10:uidLastSave="{00000000-0000-0000-0000-000000000000}"/>
  <bookViews>
    <workbookView xWindow="-110" yWindow="-110" windowWidth="19420" windowHeight="11500" tabRatio="915" xr2:uid="{00000000-000D-0000-FFFF-FFFF00000000}"/>
  </bookViews>
  <sheets>
    <sheet name="Data Sheet" sheetId="2" r:id="rId1"/>
    <sheet name="Cover" sheetId="3" r:id="rId2"/>
    <sheet name="Table" sheetId="4" r:id="rId3"/>
    <sheet name="Sch.1" sheetId="5" r:id="rId4"/>
    <sheet name="Comments" sheetId="6" r:id="rId5"/>
    <sheet name="Sch.2" sheetId="7" r:id="rId6"/>
    <sheet name="Sch.3 (REDACTED)" sheetId="8" r:id="rId7"/>
    <sheet name="Sch.4" sheetId="9" r:id="rId8"/>
    <sheet name="Sch.5" sheetId="10" r:id="rId9"/>
    <sheet name="Sch.6" sheetId="11" r:id="rId10"/>
    <sheet name="Sch.7" sheetId="12" r:id="rId11"/>
    <sheet name="Sch.8 (REDACTED)" sheetId="13" r:id="rId12"/>
    <sheet name="Sch.9" sheetId="75" r:id="rId13"/>
    <sheet name="Sch.10" sheetId="76" r:id="rId14"/>
    <sheet name="Sch.11" sheetId="16" r:id="rId15"/>
    <sheet name="Sch.12" sheetId="17" r:id="rId16"/>
    <sheet name="Sch.13" sheetId="18" r:id="rId17"/>
    <sheet name="Sch.14" sheetId="19" r:id="rId18"/>
    <sheet name="Sch.15" sheetId="107" r:id="rId19"/>
    <sheet name="Sch.16" sheetId="90" r:id="rId20"/>
    <sheet name="Sch.17" sheetId="22" r:id="rId21"/>
    <sheet name="Sch.18" sheetId="23" r:id="rId22"/>
    <sheet name="Sch.19" sheetId="24" r:id="rId23"/>
    <sheet name="Sch.20" sheetId="25" r:id="rId24"/>
    <sheet name="Sch.21" sheetId="93" r:id="rId25"/>
    <sheet name="Sch.22" sheetId="92" r:id="rId26"/>
    <sheet name="Sch.23" sheetId="91" r:id="rId27"/>
    <sheet name="Sch.24" sheetId="77" r:id="rId28"/>
    <sheet name="Sch.25" sheetId="94" r:id="rId29"/>
    <sheet name="Sch.26" sheetId="95" r:id="rId30"/>
    <sheet name="Sch.27" sheetId="32" r:id="rId31"/>
    <sheet name="Sch.28" sheetId="33" r:id="rId32"/>
    <sheet name="Sch.29" sheetId="96" r:id="rId33"/>
    <sheet name="Sch.30" sheetId="80" r:id="rId34"/>
    <sheet name="Sch.31" sheetId="79" r:id="rId35"/>
    <sheet name="Sch.32" sheetId="78" r:id="rId36"/>
    <sheet name="Sch.33" sheetId="38" r:id="rId37"/>
    <sheet name="Sch.34" sheetId="97" r:id="rId38"/>
    <sheet name="Sch.35" sheetId="98" r:id="rId39"/>
    <sheet name="Sch.36" sheetId="81" r:id="rId40"/>
    <sheet name="Sch.37" sheetId="99" r:id="rId41"/>
    <sheet name="Sch.38" sheetId="82" r:id="rId42"/>
    <sheet name="Sch.39" sheetId="101" r:id="rId43"/>
    <sheet name="Sch.40" sheetId="100" r:id="rId44"/>
    <sheet name="IS BS INPUT 2016" sheetId="88" state="hidden" r:id="rId45"/>
    <sheet name="Sch.41" sheetId="46" r:id="rId46"/>
    <sheet name="Sch.42" sheetId="47" r:id="rId47"/>
    <sheet name="Sch.43" sheetId="48" r:id="rId48"/>
    <sheet name="Sch.44" sheetId="83" r:id="rId49"/>
    <sheet name="Sch.45" sheetId="50" r:id="rId50"/>
    <sheet name="Sch.46" sheetId="51" r:id="rId51"/>
    <sheet name="Sch.47" sheetId="52" r:id="rId52"/>
    <sheet name="Sch.48" sheetId="84" r:id="rId53"/>
    <sheet name="Sch.49" sheetId="54" r:id="rId54"/>
    <sheet name="Sch.50" sheetId="85" r:id="rId55"/>
    <sheet name="Sch.51" sheetId="56" r:id="rId56"/>
    <sheet name="Sch.52" sheetId="102" r:id="rId57"/>
    <sheet name="Sch.53" sheetId="58" r:id="rId58"/>
    <sheet name="Sch.54" sheetId="59" r:id="rId59"/>
    <sheet name="Sch.55" sheetId="60" r:id="rId60"/>
    <sheet name="Sch.56" sheetId="61" r:id="rId61"/>
    <sheet name="Sch.56A" sheetId="62" r:id="rId62"/>
    <sheet name="Sch.56B" sheetId="63" r:id="rId63"/>
    <sheet name="Sch.56C" sheetId="64" r:id="rId64"/>
    <sheet name="Sch.57" sheetId="65" r:id="rId65"/>
    <sheet name="Sch.58" sheetId="66" r:id="rId66"/>
    <sheet name="Sch.59" sheetId="86" r:id="rId67"/>
    <sheet name="Sch.60" sheetId="103" r:id="rId68"/>
    <sheet name="Sch.61 (REDACTED)" sheetId="69" r:id="rId69"/>
    <sheet name="Sch.62" sheetId="104" r:id="rId70"/>
    <sheet name="Sch.63" sheetId="105" r:id="rId71"/>
    <sheet name="Sch.64" sheetId="106" r:id="rId72"/>
    <sheet name="Sch.65" sheetId="73" r:id="rId73"/>
    <sheet name="5Yr._Book" sheetId="74" r:id="rId74"/>
  </sheets>
  <definedNames>
    <definedName name="_5YR._BOOK">'5Yr._Book'!$A$11:$D$452</definedName>
    <definedName name="_xlnm._FilterDatabase" localSheetId="45" hidden="1">Sch.41!$C$517:$E$819</definedName>
    <definedName name="_Key1" hidden="1">#REF!</definedName>
    <definedName name="_Order1" hidden="1">255</definedName>
    <definedName name="_PG1">Sch.1!$D$58</definedName>
    <definedName name="_PG10">'Sch.8 (REDACTED)'!$A$71</definedName>
    <definedName name="_PG100">Sch.65!$B$55</definedName>
    <definedName name="_PG11">'Sch.8 (REDACTED)'!$A$112</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Sch.11!#REF!</definedName>
    <definedName name="_PG2">Sch.2!#REF!</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Sch.2!#REF!</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 (REDACTED)'!$E$49</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 (REDACTED)'!$S$49</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Sch.4!$B$41</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Sch.46!$B$56</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Sch.53!#REF!</definedName>
    <definedName name="_PG83">Sch.53!#REF!</definedName>
    <definedName name="_PG84">Sch.54!$A$56</definedName>
    <definedName name="_PG85">Sch.54!$C$56</definedName>
    <definedName name="_PG86">Sch.55!$A$67</definedName>
    <definedName name="_PG87">Sch.55!$D$67</definedName>
    <definedName name="_PG88">Sch.56!$A$61</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 (REDACTED)'!$A$48</definedName>
    <definedName name="_PG97">#REF!</definedName>
    <definedName name="_PG98">#REF!</definedName>
    <definedName name="_PG99">#REF!</definedName>
    <definedName name="_PP49">#REF!</definedName>
    <definedName name="_Sort" hidden="1">#REF!</definedName>
    <definedName name="COMMENTSPM">Comments!$B$83:$B$93</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Cover!$A$2:$J$48</definedName>
    <definedName name="COVERPM">Cover!$B$52:$B$60</definedName>
    <definedName name="DATA_SHEET">'Data Sheet'!$A$1</definedName>
    <definedName name="_xlnm.Print_Area" localSheetId="73">'5Yr._Book'!$A$1:$D$449</definedName>
    <definedName name="_xlnm.Print_Area" localSheetId="1">Cover!$A$1:$J$51</definedName>
    <definedName name="_xlnm.Print_Area" localSheetId="0">'Data Sheet'!$A$1:$E$63</definedName>
    <definedName name="_xlnm.Print_Area" localSheetId="3">Sch.1!$A$1:$F$58</definedName>
    <definedName name="_xlnm.Print_Area" localSheetId="13">Sch.10!$A$1:$T$67</definedName>
    <definedName name="_xlnm.Print_Area" localSheetId="14">Sch.11!$A$1:$G$175</definedName>
    <definedName name="_xlnm.Print_Area" localSheetId="15">Sch.12!$A$1:$J$120</definedName>
    <definedName name="_xlnm.Print_Area" localSheetId="16">Sch.13!$A$1:$G$126</definedName>
    <definedName name="_xlnm.Print_Area" localSheetId="17">Sch.14!$A$1:$J$104</definedName>
    <definedName name="_xlnm.Print_Area" localSheetId="20">Sch.17!$A$1:$J$52</definedName>
    <definedName name="_xlnm.Print_Area" localSheetId="21">Sch.18!$A$1:$M$350</definedName>
    <definedName name="_xlnm.Print_Area" localSheetId="22">Sch.19!$A$1:$N$72</definedName>
    <definedName name="_xlnm.Print_Area" localSheetId="23">Sch.20!$A$1:$Q$70</definedName>
    <definedName name="_xlnm.Print_Area" localSheetId="27">Sch.24!$A$1:$G$63</definedName>
    <definedName name="_xlnm.Print_Area" localSheetId="30">Sch.27!$A$1:$H$108</definedName>
    <definedName name="_xlnm.Print_Area" localSheetId="31">Sch.28!$A$1:$H$147</definedName>
    <definedName name="_xlnm.Print_Area" localSheetId="6">'Sch.3 (REDACTED)'!$A$1:$Z$49</definedName>
    <definedName name="_xlnm.Print_Area" localSheetId="33">Sch.30!$A$1:$Q$52</definedName>
    <definedName name="_xlnm.Print_Area" localSheetId="34">Sch.31!$A$1:$M$69</definedName>
    <definedName name="_xlnm.Print_Area" localSheetId="35">Sch.32!$A$1:$F$51</definedName>
    <definedName name="_xlnm.Print_Area" localSheetId="36">Sch.33!$A$1:$H$48</definedName>
    <definedName name="_xlnm.Print_Area" localSheetId="39">Sch.36!$A$1:$M$113</definedName>
    <definedName name="_xlnm.Print_Area" localSheetId="41">Sch.38!$A$2:$H$62</definedName>
    <definedName name="_xlnm.Print_Area" localSheetId="7">Sch.4!$A$1:$C$430</definedName>
    <definedName name="_xlnm.Print_Area" localSheetId="45">Sch.41!$A$1:$E$69</definedName>
    <definedName name="_xlnm.Print_Area" localSheetId="46">Sch.42!$A$1:$E$63</definedName>
    <definedName name="_xlnm.Print_Area" localSheetId="47">Sch.43!$A$1:$D$55</definedName>
    <definedName name="_xlnm.Print_Area" localSheetId="48">Sch.44!$A$1:$J$152</definedName>
    <definedName name="_xlnm.Print_Area" localSheetId="49">Sch.45!$A$1:$R$64</definedName>
    <definedName name="_xlnm.Print_Area" localSheetId="50">Sch.46!$A$1:$F$57</definedName>
    <definedName name="_xlnm.Print_Area" localSheetId="51">Sch.47!$A$1:$J$69</definedName>
    <definedName name="_xlnm.Print_Area" localSheetId="53">Sch.49!$A$1:$E$60</definedName>
    <definedName name="_xlnm.Print_Area" localSheetId="8">Sch.5!$A$1:$D$53</definedName>
    <definedName name="_xlnm.Print_Area" localSheetId="55">Sch.51!$A$1:$O$67</definedName>
    <definedName name="_xlnm.Print_Area" localSheetId="57">Sch.53!$A$1:$E$66</definedName>
    <definedName name="_xlnm.Print_Area" localSheetId="58">Sch.54!$A$1:$I$113</definedName>
    <definedName name="_xlnm.Print_Area" localSheetId="59">Sch.55!$A$1:$L$133</definedName>
    <definedName name="_xlnm.Print_Area" localSheetId="60">Sch.56!$A$1:$C$63</definedName>
    <definedName name="_xlnm.Print_Area" localSheetId="61">Sch.56A!$A$1:$J$67</definedName>
    <definedName name="_xlnm.Print_Area" localSheetId="62">Sch.56B!$A$1:$E$60</definedName>
    <definedName name="_xlnm.Print_Area" localSheetId="63">Sch.56C!$A$1:$E$60</definedName>
    <definedName name="_xlnm.Print_Area" localSheetId="64">Sch.57!$A$1:$G$65</definedName>
    <definedName name="_xlnm.Print_Area" localSheetId="65">Sch.58!$A$1:$G$67</definedName>
    <definedName name="_xlnm.Print_Area" localSheetId="66">Sch.59!$A$1:$G$124</definedName>
    <definedName name="_xlnm.Print_Area" localSheetId="9">Sch.6!$A$1:$E$66</definedName>
    <definedName name="_xlnm.Print_Area" localSheetId="68">'Sch.61 (REDACTED)'!$A$1:$J$48</definedName>
    <definedName name="_xlnm.Print_Area" localSheetId="72">Sch.65!$A$1:$I$55</definedName>
    <definedName name="_xlnm.Print_Area" localSheetId="10">Sch.7!$A$1:$D$57</definedName>
    <definedName name="_xlnm.Print_Area" localSheetId="11">'Sch.8 (REDACTED)'!$A$1:$F$112</definedName>
    <definedName name="_xlnm.Print_Area" localSheetId="12">Sch.9!$A$1:$H$126</definedName>
    <definedName name="PRINTALL">'Data Sheet'!$C$65:$C$134</definedName>
    <definedName name="SCH.1">Sch.1!$A$3:$F$58</definedName>
    <definedName name="SCH.10">#REF!</definedName>
    <definedName name="SCH.11">Sch.11!$A$1:$G$175</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Sch.2!#REF!</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 (REDACTED)'!$A$1:$Z$49</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Sch.4!$A$1:$C$41</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Sch.46!$A$1:$D$56</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Sch.53!$A$1:$C$66</definedName>
    <definedName name="SCH.54">Sch.54!$A$1:$I$56</definedName>
    <definedName name="SCH.55">Sch.55!$A$1:$L$67</definedName>
    <definedName name="SCH.56">Sch.56!$A$1:$C$61</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 (REDACTED)'!$A$1</definedName>
    <definedName name="SCH.62">#REF!</definedName>
    <definedName name="SCH.63">#REF!</definedName>
    <definedName name="SCH.64">#REF!</definedName>
    <definedName name="SCH.65">Sch.65!$A$1</definedName>
    <definedName name="SCH.7">Sch.7!$A$1:$D$56</definedName>
    <definedName name="SCH.8">'Sch.8 (REDACTED)'!$A$1:$F$112</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 (REDACTED)'!#REF!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 (REDACTED)'!#REF!</definedName>
    <definedName name="SCH62PM">#REF!</definedName>
    <definedName name="SCH63PM">#REF!</definedName>
    <definedName name="SCH64PM">#REF!</definedName>
    <definedName name="SCH65PM">Sch.65!#REF!</definedName>
    <definedName name="SCH6PM">Sch.6!#REF!</definedName>
    <definedName name="SCH7PM">Sch.7!#REF!</definedName>
    <definedName name="SCH8PM">'Sch.8 (REDACTED)'!#REF!</definedName>
    <definedName name="SCH9PM">#REF!</definedName>
    <definedName name="States">#REF!</definedName>
    <definedName name="TABLE">Table!$A$1</definedName>
    <definedName name="TABLEPM">Table!$B$68:$B$70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2" i="76" l="1"/>
  <c r="S31" i="76" s="1"/>
  <c r="S30" i="76"/>
  <c r="S29" i="76"/>
  <c r="S28" i="76"/>
  <c r="S27" i="76"/>
  <c r="C59" i="75" l="1"/>
  <c r="A1" i="17"/>
  <c r="A1" i="16"/>
  <c r="N28" i="24" l="1"/>
  <c r="N29" i="24"/>
  <c r="N30" i="24"/>
  <c r="N31" i="24"/>
  <c r="N32" i="24"/>
  <c r="N33" i="24"/>
  <c r="N34" i="24"/>
  <c r="N35" i="24"/>
  <c r="N36" i="24"/>
  <c r="N37" i="24"/>
  <c r="N38" i="24"/>
  <c r="S39" i="76"/>
  <c r="H55" i="81" l="1"/>
  <c r="G55" i="81"/>
  <c r="E106" i="16" s="1"/>
  <c r="H87" i="17"/>
  <c r="E111" i="16"/>
  <c r="E109" i="16"/>
  <c r="E107" i="16"/>
  <c r="H86" i="17" l="1"/>
  <c r="H85" i="17"/>
  <c r="H73" i="17"/>
  <c r="J16" i="17"/>
  <c r="J99" i="17"/>
  <c r="F112" i="16" s="1"/>
  <c r="G112" i="16" s="1"/>
  <c r="H99" i="17"/>
  <c r="E112" i="16" s="1"/>
  <c r="J75" i="17"/>
  <c r="J79" i="17" s="1"/>
  <c r="J57" i="17"/>
  <c r="J49" i="17"/>
  <c r="J42" i="17"/>
  <c r="H42" i="17"/>
  <c r="J31" i="17"/>
  <c r="J24" i="17"/>
  <c r="H24" i="17"/>
  <c r="F111" i="16"/>
  <c r="G111" i="16" s="1"/>
  <c r="G109" i="16"/>
  <c r="G108" i="16"/>
  <c r="G106" i="16"/>
  <c r="F53" i="16"/>
  <c r="F52" i="16"/>
  <c r="F51" i="16"/>
  <c r="F50" i="16"/>
  <c r="F49" i="16"/>
  <c r="F48" i="16"/>
  <c r="G110" i="16"/>
  <c r="G107" i="16"/>
  <c r="F95" i="16"/>
  <c r="E95" i="16"/>
  <c r="G94" i="16"/>
  <c r="G93" i="16"/>
  <c r="G92" i="16"/>
  <c r="G91" i="16"/>
  <c r="G90" i="16"/>
  <c r="G89" i="16"/>
  <c r="G88" i="16"/>
  <c r="G85" i="16"/>
  <c r="G84" i="16"/>
  <c r="G81" i="16"/>
  <c r="G80" i="16"/>
  <c r="G79" i="16"/>
  <c r="G78" i="16"/>
  <c r="G77" i="16"/>
  <c r="G76" i="16"/>
  <c r="G75" i="16"/>
  <c r="G74" i="16"/>
  <c r="G73" i="16"/>
  <c r="G72" i="16"/>
  <c r="G41" i="16"/>
  <c r="G40" i="16"/>
  <c r="G39" i="16"/>
  <c r="G38" i="16"/>
  <c r="G37" i="16"/>
  <c r="G36" i="16"/>
  <c r="G35" i="16"/>
  <c r="G34" i="16"/>
  <c r="G30" i="16"/>
  <c r="G29" i="16"/>
  <c r="G28" i="16"/>
  <c r="G27" i="16"/>
  <c r="G26" i="16"/>
  <c r="G25" i="16"/>
  <c r="G24" i="16"/>
  <c r="G23" i="16"/>
  <c r="G22" i="16"/>
  <c r="G21" i="16"/>
  <c r="G20" i="16"/>
  <c r="G19" i="16"/>
  <c r="G18" i="16"/>
  <c r="G17" i="16"/>
  <c r="G16" i="16"/>
  <c r="G15" i="16"/>
  <c r="G14" i="16"/>
  <c r="G13" i="16"/>
  <c r="G12" i="16"/>
  <c r="G11" i="16"/>
  <c r="G95" i="16" l="1"/>
  <c r="J50" i="17"/>
  <c r="M41" i="81" l="1"/>
  <c r="L41" i="81"/>
  <c r="K41" i="81"/>
  <c r="J41" i="81"/>
  <c r="I41" i="81"/>
  <c r="H41" i="81"/>
  <c r="G41" i="81"/>
  <c r="E28" i="81"/>
  <c r="E41" i="81" s="1"/>
  <c r="M39" i="24"/>
  <c r="L39" i="24"/>
  <c r="K39" i="24"/>
  <c r="J39" i="24"/>
  <c r="H39" i="24"/>
  <c r="G39" i="24"/>
  <c r="F39" i="24"/>
  <c r="E39" i="24"/>
  <c r="I49" i="19" l="1"/>
  <c r="H49" i="19"/>
  <c r="G49" i="19"/>
  <c r="E49" i="19"/>
  <c r="D49" i="19"/>
  <c r="F49" i="19"/>
  <c r="I35" i="19" l="1"/>
  <c r="H35" i="19"/>
  <c r="G35" i="19"/>
  <c r="F35" i="19"/>
  <c r="E35" i="19"/>
  <c r="D35" i="19"/>
  <c r="M26" i="24"/>
  <c r="L26" i="24"/>
  <c r="K26" i="24"/>
  <c r="J26" i="24"/>
  <c r="H26" i="24"/>
  <c r="G26" i="24"/>
  <c r="F26" i="24"/>
  <c r="E26" i="24"/>
  <c r="G73" i="33" l="1"/>
  <c r="E345" i="23" l="1"/>
  <c r="D345" i="23"/>
  <c r="H345" i="23"/>
  <c r="M345" i="23"/>
  <c r="K32" i="60" l="1"/>
  <c r="K24" i="60"/>
  <c r="K20" i="60"/>
  <c r="K15" i="60"/>
  <c r="K25" i="60" l="1"/>
  <c r="K26" i="60" s="1"/>
  <c r="K27" i="60" s="1"/>
  <c r="D433" i="74" l="1"/>
  <c r="D42" i="4" l="1"/>
  <c r="D43" i="4" s="1"/>
  <c r="D44" i="4" s="1"/>
  <c r="D45" i="4" s="1"/>
  <c r="D10" i="4"/>
  <c r="D11" i="4" s="1"/>
  <c r="D12" i="4" s="1"/>
  <c r="D14" i="4" s="1"/>
  <c r="D15" i="4" s="1"/>
  <c r="D16" i="4" s="1"/>
  <c r="D17" i="4" s="1"/>
  <c r="D18" i="4" s="1"/>
  <c r="D19" i="4" s="1"/>
  <c r="D21" i="4" s="1"/>
  <c r="D22" i="4" s="1"/>
  <c r="D23" i="4" s="1"/>
  <c r="D24" i="4" s="1"/>
  <c r="D26" i="4" s="1"/>
  <c r="D27" i="4" s="1"/>
  <c r="D28" i="4" s="1"/>
  <c r="D29" i="4" s="1"/>
  <c r="D31" i="4" s="1"/>
  <c r="D32" i="4" s="1"/>
  <c r="D33" i="4" s="1"/>
  <c r="D34" i="4" s="1"/>
  <c r="D8" i="4"/>
  <c r="A29" i="4"/>
  <c r="A30" i="4" s="1"/>
  <c r="A31" i="4" s="1"/>
  <c r="A32" i="4" s="1"/>
  <c r="A33" i="4" s="1"/>
  <c r="A34" i="4" s="1"/>
  <c r="A35" i="4" s="1"/>
  <c r="A36" i="4" s="1"/>
  <c r="A38" i="4" s="1"/>
  <c r="A39" i="4" s="1"/>
  <c r="A40" i="4" s="1"/>
  <c r="A41" i="4" s="1"/>
  <c r="A43" i="4" s="1"/>
  <c r="A45" i="4" s="1"/>
  <c r="A46" i="4" s="1"/>
  <c r="A47" i="4" s="1"/>
  <c r="A48" i="4" s="1"/>
  <c r="A49" i="4" s="1"/>
  <c r="A50" i="4" s="1"/>
  <c r="A19" i="4"/>
  <c r="A21" i="4" s="1"/>
  <c r="A22" i="4" s="1"/>
  <c r="A23" i="4" s="1"/>
  <c r="A24" i="4" s="1"/>
  <c r="A25" i="4" s="1"/>
  <c r="A26" i="4" s="1"/>
  <c r="G46" i="18" l="1"/>
  <c r="G60" i="18" s="1"/>
  <c r="N41" i="24" l="1"/>
  <c r="N42" i="24"/>
  <c r="N43" i="24"/>
  <c r="N44" i="24"/>
  <c r="N45" i="24"/>
  <c r="M168" i="23" l="1"/>
  <c r="H168" i="23"/>
  <c r="E168" i="23"/>
  <c r="D168" i="23"/>
  <c r="D46" i="23"/>
  <c r="D219" i="23"/>
  <c r="M46" i="23"/>
  <c r="N52" i="24" l="1"/>
  <c r="N25" i="24" l="1"/>
  <c r="C73" i="33" l="1"/>
  <c r="H67" i="33" l="1"/>
  <c r="D87" i="19" l="1"/>
  <c r="E87" i="19"/>
  <c r="F87" i="19"/>
  <c r="G87" i="19"/>
  <c r="H87" i="19"/>
  <c r="I87" i="19"/>
  <c r="M219" i="23" l="1"/>
  <c r="H219" i="23"/>
  <c r="E219" i="23"/>
  <c r="D54" i="47" l="1"/>
  <c r="Q37" i="80" l="1"/>
  <c r="C47" i="75" l="1"/>
  <c r="D47" i="75"/>
  <c r="J98" i="19" l="1"/>
  <c r="E52" i="16" s="1"/>
  <c r="G52" i="16" s="1"/>
  <c r="F73" i="33" l="1"/>
  <c r="E73" i="33" l="1"/>
  <c r="M66" i="24" l="1"/>
  <c r="M69" i="24" s="1"/>
  <c r="L66" i="24"/>
  <c r="K66" i="24"/>
  <c r="K69" i="24" s="1"/>
  <c r="J66" i="24"/>
  <c r="J69" i="24" s="1"/>
  <c r="H66" i="24"/>
  <c r="H69" i="24" s="1"/>
  <c r="G66" i="24"/>
  <c r="F66" i="24"/>
  <c r="F69" i="24" s="1"/>
  <c r="E66" i="24"/>
  <c r="E69" i="24" s="1"/>
  <c r="F56" i="16" s="1"/>
  <c r="M57" i="24"/>
  <c r="L57" i="24"/>
  <c r="K57" i="24"/>
  <c r="J57" i="24"/>
  <c r="H57" i="24"/>
  <c r="G57" i="24"/>
  <c r="F57" i="24"/>
  <c r="E57" i="24"/>
  <c r="M46" i="24"/>
  <c r="L46" i="24"/>
  <c r="K46" i="24"/>
  <c r="J46" i="24"/>
  <c r="H46" i="24"/>
  <c r="G46" i="24"/>
  <c r="F46" i="24"/>
  <c r="E46" i="24"/>
  <c r="L60" i="24" l="1"/>
  <c r="L63" i="24" s="1"/>
  <c r="L70" i="24" s="1"/>
  <c r="F60" i="24"/>
  <c r="F63" i="24" s="1"/>
  <c r="F70" i="24" s="1"/>
  <c r="K60" i="24"/>
  <c r="K63" i="24" s="1"/>
  <c r="K70" i="24" s="1"/>
  <c r="J60" i="24"/>
  <c r="J63" i="24" s="1"/>
  <c r="J70" i="24" s="1"/>
  <c r="G60" i="24"/>
  <c r="G63" i="24" s="1"/>
  <c r="G70" i="24" s="1"/>
  <c r="E60" i="24"/>
  <c r="E63" i="24" s="1"/>
  <c r="F55" i="16" s="1"/>
  <c r="M60" i="24"/>
  <c r="M63" i="24" s="1"/>
  <c r="M70" i="24" s="1"/>
  <c r="H60" i="24"/>
  <c r="H63" i="24" s="1"/>
  <c r="H70" i="24" s="1"/>
  <c r="E70" i="24" l="1"/>
  <c r="M50" i="80" l="1"/>
  <c r="L50" i="80"/>
  <c r="F50" i="80"/>
  <c r="D50" i="80"/>
  <c r="G50" i="80"/>
  <c r="H50" i="80"/>
  <c r="K50" i="80"/>
  <c r="N50" i="80"/>
  <c r="O50" i="80"/>
  <c r="P50" i="80"/>
  <c r="E34" i="82" l="1"/>
  <c r="H34" i="82"/>
  <c r="G34" i="82"/>
  <c r="C34" i="82" l="1"/>
  <c r="G97" i="16" l="1"/>
  <c r="H129" i="33"/>
  <c r="N24" i="24" l="1"/>
  <c r="N23" i="24"/>
  <c r="N22" i="24"/>
  <c r="N21" i="24"/>
  <c r="N20" i="24"/>
  <c r="N19" i="24"/>
  <c r="N18" i="24"/>
  <c r="N17" i="24"/>
  <c r="N16" i="24"/>
  <c r="N15" i="24"/>
  <c r="E48" i="88"/>
  <c r="N26" i="24" l="1"/>
  <c r="J16" i="76"/>
  <c r="H104" i="75"/>
  <c r="E104" i="75"/>
  <c r="D104" i="75"/>
  <c r="E59" i="75"/>
  <c r="H47" i="75"/>
  <c r="H49" i="75" s="1"/>
  <c r="G47" i="75"/>
  <c r="G49" i="75" s="1"/>
  <c r="F47" i="75"/>
  <c r="F49" i="75" s="1"/>
  <c r="E47" i="75"/>
  <c r="E49" i="75" s="1"/>
  <c r="D49" i="75"/>
  <c r="C49" i="75"/>
  <c r="F36" i="75"/>
  <c r="F38" i="75" s="1"/>
  <c r="E36" i="75"/>
  <c r="E38" i="75" s="1"/>
  <c r="D36" i="75"/>
  <c r="D38" i="75" s="1"/>
  <c r="C36" i="75"/>
  <c r="C38" i="75" s="1"/>
  <c r="H25" i="75"/>
  <c r="H27" i="75" s="1"/>
  <c r="G25" i="75"/>
  <c r="G27" i="75" s="1"/>
  <c r="F25" i="75"/>
  <c r="F27" i="75" s="1"/>
  <c r="E25" i="75"/>
  <c r="E27" i="75" s="1"/>
  <c r="D25" i="75"/>
  <c r="D27" i="75" s="1"/>
  <c r="C25" i="75"/>
  <c r="C27" i="75" s="1"/>
  <c r="E40" i="75" l="1"/>
  <c r="D40" i="75"/>
  <c r="C40" i="75"/>
  <c r="F40" i="75"/>
  <c r="D59" i="75" l="1"/>
  <c r="F59" i="75"/>
  <c r="J10" i="76" s="1"/>
  <c r="N68" i="24" l="1"/>
  <c r="N67" i="24"/>
  <c r="N65" i="24"/>
  <c r="N64" i="24"/>
  <c r="N62" i="24"/>
  <c r="N61" i="24"/>
  <c r="N59" i="24"/>
  <c r="N58" i="24"/>
  <c r="N56" i="24"/>
  <c r="N55" i="24"/>
  <c r="N54" i="24"/>
  <c r="N53" i="24"/>
  <c r="N51" i="24"/>
  <c r="N50" i="24"/>
  <c r="N49" i="24"/>
  <c r="N48" i="24"/>
  <c r="N39" i="24"/>
  <c r="Q49" i="80" l="1"/>
  <c r="F46" i="18" l="1"/>
  <c r="G30" i="18"/>
  <c r="F30" i="18"/>
  <c r="G112" i="86" l="1"/>
  <c r="H12" i="73" l="1"/>
  <c r="D291" i="74" l="1"/>
  <c r="E46" i="23" l="1"/>
  <c r="H46" i="23" l="1"/>
  <c r="H69" i="19" l="1"/>
  <c r="Q48" i="80" l="1"/>
  <c r="Q47" i="80"/>
  <c r="Q46" i="80"/>
  <c r="Q45" i="80"/>
  <c r="Q44" i="80"/>
  <c r="Q43" i="80"/>
  <c r="Q42" i="80"/>
  <c r="Q41" i="80"/>
  <c r="Q40" i="80"/>
  <c r="Q39" i="80"/>
  <c r="Q38" i="80"/>
  <c r="Q36" i="80"/>
  <c r="Q35" i="80"/>
  <c r="Q34" i="80"/>
  <c r="Q33" i="80"/>
  <c r="Q32" i="80"/>
  <c r="Q31" i="80"/>
  <c r="Q30" i="80"/>
  <c r="Q29" i="80"/>
  <c r="Q28" i="80"/>
  <c r="Q27" i="80"/>
  <c r="Q26" i="80"/>
  <c r="Q25" i="80"/>
  <c r="G122" i="86" l="1"/>
  <c r="G45" i="86"/>
  <c r="G57" i="86" s="1"/>
  <c r="H66" i="33"/>
  <c r="H68" i="33"/>
  <c r="H69" i="33"/>
  <c r="H70" i="33"/>
  <c r="E60" i="84" l="1"/>
  <c r="F49" i="78"/>
  <c r="D49" i="78"/>
  <c r="E49" i="78"/>
  <c r="C49" i="78" l="1"/>
  <c r="M64" i="79"/>
  <c r="L64" i="79"/>
  <c r="H64" i="79"/>
  <c r="G64" i="79"/>
  <c r="E64" i="79"/>
  <c r="D64" i="79"/>
  <c r="M44" i="79"/>
  <c r="L44" i="79"/>
  <c r="H44" i="79"/>
  <c r="G44" i="79"/>
  <c r="E44" i="79"/>
  <c r="D44" i="79"/>
  <c r="Q50" i="80"/>
  <c r="A15" i="81"/>
  <c r="A16" i="81" s="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0" i="81" s="1"/>
  <c r="A52" i="81" s="1"/>
  <c r="A53" i="81" s="1"/>
  <c r="A54" i="81" s="1"/>
  <c r="A55" i="81" s="1"/>
  <c r="A57" i="81" s="1"/>
  <c r="A59" i="81" s="1"/>
  <c r="A60" i="81" s="1"/>
  <c r="A61" i="81" s="1"/>
  <c r="A62" i="81" s="1"/>
  <c r="A64" i="81" s="1"/>
  <c r="H60" i="82"/>
  <c r="F60" i="82"/>
  <c r="E60" i="82"/>
  <c r="C60" i="82"/>
  <c r="D127" i="74"/>
  <c r="D115" i="74"/>
  <c r="D106" i="74"/>
  <c r="B6" i="74"/>
  <c r="D31" i="74"/>
  <c r="D68" i="74"/>
  <c r="D135" i="74"/>
  <c r="D190" i="74"/>
  <c r="D208" i="74"/>
  <c r="D236" i="74"/>
  <c r="D237" i="74"/>
  <c r="D238" i="74"/>
  <c r="D239" i="74"/>
  <c r="D250" i="74"/>
  <c r="D251" i="74"/>
  <c r="D252" i="74"/>
  <c r="D260" i="74"/>
  <c r="D261" i="74"/>
  <c r="D262" i="74"/>
  <c r="D263" i="74"/>
  <c r="D264" i="74"/>
  <c r="B14" i="3"/>
  <c r="B18" i="3"/>
  <c r="B20" i="3"/>
  <c r="A39" i="2"/>
  <c r="A40" i="2"/>
  <c r="B7" i="74" s="1"/>
  <c r="A41" i="2"/>
  <c r="B26" i="3" s="1"/>
  <c r="D242" i="74"/>
  <c r="B41" i="18"/>
  <c r="B42" i="18" s="1"/>
  <c r="B43" i="18" s="1"/>
  <c r="B44" i="18" s="1"/>
  <c r="B45" i="18" s="1"/>
  <c r="B46" i="18" s="1"/>
  <c r="B47" i="18" s="1"/>
  <c r="B48" i="18" s="1"/>
  <c r="B49" i="18" s="1"/>
  <c r="B50" i="18" s="1"/>
  <c r="D249" i="74"/>
  <c r="D427" i="74" s="1"/>
  <c r="B53" i="18"/>
  <c r="B54" i="18" s="1"/>
  <c r="B55" i="18" s="1"/>
  <c r="B58" i="18"/>
  <c r="B59" i="18" s="1"/>
  <c r="B60" i="18" s="1"/>
  <c r="B93" i="18"/>
  <c r="B94" i="18" s="1"/>
  <c r="B95" i="18" s="1"/>
  <c r="B96" i="18" s="1"/>
  <c r="G93" i="18"/>
  <c r="J23" i="19"/>
  <c r="J24" i="19"/>
  <c r="J25" i="19"/>
  <c r="J26" i="19"/>
  <c r="J27" i="19"/>
  <c r="J28" i="19"/>
  <c r="J29" i="19"/>
  <c r="J30" i="19"/>
  <c r="J31" i="19"/>
  <c r="J32" i="19"/>
  <c r="J33" i="19"/>
  <c r="J34" i="19"/>
  <c r="J38" i="19"/>
  <c r="J39" i="19"/>
  <c r="J40" i="19"/>
  <c r="J41" i="19"/>
  <c r="J42" i="19"/>
  <c r="J43" i="19"/>
  <c r="J44" i="19"/>
  <c r="J45" i="19"/>
  <c r="J46" i="19"/>
  <c r="J47" i="19"/>
  <c r="J48" i="19"/>
  <c r="J64" i="19"/>
  <c r="J65" i="19"/>
  <c r="J66" i="19"/>
  <c r="J67" i="19"/>
  <c r="J68" i="19"/>
  <c r="D69" i="19"/>
  <c r="E69" i="19"/>
  <c r="F69" i="19"/>
  <c r="G69" i="19"/>
  <c r="I69" i="19"/>
  <c r="J72" i="19"/>
  <c r="J73" i="19"/>
  <c r="J74" i="19"/>
  <c r="J75" i="19"/>
  <c r="J76" i="19"/>
  <c r="J77" i="19"/>
  <c r="J78" i="19"/>
  <c r="J79" i="19"/>
  <c r="J80" i="19"/>
  <c r="D81" i="19"/>
  <c r="E81" i="19"/>
  <c r="F81" i="19"/>
  <c r="G81" i="19"/>
  <c r="H81" i="19"/>
  <c r="I81" i="19"/>
  <c r="J84" i="19"/>
  <c r="J85" i="19"/>
  <c r="J86" i="19"/>
  <c r="J92" i="19"/>
  <c r="E48" i="16" s="1"/>
  <c r="G48" i="16" s="1"/>
  <c r="J93" i="19"/>
  <c r="E49" i="16" s="1"/>
  <c r="G49" i="16" s="1"/>
  <c r="J94" i="19"/>
  <c r="E50" i="16" s="1"/>
  <c r="G50" i="16" s="1"/>
  <c r="J95" i="19"/>
  <c r="J96" i="19"/>
  <c r="J97" i="19"/>
  <c r="J99" i="19"/>
  <c r="E53" i="16" s="1"/>
  <c r="G53" i="16" s="1"/>
  <c r="H17" i="32"/>
  <c r="A18" i="32"/>
  <c r="A19" i="32" s="1"/>
  <c r="A20" i="32" s="1"/>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A64" i="32" s="1"/>
  <c r="A65" i="32" s="1"/>
  <c r="A66" i="32" s="1"/>
  <c r="A67" i="32" s="1"/>
  <c r="A68" i="32" s="1"/>
  <c r="A69" i="32" s="1"/>
  <c r="A70" i="32" s="1"/>
  <c r="A71" i="32" s="1"/>
  <c r="A72" i="32" s="1"/>
  <c r="A76" i="32" s="1"/>
  <c r="A77" i="32" s="1"/>
  <c r="A78" i="32" s="1"/>
  <c r="A79" i="32" s="1"/>
  <c r="A80" i="32" s="1"/>
  <c r="A81" i="32" s="1"/>
  <c r="A83" i="32" s="1"/>
  <c r="A84" i="32" s="1"/>
  <c r="A85" i="32" s="1"/>
  <c r="A86" i="32" s="1"/>
  <c r="A87" i="32" s="1"/>
  <c r="A88" i="32" s="1"/>
  <c r="A89" i="32" s="1"/>
  <c r="A93" i="32" s="1"/>
  <c r="A94" i="32" s="1"/>
  <c r="A95" i="32" s="1"/>
  <c r="A96" i="32" s="1"/>
  <c r="A97" i="32" s="1"/>
  <c r="A98" i="32" s="1"/>
  <c r="A100" i="32" s="1"/>
  <c r="A101" i="32" s="1"/>
  <c r="A102" i="32" s="1"/>
  <c r="A103" i="32" s="1"/>
  <c r="A104" i="32" s="1"/>
  <c r="A105" i="32" s="1"/>
  <c r="H18" i="32"/>
  <c r="H19" i="32"/>
  <c r="H20" i="32"/>
  <c r="H21" i="32"/>
  <c r="H22" i="32"/>
  <c r="H23" i="32"/>
  <c r="H24" i="32"/>
  <c r="C25" i="32"/>
  <c r="E25" i="32"/>
  <c r="F25" i="32"/>
  <c r="G25" i="32"/>
  <c r="H27" i="32"/>
  <c r="H28" i="32"/>
  <c r="H29" i="32"/>
  <c r="H30" i="32"/>
  <c r="H31" i="32"/>
  <c r="H32" i="32"/>
  <c r="H33" i="32"/>
  <c r="H34" i="32"/>
  <c r="C35" i="32"/>
  <c r="E35" i="32"/>
  <c r="F35" i="32"/>
  <c r="G35" i="32"/>
  <c r="H40" i="32"/>
  <c r="H41" i="32"/>
  <c r="H42" i="32"/>
  <c r="H43" i="32"/>
  <c r="H44" i="32"/>
  <c r="H45" i="32"/>
  <c r="H46" i="32"/>
  <c r="H47" i="32"/>
  <c r="C48" i="32"/>
  <c r="E48" i="32"/>
  <c r="F48" i="32"/>
  <c r="G48" i="32"/>
  <c r="H64" i="32"/>
  <c r="H65" i="32"/>
  <c r="H66" i="32"/>
  <c r="H67" i="32"/>
  <c r="H68" i="32"/>
  <c r="H69" i="32"/>
  <c r="H70" i="32"/>
  <c r="C71" i="32"/>
  <c r="E71" i="32"/>
  <c r="F71" i="32"/>
  <c r="G71" i="32"/>
  <c r="H76" i="32"/>
  <c r="H77" i="32"/>
  <c r="H78" i="32"/>
  <c r="H79" i="32"/>
  <c r="H80" i="32"/>
  <c r="C81" i="32"/>
  <c r="E81" i="32"/>
  <c r="F81" i="32"/>
  <c r="G81" i="32"/>
  <c r="H83" i="32"/>
  <c r="H84" i="32"/>
  <c r="H85" i="32"/>
  <c r="H86" i="32"/>
  <c r="H87" i="32"/>
  <c r="C88" i="32"/>
  <c r="E88" i="32"/>
  <c r="F88" i="32"/>
  <c r="G88" i="32"/>
  <c r="H93" i="32"/>
  <c r="H94" i="32"/>
  <c r="H95" i="32"/>
  <c r="H96" i="32"/>
  <c r="H97" i="32"/>
  <c r="C98" i="32"/>
  <c r="E98" i="32"/>
  <c r="F98" i="32"/>
  <c r="G98" i="32"/>
  <c r="H100" i="32"/>
  <c r="H101" i="32"/>
  <c r="H102" i="32"/>
  <c r="H103" i="32"/>
  <c r="C104" i="32"/>
  <c r="E104" i="32"/>
  <c r="F104" i="32"/>
  <c r="F105" i="32" s="1"/>
  <c r="G104" i="32"/>
  <c r="H19" i="33"/>
  <c r="A20" i="33"/>
  <c r="A21" i="33" s="1"/>
  <c r="A22" i="33" s="1"/>
  <c r="A23" i="33" s="1"/>
  <c r="A24" i="33" s="1"/>
  <c r="A25" i="33" s="1"/>
  <c r="A26" i="33" s="1"/>
  <c r="A27" i="33" s="1"/>
  <c r="A29" i="33" s="1"/>
  <c r="A30" i="33" s="1"/>
  <c r="A31" i="33" s="1"/>
  <c r="A32" i="33" s="1"/>
  <c r="A33" i="33" s="1"/>
  <c r="A34" i="33" s="1"/>
  <c r="A35" i="33" s="1"/>
  <c r="A36" i="33" s="1"/>
  <c r="A37" i="33" s="1"/>
  <c r="A38" i="33" s="1"/>
  <c r="A42" i="33" s="1"/>
  <c r="A43" i="33" s="1"/>
  <c r="A44" i="33" s="1"/>
  <c r="A45" i="33" s="1"/>
  <c r="A46" i="33" s="1"/>
  <c r="A47" i="33" s="1"/>
  <c r="A48" i="33" s="1"/>
  <c r="A49" i="33" s="1"/>
  <c r="A50" i="33" s="1"/>
  <c r="A66" i="33" s="1"/>
  <c r="A67" i="33" s="1"/>
  <c r="A68" i="33" s="1"/>
  <c r="A69" i="33" s="1"/>
  <c r="A70" i="33" s="1"/>
  <c r="A71" i="33" s="1"/>
  <c r="A72" i="33" s="1"/>
  <c r="H20" i="33"/>
  <c r="H21" i="33"/>
  <c r="H22" i="33"/>
  <c r="H23" i="33"/>
  <c r="H24" i="33"/>
  <c r="H25" i="33"/>
  <c r="H26" i="33"/>
  <c r="C27" i="33"/>
  <c r="E27" i="33"/>
  <c r="F27" i="33"/>
  <c r="G27" i="33"/>
  <c r="H29" i="33"/>
  <c r="H30" i="33"/>
  <c r="H31" i="33"/>
  <c r="H32" i="33"/>
  <c r="H33" i="33"/>
  <c r="H34" i="33"/>
  <c r="H35" i="33"/>
  <c r="H36" i="33"/>
  <c r="C37" i="33"/>
  <c r="E37" i="33"/>
  <c r="F37" i="33"/>
  <c r="G37" i="33"/>
  <c r="H42" i="33"/>
  <c r="H43" i="33"/>
  <c r="H44" i="33"/>
  <c r="H45" i="33"/>
  <c r="H46" i="33"/>
  <c r="H47" i="33"/>
  <c r="H48" i="33"/>
  <c r="H49" i="33"/>
  <c r="C50" i="33"/>
  <c r="C74" i="33" s="1"/>
  <c r="E50" i="33"/>
  <c r="F50" i="33"/>
  <c r="G50" i="33"/>
  <c r="H71" i="33"/>
  <c r="H72" i="33"/>
  <c r="H77" i="33"/>
  <c r="H78" i="33"/>
  <c r="H79" i="33"/>
  <c r="H80" i="33"/>
  <c r="H81" i="33"/>
  <c r="H82" i="33"/>
  <c r="C83" i="33"/>
  <c r="E83" i="33"/>
  <c r="G83" i="33"/>
  <c r="H87" i="33"/>
  <c r="H88" i="33"/>
  <c r="H89" i="33"/>
  <c r="H90" i="33"/>
  <c r="H91" i="33"/>
  <c r="H92" i="33"/>
  <c r="C93" i="33"/>
  <c r="E93" i="33"/>
  <c r="F93" i="33"/>
  <c r="G93" i="33"/>
  <c r="H96" i="33"/>
  <c r="H97" i="33"/>
  <c r="H98" i="33"/>
  <c r="H99" i="33"/>
  <c r="H100" i="33"/>
  <c r="H101" i="33"/>
  <c r="C102" i="33"/>
  <c r="E102" i="33"/>
  <c r="F102" i="33"/>
  <c r="G102" i="33"/>
  <c r="H119" i="33"/>
  <c r="H120" i="33"/>
  <c r="H121" i="33"/>
  <c r="H122" i="33"/>
  <c r="H123" i="33"/>
  <c r="H124" i="33"/>
  <c r="C125" i="33"/>
  <c r="E125" i="33"/>
  <c r="F125" i="33"/>
  <c r="G125" i="33"/>
  <c r="H128" i="33"/>
  <c r="H130" i="33"/>
  <c r="H131" i="33"/>
  <c r="H132" i="33"/>
  <c r="H133" i="33"/>
  <c r="H134" i="33"/>
  <c r="C135" i="33"/>
  <c r="E135" i="33"/>
  <c r="E136" i="33" s="1"/>
  <c r="F135" i="33"/>
  <c r="F136" i="33" s="1"/>
  <c r="G135" i="33"/>
  <c r="G136" i="33" s="1"/>
  <c r="H139" i="33"/>
  <c r="H140" i="33"/>
  <c r="H141" i="33"/>
  <c r="H142" i="33"/>
  <c r="H143" i="33"/>
  <c r="C144" i="33"/>
  <c r="E144" i="33"/>
  <c r="F144" i="33"/>
  <c r="G144" i="33"/>
  <c r="E46" i="38"/>
  <c r="G46" i="38"/>
  <c r="D180" i="74"/>
  <c r="D211" i="74"/>
  <c r="D421" i="74" s="1"/>
  <c r="D210" i="74"/>
  <c r="D448" i="74" s="1"/>
  <c r="D20" i="47"/>
  <c r="D93" i="74" s="1"/>
  <c r="E20" i="47"/>
  <c r="D26" i="47"/>
  <c r="D94" i="74" s="1"/>
  <c r="E26" i="47"/>
  <c r="D41" i="47"/>
  <c r="D95" i="74" s="1"/>
  <c r="E41" i="47"/>
  <c r="D96" i="74"/>
  <c r="E54" i="47"/>
  <c r="D58" i="47"/>
  <c r="E58" i="47"/>
  <c r="E27" i="50"/>
  <c r="F27" i="50"/>
  <c r="G27" i="50"/>
  <c r="H27" i="50"/>
  <c r="I27" i="50"/>
  <c r="J27" i="50"/>
  <c r="N27" i="50"/>
  <c r="O27" i="50"/>
  <c r="P27" i="50"/>
  <c r="R27" i="50"/>
  <c r="E45" i="50"/>
  <c r="F45" i="50"/>
  <c r="G45" i="50"/>
  <c r="H45" i="50"/>
  <c r="I45" i="50"/>
  <c r="J45" i="50"/>
  <c r="N45" i="50"/>
  <c r="O45" i="50"/>
  <c r="P45" i="50"/>
  <c r="R45" i="50"/>
  <c r="E56" i="50"/>
  <c r="F56" i="50"/>
  <c r="G56" i="50"/>
  <c r="H56" i="50"/>
  <c r="I56" i="50"/>
  <c r="J56" i="50"/>
  <c r="N56" i="50"/>
  <c r="O56" i="50"/>
  <c r="P56" i="50"/>
  <c r="R56" i="50"/>
  <c r="E58" i="54"/>
  <c r="F33" i="56"/>
  <c r="H72" i="17" s="1"/>
  <c r="J33" i="56"/>
  <c r="H71" i="17" s="1"/>
  <c r="L33" i="56"/>
  <c r="N33" i="56"/>
  <c r="H74" i="17" s="1"/>
  <c r="J65" i="56"/>
  <c r="N65" i="56"/>
  <c r="C46" i="69"/>
  <c r="D46" i="69"/>
  <c r="E46" i="69"/>
  <c r="F46" i="69"/>
  <c r="I46" i="69"/>
  <c r="J46" i="69"/>
  <c r="H50" i="73"/>
  <c r="D435" i="74" s="1"/>
  <c r="D401" i="74" s="1"/>
  <c r="D29" i="74"/>
  <c r="G102" i="16" l="1"/>
  <c r="H75" i="17"/>
  <c r="H79" i="17" s="1"/>
  <c r="F44" i="16"/>
  <c r="F86" i="16"/>
  <c r="E51" i="16"/>
  <c r="G51" i="16" s="1"/>
  <c r="F104" i="16"/>
  <c r="F31" i="16"/>
  <c r="F32" i="16" s="1"/>
  <c r="J35" i="19"/>
  <c r="J49" i="19"/>
  <c r="G89" i="32"/>
  <c r="C105" i="32"/>
  <c r="F36" i="32"/>
  <c r="C89" i="32"/>
  <c r="E72" i="32"/>
  <c r="G38" i="33"/>
  <c r="F38" i="33"/>
  <c r="E90" i="19"/>
  <c r="E102" i="19" s="1"/>
  <c r="H90" i="19"/>
  <c r="H102" i="19" s="1"/>
  <c r="C6" i="2"/>
  <c r="A58" i="2" s="1"/>
  <c r="F90" i="19"/>
  <c r="F102" i="19" s="1"/>
  <c r="I90" i="19"/>
  <c r="I102" i="19" s="1"/>
  <c r="D90" i="19"/>
  <c r="F47" i="16" s="1"/>
  <c r="F54" i="16" s="1"/>
  <c r="F57" i="16" s="1"/>
  <c r="G90" i="19"/>
  <c r="G102" i="19" s="1"/>
  <c r="H73" i="33"/>
  <c r="E38" i="33"/>
  <c r="A73" i="33"/>
  <c r="A74" i="33" s="1"/>
  <c r="A77" i="33" s="1"/>
  <c r="H35" i="32"/>
  <c r="H104" i="32"/>
  <c r="E89" i="32"/>
  <c r="H81" i="32"/>
  <c r="H48" i="32"/>
  <c r="C136" i="33"/>
  <c r="C103" i="33"/>
  <c r="D366" i="74"/>
  <c r="D368" i="74"/>
  <c r="E105" i="32"/>
  <c r="F72" i="32"/>
  <c r="G103" i="33"/>
  <c r="F89" i="32"/>
  <c r="F103" i="33"/>
  <c r="G72" i="32"/>
  <c r="P62" i="50"/>
  <c r="R62" i="50"/>
  <c r="O62" i="50"/>
  <c r="H62" i="50"/>
  <c r="F62" i="50"/>
  <c r="H27" i="17" s="1"/>
  <c r="D358" i="74"/>
  <c r="D97" i="74"/>
  <c r="D99" i="74" s="1"/>
  <c r="D284" i="74" s="1"/>
  <c r="H50" i="33"/>
  <c r="N62" i="50"/>
  <c r="E74" i="33"/>
  <c r="D114" i="74"/>
  <c r="D126" i="74"/>
  <c r="D121" i="74"/>
  <c r="D108" i="74"/>
  <c r="N57" i="24"/>
  <c r="N66" i="24"/>
  <c r="N46" i="24"/>
  <c r="D364" i="74"/>
  <c r="D361" i="74"/>
  <c r="D429" i="74" s="1"/>
  <c r="J87" i="19"/>
  <c r="J69" i="19"/>
  <c r="E62" i="50"/>
  <c r="I62" i="50"/>
  <c r="J62" i="50"/>
  <c r="D286" i="74"/>
  <c r="D327" i="74" s="1"/>
  <c r="E103" i="33"/>
  <c r="H93" i="33"/>
  <c r="G62" i="50"/>
  <c r="H45" i="17" s="1"/>
  <c r="H49" i="17" s="1"/>
  <c r="H50" i="17" s="1"/>
  <c r="H144" i="33"/>
  <c r="G99" i="16" s="1"/>
  <c r="H135" i="33"/>
  <c r="H125" i="33"/>
  <c r="H102" i="33"/>
  <c r="H83" i="33"/>
  <c r="G98" i="16" s="1"/>
  <c r="F74" i="33"/>
  <c r="G74" i="33"/>
  <c r="H37" i="33"/>
  <c r="C38" i="33"/>
  <c r="E59" i="47"/>
  <c r="J15" i="17" s="1"/>
  <c r="J17" i="17" s="1"/>
  <c r="G105" i="32"/>
  <c r="H98" i="32"/>
  <c r="H88" i="32"/>
  <c r="D59" i="47"/>
  <c r="H15" i="17" s="1"/>
  <c r="H27" i="33"/>
  <c r="H71" i="32"/>
  <c r="C72" i="32"/>
  <c r="G36" i="32"/>
  <c r="E36" i="32"/>
  <c r="J81" i="19"/>
  <c r="C36" i="32"/>
  <c r="H25" i="32"/>
  <c r="D367" i="74"/>
  <c r="F60" i="18"/>
  <c r="D254" i="74"/>
  <c r="D116" i="74"/>
  <c r="D293" i="74" s="1"/>
  <c r="D240" i="74"/>
  <c r="D76" i="74"/>
  <c r="D411" i="74" s="1"/>
  <c r="D107" i="74"/>
  <c r="J32" i="17" l="1"/>
  <c r="J51" i="17" s="1"/>
  <c r="J58" i="17" s="1"/>
  <c r="J80" i="17" s="1"/>
  <c r="J83" i="17" s="1"/>
  <c r="J88" i="17" s="1"/>
  <c r="J89" i="17" s="1"/>
  <c r="H29" i="17"/>
  <c r="H31" i="17" s="1"/>
  <c r="G82" i="16"/>
  <c r="E86" i="16"/>
  <c r="E31" i="16"/>
  <c r="E44" i="16"/>
  <c r="G44" i="16" s="1"/>
  <c r="H89" i="32"/>
  <c r="G83" i="16"/>
  <c r="G100" i="16"/>
  <c r="G101" i="16"/>
  <c r="H105" i="32"/>
  <c r="A54" i="32"/>
  <c r="A1" i="32"/>
  <c r="A1" i="13"/>
  <c r="A56" i="2"/>
  <c r="A1" i="66" s="1"/>
  <c r="A54" i="2"/>
  <c r="A1" i="52" s="1"/>
  <c r="A52" i="2"/>
  <c r="A1" i="24" s="1"/>
  <c r="A50" i="2"/>
  <c r="A48" i="2"/>
  <c r="A1" i="60" s="1"/>
  <c r="A46" i="2"/>
  <c r="A1" i="12" s="1"/>
  <c r="A291" i="23"/>
  <c r="H74" i="33"/>
  <c r="N60" i="24"/>
  <c r="A78" i="33"/>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F83" i="33"/>
  <c r="D172" i="74"/>
  <c r="D67" i="74"/>
  <c r="N69" i="24"/>
  <c r="E56" i="16" s="1"/>
  <c r="G56" i="16" s="1"/>
  <c r="D350" i="74"/>
  <c r="D352" i="74"/>
  <c r="D354" i="74"/>
  <c r="D353" i="74"/>
  <c r="D189" i="74"/>
  <c r="D192" i="74" s="1"/>
  <c r="H136" i="33"/>
  <c r="A1" i="58"/>
  <c r="C1" i="59"/>
  <c r="A1" i="63"/>
  <c r="C58" i="59"/>
  <c r="A1" i="59"/>
  <c r="A68" i="60"/>
  <c r="A1" i="62"/>
  <c r="D102" i="19"/>
  <c r="D329" i="74"/>
  <c r="H103" i="33"/>
  <c r="I1" i="24"/>
  <c r="A1" i="54"/>
  <c r="A1" i="56"/>
  <c r="A1" i="69"/>
  <c r="A1" i="4"/>
  <c r="D120" i="74"/>
  <c r="D123" i="74" s="1"/>
  <c r="H36" i="32"/>
  <c r="H72" i="32"/>
  <c r="D103" i="74"/>
  <c r="D125" i="74"/>
  <c r="D130" i="74" s="1"/>
  <c r="D113" i="74"/>
  <c r="D118" i="74" s="1"/>
  <c r="D351" i="74"/>
  <c r="J90" i="19"/>
  <c r="E47" i="16" s="1"/>
  <c r="H38" i="33"/>
  <c r="D310" i="74"/>
  <c r="D305" i="74"/>
  <c r="D312" i="74"/>
  <c r="G86" i="16" l="1"/>
  <c r="A47" i="9"/>
  <c r="A341" i="74"/>
  <c r="A84" i="74"/>
  <c r="A42" i="7"/>
  <c r="A139" i="9"/>
  <c r="E32" i="16"/>
  <c r="G31" i="16"/>
  <c r="G32" i="16" s="1"/>
  <c r="E54" i="16"/>
  <c r="G47" i="16"/>
  <c r="G54" i="16" s="1"/>
  <c r="A1" i="11"/>
  <c r="A344" i="9"/>
  <c r="A11" i="74"/>
  <c r="J91" i="17"/>
  <c r="F113" i="16"/>
  <c r="F114" i="16" s="1"/>
  <c r="F115" i="16" s="1"/>
  <c r="G104" i="16"/>
  <c r="E104" i="16"/>
  <c r="K1" i="50"/>
  <c r="A1" i="85"/>
  <c r="J1" i="25"/>
  <c r="A1" i="51"/>
  <c r="A189" i="9"/>
  <c r="A1" i="64"/>
  <c r="B64" i="18"/>
  <c r="A293" i="9"/>
  <c r="A1" i="61"/>
  <c r="A1" i="86"/>
  <c r="A73" i="13"/>
  <c r="B1" i="25"/>
  <c r="A1" i="47"/>
  <c r="A68" i="58"/>
  <c r="A1" i="90"/>
  <c r="A53" i="107"/>
  <c r="A1" i="107"/>
  <c r="A1" i="106"/>
  <c r="A1" i="105"/>
  <c r="A1" i="103"/>
  <c r="A1" i="100"/>
  <c r="A1" i="101"/>
  <c r="A1" i="104"/>
  <c r="A1" i="102"/>
  <c r="A1" i="99"/>
  <c r="A55" i="99"/>
  <c r="A1" i="94"/>
  <c r="A1" i="98"/>
  <c r="A1" i="91"/>
  <c r="A54" i="96"/>
  <c r="A1" i="92"/>
  <c r="A1" i="93"/>
  <c r="A54" i="95"/>
  <c r="A1" i="97"/>
  <c r="A1" i="96"/>
  <c r="A1" i="95"/>
  <c r="A1" i="10"/>
  <c r="A1" i="81"/>
  <c r="A1" i="8"/>
  <c r="A66" i="86"/>
  <c r="A1" i="22"/>
  <c r="A1" i="23"/>
  <c r="A1" i="19"/>
  <c r="A385" i="9"/>
  <c r="A58" i="59"/>
  <c r="A1" i="84"/>
  <c r="A220" i="74"/>
  <c r="A96" i="9"/>
  <c r="A146" i="74"/>
  <c r="A3" i="5"/>
  <c r="A1" i="73"/>
  <c r="A174" i="23"/>
  <c r="A275" i="74"/>
  <c r="A241" i="9"/>
  <c r="A1" i="50"/>
  <c r="B1" i="18"/>
  <c r="B107" i="83"/>
  <c r="B54" i="83"/>
  <c r="B1" i="83"/>
  <c r="A1" i="77"/>
  <c r="F1" i="79"/>
  <c r="A1" i="33"/>
  <c r="A1" i="75"/>
  <c r="F1" i="76"/>
  <c r="A56" i="33"/>
  <c r="A1" i="76"/>
  <c r="I1" i="80"/>
  <c r="A1" i="80"/>
  <c r="A1" i="48"/>
  <c r="A1" i="46"/>
  <c r="A1" i="78"/>
  <c r="B1" i="38"/>
  <c r="A64" i="75"/>
  <c r="A1" i="79"/>
  <c r="A109" i="33"/>
  <c r="A54" i="19"/>
  <c r="A231" i="23"/>
  <c r="A1" i="6"/>
  <c r="A56" i="23"/>
  <c r="L1" i="8"/>
  <c r="A1" i="9"/>
  <c r="A1" i="7"/>
  <c r="D1" i="60"/>
  <c r="A1" i="65"/>
  <c r="A115" i="23"/>
  <c r="A1" i="82"/>
  <c r="D141" i="74"/>
  <c r="D32" i="74"/>
  <c r="H34" i="73"/>
  <c r="N63" i="24"/>
  <c r="E55" i="16" s="1"/>
  <c r="G55" i="16" s="1"/>
  <c r="D356" i="74"/>
  <c r="D370" i="74" s="1"/>
  <c r="D431" i="74" s="1"/>
  <c r="D399" i="74" s="1"/>
  <c r="D136" i="74"/>
  <c r="D301" i="74" s="1"/>
  <c r="D335" i="74" s="1"/>
  <c r="D140" i="74"/>
  <c r="D171" i="74"/>
  <c r="D174" i="74" s="1"/>
  <c r="D65" i="74"/>
  <c r="D66" i="74"/>
  <c r="J102" i="19"/>
  <c r="D54" i="74"/>
  <c r="D21" i="74"/>
  <c r="G57" i="16" l="1"/>
  <c r="E57" i="16"/>
  <c r="N70" i="24"/>
  <c r="D318" i="74"/>
  <c r="D40" i="74" l="1"/>
  <c r="D372" i="74" s="1"/>
  <c r="D374" i="74" s="1"/>
  <c r="D39" i="74"/>
  <c r="D42" i="74" l="1"/>
  <c r="G8" i="18" l="1"/>
  <c r="G31" i="18" s="1"/>
  <c r="G94" i="18" l="1"/>
  <c r="G96" i="18" s="1"/>
  <c r="F95" i="18" s="1"/>
  <c r="D206" i="74" l="1"/>
  <c r="D104" i="74" l="1"/>
  <c r="D105" i="74"/>
  <c r="D109" i="74" l="1"/>
  <c r="D111" i="74" s="1"/>
  <c r="D132" i="74" s="1"/>
  <c r="D297" i="74" s="1"/>
  <c r="H16" i="17"/>
  <c r="H17" i="17" s="1"/>
  <c r="H32" i="17" s="1"/>
  <c r="H51" i="17" s="1"/>
  <c r="D295" i="74" l="1"/>
  <c r="D314" i="74" l="1"/>
  <c r="D331" i="74"/>
  <c r="D271" i="74" l="1"/>
  <c r="D212" i="74" l="1"/>
  <c r="S42" i="76" l="1"/>
  <c r="S40" i="76" l="1"/>
  <c r="S41" i="76"/>
  <c r="M44" i="76" l="1"/>
  <c r="D71" i="74" l="1"/>
  <c r="D69" i="74" l="1"/>
  <c r="D142" i="74" l="1"/>
  <c r="D299" i="74" s="1"/>
  <c r="D333" i="74" s="1"/>
  <c r="D303" i="74" l="1"/>
  <c r="D320" i="74" s="1"/>
  <c r="D316" i="74"/>
  <c r="D322" i="74" l="1"/>
  <c r="D337" i="74"/>
  <c r="D339" i="74" s="1"/>
  <c r="J32" i="76" l="1"/>
  <c r="M29" i="76" l="1"/>
  <c r="M30" i="76"/>
  <c r="M28" i="76"/>
  <c r="M27" i="76"/>
  <c r="M32" i="76" l="1"/>
  <c r="F93" i="18" l="1"/>
  <c r="D267" i="74" l="1"/>
  <c r="D265" i="74" l="1"/>
  <c r="G58" i="85" l="1"/>
  <c r="D164" i="74" l="1"/>
  <c r="H36" i="75" l="1"/>
  <c r="H38" i="75" s="1"/>
  <c r="H40" i="75" s="1"/>
  <c r="G36" i="75"/>
  <c r="G38" i="75" s="1"/>
  <c r="G40" i="75" s="1"/>
  <c r="H59" i="75" s="1"/>
  <c r="C104" i="75" l="1"/>
  <c r="F104" i="75" l="1"/>
  <c r="J12" i="76" s="1"/>
  <c r="J18" i="76" s="1"/>
  <c r="G104" i="75"/>
  <c r="P12" i="76" s="1"/>
  <c r="P18" i="76" s="1"/>
  <c r="J14" i="76" l="1"/>
  <c r="G59" i="75"/>
  <c r="P10" i="76" s="1"/>
  <c r="P14" i="76" s="1"/>
  <c r="S44" i="76" s="1"/>
  <c r="P16" i="76" l="1"/>
  <c r="S43" i="76"/>
  <c r="E33" i="54"/>
  <c r="H56" i="17" s="1"/>
  <c r="H57" i="17" s="1"/>
  <c r="H58" i="17" s="1"/>
  <c r="H80" i="17" s="1"/>
  <c r="H83" i="17" s="1"/>
  <c r="H88" i="17" s="1"/>
  <c r="H89" i="17" s="1"/>
  <c r="H91" i="17" l="1"/>
  <c r="E113" i="16"/>
  <c r="E114" i="16" s="1"/>
  <c r="D75" i="74"/>
  <c r="G113" i="16" l="1"/>
  <c r="G114" i="16" s="1"/>
  <c r="G115" i="16" s="1"/>
  <c r="E115" i="16"/>
  <c r="D19" i="74"/>
  <c r="D51" i="74"/>
  <c r="D77" i="74"/>
  <c r="D49" i="74"/>
  <c r="D28" i="74"/>
  <c r="D50" i="74"/>
  <c r="D53" i="74"/>
  <c r="D52" i="74"/>
  <c r="D415" i="74" l="1"/>
  <c r="D61" i="74"/>
  <c r="D409" i="74" s="1"/>
  <c r="D57" i="74"/>
  <c r="D20" i="74"/>
  <c r="D55" i="74" l="1"/>
  <c r="D405" i="74"/>
  <c r="D24" i="74"/>
  <c r="D403" i="74" l="1"/>
  <c r="D380" i="74" s="1"/>
  <c r="D22" i="74"/>
  <c r="D163" i="74" l="1"/>
  <c r="D216" i="74" l="1"/>
  <c r="D160" i="74" l="1"/>
  <c r="D161" i="74"/>
  <c r="D162" i="74"/>
  <c r="D165" i="74"/>
  <c r="D159" i="74"/>
  <c r="D158" i="74"/>
  <c r="D167" i="74" l="1"/>
  <c r="D443" i="74" s="1"/>
  <c r="D183" i="74"/>
  <c r="D134" i="74"/>
  <c r="D138" i="74" s="1"/>
  <c r="D144" i="74" s="1"/>
  <c r="D153" i="74" s="1"/>
  <c r="D176" i="74" l="1"/>
  <c r="D185" i="74" s="1"/>
  <c r="D194" i="74" s="1"/>
  <c r="D231" i="74" s="1"/>
  <c r="D244" i="74" s="1"/>
  <c r="D442" i="74"/>
  <c r="D445" i="74" s="1"/>
  <c r="D417" i="74" s="1"/>
  <c r="D419" i="74"/>
  <c r="D181" i="74"/>
  <c r="D447" i="74" l="1"/>
  <c r="D449" i="74" s="1"/>
  <c r="D423" i="74" s="1"/>
  <c r="D392" i="74" s="1"/>
  <c r="D390" i="74"/>
  <c r="D269" i="74"/>
  <c r="D273" i="74" s="1"/>
  <c r="D425" i="74"/>
  <c r="D397" i="74" s="1"/>
  <c r="F8" i="18" l="1"/>
  <c r="F31" i="18" s="1"/>
  <c r="F94" i="18" l="1"/>
  <c r="F96" i="18" s="1"/>
  <c r="J59" i="52"/>
  <c r="J66" i="52" s="1"/>
  <c r="D207" i="74"/>
  <c r="D214" i="74" s="1"/>
  <c r="D218" i="74" s="1"/>
  <c r="D80" i="74" l="1"/>
  <c r="E64" i="81"/>
  <c r="D78" i="74" l="1"/>
  <c r="D413" i="74"/>
  <c r="D82" i="74"/>
  <c r="D407" i="74" l="1"/>
  <c r="D387" i="74" s="1"/>
  <c r="D394" i="74"/>
  <c r="D386" i="74" l="1"/>
  <c r="D388" i="74"/>
  <c r="D385" i="74"/>
  <c r="D382" i="74"/>
  <c r="D46" i="38"/>
  <c r="F42" i="16" s="1"/>
  <c r="F45" i="16" s="1"/>
  <c r="F58" i="16" s="1"/>
  <c r="H46" i="38"/>
  <c r="E42" i="16" s="1"/>
  <c r="G42" i="16" l="1"/>
  <c r="G45" i="16" s="1"/>
  <c r="G58" i="16" s="1"/>
  <c r="E45" i="16"/>
  <c r="E58" i="16" s="1"/>
  <c r="D30" i="74"/>
  <c r="D35" i="74" l="1"/>
  <c r="D44" i="74" l="1"/>
  <c r="D33" i="74"/>
  <c r="J40" i="76" l="1"/>
  <c r="J43" i="76"/>
  <c r="J39" i="76"/>
</calcChain>
</file>

<file path=xl/sharedStrings.xml><?xml version="1.0" encoding="utf-8"?>
<sst xmlns="http://schemas.openxmlformats.org/spreadsheetml/2006/main" count="7866" uniqueCount="3457">
  <si>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</si>
  <si>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</si>
  <si>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</si>
  <si>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</si>
  <si>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</si>
  <si>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</si>
  <si>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</si>
  <si>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</si>
  <si>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</si>
  <si>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</si>
  <si>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</si>
  <si>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</si>
  <si>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</si>
  <si>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</si>
  <si>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</si>
  <si>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</si>
  <si>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</si>
  <si>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</si>
  <si>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</si>
  <si>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</si>
  <si>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</si>
  <si>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</si>
  <si>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</si>
  <si>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</si>
  <si>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</si>
  <si>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</si>
  <si>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</si>
  <si>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</si>
  <si>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</si>
  <si>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</si>
  <si>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</si>
  <si>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</si>
  <si>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</si>
  <si>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</si>
  <si>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</si>
  <si>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</si>
  <si>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</si>
  <si>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</si>
  <si>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</si>
  <si>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</si>
  <si>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</si>
  <si>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</si>
  <si>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</si>
  <si>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</si>
  <si>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</si>
  <si>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</si>
  <si>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</si>
  <si>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</si>
  <si>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</si>
  <si>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</si>
  <si>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</si>
  <si>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</si>
  <si>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</si>
  <si>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</si>
  <si>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</si>
  <si>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</si>
  <si>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</si>
  <si>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</si>
  <si>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</si>
  <si>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</si>
  <si>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</si>
  <si>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</si>
  <si>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</si>
  <si>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</si>
  <si>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</si>
  <si>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</si>
  <si>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</si>
  <si>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</si>
  <si>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</si>
  <si>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</si>
  <si>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</si>
  <si>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</si>
  <si>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</si>
  <si>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</si>
  <si>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</si>
  <si>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</si>
  <si>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</si>
  <si>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</si>
  <si>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</si>
  <si>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</si>
  <si>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</si>
  <si>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</si>
  <si>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</si>
  <si>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</si>
  <si>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</si>
  <si>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</si>
  <si>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</si>
  <si>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</si>
  <si>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</si>
  <si>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</si>
  <si>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</si>
  <si>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</si>
  <si>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</si>
  <si>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</si>
  <si>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</si>
  <si>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</si>
  <si>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</si>
  <si>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</si>
  <si>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</si>
  <si>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</si>
  <si>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</si>
  <si>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</si>
  <si>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</si>
  <si>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</si>
  <si>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</si>
  <si>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</si>
  <si>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</si>
  <si>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</si>
  <si>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</si>
  <si>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</si>
  <si>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</si>
  <si>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</si>
  <si>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</si>
  <si>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</si>
  <si>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</si>
  <si>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</si>
  <si>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</si>
  <si>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</si>
  <si>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</si>
  <si>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</si>
  <si>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</si>
  <si>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</si>
  <si>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</si>
  <si>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</si>
  <si>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</si>
  <si>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NYPSC 223-95</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</si>
  <si>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</si>
  <si>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</si>
  <si>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</si>
  <si>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</si>
  <si>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</si>
  <si>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</si>
  <si>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</si>
  <si>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</si>
  <si>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</si>
  <si>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</si>
  <si>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</si>
  <si>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</si>
  <si>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Under Construction</t>
  </si>
  <si>
    <t xml:space="preserve"> Other (specify):</t>
  </si>
  <si>
    <t>Total Compensation of Officers and Employees</t>
  </si>
  <si>
    <t>65A. NUMBER OF EMPLOYEES</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</si>
  <si>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</si>
  <si>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</si>
  <si>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</si>
  <si>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</si>
  <si>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</si>
  <si>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</si>
  <si>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</si>
  <si>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</si>
  <si>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</si>
  <si>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</si>
  <si>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</si>
  <si>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</si>
  <si>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</si>
  <si>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</si>
  <si>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</si>
  <si>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</si>
  <si>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</si>
  <si>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</si>
  <si>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</si>
  <si>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</si>
  <si>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</si>
  <si>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</si>
  <si>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</si>
  <si>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</si>
  <si>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</si>
  <si>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</si>
  <si>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</si>
  <si>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</si>
  <si>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</si>
  <si>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</si>
  <si>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</si>
  <si>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</si>
  <si>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</si>
  <si>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</si>
  <si>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</si>
  <si>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</si>
  <si>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</si>
  <si>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</si>
  <si>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</si>
  <si>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</si>
  <si>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</si>
  <si>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</si>
  <si>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</si>
  <si>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</si>
  <si>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</si>
  <si>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</si>
  <si>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</si>
  <si>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</si>
  <si>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</si>
  <si>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</si>
  <si>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</si>
  <si>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</si>
  <si>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</si>
  <si>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</si>
  <si>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</si>
  <si>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</si>
  <si>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</si>
  <si>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</si>
  <si>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</si>
  <si>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</si>
  <si>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</si>
  <si>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</si>
  <si>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</si>
  <si>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</si>
  <si>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</si>
  <si>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</si>
  <si>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</si>
  <si>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</si>
  <si>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</si>
  <si>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</si>
  <si>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</si>
  <si>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</si>
  <si>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</si>
  <si>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</si>
  <si>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</si>
  <si>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</si>
  <si>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</si>
  <si>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</si>
  <si>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</si>
  <si>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</si>
  <si>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</si>
  <si>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</si>
  <si>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</si>
  <si>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</si>
  <si>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</si>
  <si>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</si>
  <si>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</si>
  <si>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</si>
  <si>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</si>
  <si>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</si>
  <si>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</si>
  <si>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</si>
  <si>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</si>
  <si>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</si>
  <si>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of</t>
  </si>
  <si>
    <t>Shares</t>
  </si>
  <si>
    <t>(m)</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</si>
  <si>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</si>
  <si>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</si>
  <si>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</si>
  <si>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</si>
  <si>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</si>
  <si>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</si>
  <si>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</si>
  <si>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</si>
  <si>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</si>
  <si>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</si>
  <si>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</si>
  <si>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</si>
  <si>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</si>
  <si>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</si>
  <si>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</si>
  <si>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</si>
  <si>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</si>
  <si>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</si>
  <si>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</si>
  <si>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</si>
  <si>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</si>
  <si>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</si>
  <si>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</si>
  <si>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</si>
  <si>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</si>
  <si>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</si>
  <si>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</si>
  <si>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</si>
  <si>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</si>
  <si>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</si>
  <si>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</si>
  <si>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</si>
  <si>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</si>
  <si>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</si>
  <si>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</si>
  <si>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</si>
  <si>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</si>
  <si>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</si>
  <si>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</si>
  <si>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</si>
  <si>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</si>
  <si>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</si>
  <si>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</si>
  <si>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</si>
  <si>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</si>
  <si>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</si>
  <si>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</si>
  <si>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</si>
  <si>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</si>
  <si>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</si>
  <si>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</si>
  <si>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</si>
  <si>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</si>
  <si>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</si>
  <si>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</si>
  <si>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</si>
  <si>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</si>
  <si>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</si>
  <si>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</si>
  <si>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</si>
  <si>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</si>
  <si>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</si>
  <si>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</si>
  <si>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</si>
  <si>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</si>
  <si>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</si>
  <si>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</si>
  <si>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</si>
  <si>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</si>
  <si>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</si>
  <si>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</si>
  <si>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</si>
  <si>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</si>
  <si>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</si>
  <si>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</si>
  <si>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</si>
  <si>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</si>
  <si>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</si>
  <si>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</si>
  <si>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</si>
  <si>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</si>
  <si>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</si>
  <si>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</si>
  <si>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</si>
  <si>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</si>
  <si>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</si>
  <si>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</si>
  <si>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</si>
  <si>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</si>
  <si>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</si>
  <si>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</si>
  <si>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</si>
  <si>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</si>
  <si>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</si>
  <si>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</si>
  <si>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</si>
  <si>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</si>
  <si>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</si>
  <si>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</si>
  <si>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</si>
  <si>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</si>
  <si>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</si>
  <si>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</si>
  <si>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</si>
  <si>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</si>
  <si>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</si>
  <si>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</si>
  <si>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</si>
  <si>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</si>
  <si>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</si>
  <si>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</si>
  <si>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</si>
  <si>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</si>
  <si>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</si>
  <si>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</si>
  <si>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</si>
  <si>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Special Charges.........................................................................</t>
  </si>
  <si>
    <t>77</t>
  </si>
  <si>
    <t>Income and Retained Earnings Statement....................................</t>
  </si>
  <si>
    <t>20-21</t>
  </si>
  <si>
    <t>Other Interest Deductions.........................................................</t>
  </si>
  <si>
    <t>78</t>
  </si>
  <si>
    <t>Cash Flow Statement.............................................................................</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</si>
  <si>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</si>
  <si>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</si>
  <si>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</si>
  <si>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</si>
  <si>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</si>
  <si>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</si>
  <si>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</si>
  <si>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</si>
  <si>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</si>
  <si>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</si>
  <si>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</si>
  <si>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</si>
  <si>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</si>
  <si>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</si>
  <si>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</si>
  <si>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</si>
  <si>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</si>
  <si>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</si>
  <si>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</si>
  <si>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</si>
  <si>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</si>
  <si>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</si>
  <si>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</si>
  <si>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</si>
  <si>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</si>
  <si>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</si>
  <si>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</si>
  <si>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</si>
  <si>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</si>
  <si>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</si>
  <si>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</si>
  <si>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</si>
  <si>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</si>
  <si>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</si>
  <si>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</si>
  <si>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</si>
  <si>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</si>
  <si>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</si>
  <si>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</si>
  <si>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</si>
  <si>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</si>
  <si>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</si>
  <si>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</si>
  <si>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</si>
  <si>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</si>
  <si>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</si>
  <si>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</si>
  <si>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</si>
  <si>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</si>
  <si>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</si>
  <si>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</si>
  <si>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</si>
  <si>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</si>
  <si>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</si>
  <si>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</si>
  <si>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</si>
  <si>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</si>
  <si>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</si>
  <si>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</si>
  <si>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</si>
  <si>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</si>
  <si>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</si>
  <si>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</si>
  <si>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</si>
  <si>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</si>
  <si>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</si>
  <si>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</si>
  <si>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</si>
  <si>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</si>
  <si>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</si>
  <si>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</si>
  <si>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</si>
  <si>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</si>
  <si>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</si>
  <si>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</si>
  <si>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</si>
  <si>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</si>
  <si>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</si>
  <si>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</si>
  <si>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</si>
  <si>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</si>
  <si>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</si>
  <si>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</si>
  <si>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</si>
  <si>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</si>
  <si>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</si>
  <si>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</si>
  <si>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</si>
  <si>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</si>
  <si>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</si>
  <si>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</si>
  <si>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</si>
  <si>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</si>
  <si>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</si>
  <si>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</si>
  <si>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</si>
  <si>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</si>
  <si>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</si>
  <si>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</si>
  <si>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</si>
  <si>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General Instructions................................................................................</t>
  </si>
  <si>
    <t>1</t>
  </si>
  <si>
    <t>General Information................................................................................</t>
  </si>
  <si>
    <t>2-3</t>
  </si>
  <si>
    <t>60</t>
  </si>
  <si>
    <t>Officers and Directors ( including Compensation)........................</t>
  </si>
  <si>
    <t>4-5</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</si>
  <si>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</si>
  <si>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</si>
  <si>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</si>
  <si>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</si>
  <si>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</si>
  <si>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</si>
  <si>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</si>
  <si>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</si>
  <si>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</si>
  <si>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</si>
  <si>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</si>
  <si>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</si>
  <si>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</si>
  <si>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</si>
  <si>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</si>
  <si>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</si>
  <si>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</si>
  <si>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</si>
  <si>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</si>
  <si>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</si>
  <si>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</si>
  <si>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</si>
  <si>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</si>
  <si>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</si>
  <si>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</si>
  <si>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</si>
  <si>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</si>
  <si>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</si>
  <si>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</si>
  <si>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</si>
  <si>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</si>
  <si>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</si>
  <si>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</si>
  <si>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</si>
  <si>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</si>
  <si>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</si>
  <si>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</si>
  <si>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</si>
  <si>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</si>
  <si>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</si>
  <si>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</si>
  <si>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</si>
  <si>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</si>
  <si>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</si>
  <si>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</si>
  <si>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</si>
  <si>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</si>
  <si>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</si>
  <si>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</si>
  <si>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</si>
  <si>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</si>
  <si>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</si>
  <si>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</si>
  <si>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</si>
  <si>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</si>
  <si>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</si>
  <si>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</si>
  <si>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</si>
  <si>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</si>
  <si>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</si>
  <si>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</si>
  <si>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</si>
  <si>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</si>
  <si>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</si>
  <si>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</si>
  <si>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</si>
  <si>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</si>
  <si>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</si>
  <si>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</si>
  <si>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</si>
  <si>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</si>
  <si>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</si>
  <si>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</si>
  <si>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</si>
  <si>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</si>
  <si>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</si>
  <si>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</si>
  <si>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</si>
  <si>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</si>
  <si>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</si>
  <si>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</si>
  <si>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</si>
  <si>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</si>
  <si>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</si>
  <si>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</si>
  <si>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</si>
  <si>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</si>
  <si>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</si>
  <si>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</si>
  <si>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</si>
  <si>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</si>
  <si>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</si>
  <si>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</si>
  <si>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</si>
  <si>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</si>
  <si>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</si>
  <si>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</si>
  <si>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</si>
  <si>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</si>
  <si>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</si>
  <si>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</si>
  <si>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</si>
  <si>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</si>
  <si>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</si>
  <si>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</si>
  <si>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</si>
  <si>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</si>
  <si>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</si>
  <si>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</si>
  <si>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</si>
  <si>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</si>
  <si>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</si>
  <si>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</si>
  <si>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</si>
  <si>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</si>
  <si>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</si>
  <si>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</si>
  <si>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</si>
  <si>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</si>
  <si>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</si>
  <si>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</si>
  <si>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</si>
  <si>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</si>
  <si>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</si>
  <si>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</si>
  <si>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</si>
  <si>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</si>
  <si>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</si>
  <si>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</si>
  <si>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</si>
  <si>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</si>
  <si>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</si>
  <si>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</si>
  <si>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</si>
  <si>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</si>
  <si>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</si>
  <si>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</si>
  <si>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</si>
  <si>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</si>
  <si>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223-93</t>
  </si>
  <si>
    <t>56A. ANALYSIS OF OPEB COSTS, FUNDING AND DEFERRALS  (Continued)</t>
  </si>
  <si>
    <t>Company</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</si>
  <si>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</si>
  <si>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</si>
  <si>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</si>
  <si>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</si>
  <si>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</si>
  <si>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</si>
  <si>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</si>
  <si>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</si>
  <si>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</si>
  <si>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</si>
  <si>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</si>
  <si>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</si>
  <si>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</si>
  <si>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</si>
  <si>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</si>
  <si>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</si>
  <si>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</si>
  <si>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</si>
  <si>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</si>
  <si>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</si>
  <si>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</si>
  <si>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</si>
  <si>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</si>
  <si>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</si>
  <si>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</si>
  <si>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</si>
  <si>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</si>
  <si>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</si>
  <si>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</si>
  <si>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</si>
  <si>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</si>
  <si>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</si>
  <si>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</si>
  <si>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</si>
  <si>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</si>
  <si>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</si>
  <si>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</si>
  <si>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</si>
  <si>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</si>
  <si>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</si>
  <si>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</si>
  <si>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</si>
  <si>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</si>
  <si>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</si>
  <si>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</si>
  <si>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</si>
  <si>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</si>
  <si>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</si>
  <si>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</si>
  <si>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</si>
  <si>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</si>
  <si>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</si>
  <si>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</si>
  <si>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</si>
  <si>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</si>
  <si>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</si>
  <si>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</si>
  <si>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</si>
  <si>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</si>
  <si>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</si>
  <si>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</si>
  <si>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</si>
  <si>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</si>
  <si>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</si>
  <si>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</si>
  <si>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</si>
  <si>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</si>
  <si>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</si>
  <si>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</si>
  <si>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</si>
  <si>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</si>
  <si>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</si>
  <si>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</si>
  <si>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</si>
  <si>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</si>
  <si>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</si>
  <si>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</si>
  <si>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</si>
  <si>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</si>
  <si>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</si>
  <si>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</si>
  <si>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</si>
  <si>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</si>
  <si>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</si>
  <si>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</si>
  <si>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</si>
  <si>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</si>
  <si>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</si>
  <si>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</si>
  <si>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</si>
  <si>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</si>
  <si>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</si>
  <si>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</si>
  <si>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</si>
  <si>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</si>
  <si>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</si>
  <si>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</si>
  <si>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</si>
  <si>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</si>
  <si>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</si>
  <si>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</si>
  <si>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</si>
  <si>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</si>
  <si>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</si>
  <si>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</si>
  <si>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</si>
  <si>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</si>
  <si>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</si>
  <si>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</si>
  <si>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</si>
  <si>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</si>
  <si>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</si>
  <si>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</si>
  <si>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</si>
  <si>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</si>
  <si>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</si>
  <si>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</si>
  <si>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</si>
  <si>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</si>
  <si>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</si>
  <si>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</si>
  <si>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</si>
  <si>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</si>
  <si>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</si>
  <si>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</si>
  <si>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</si>
  <si>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</si>
  <si>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</si>
  <si>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</si>
  <si>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</si>
  <si>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</si>
  <si>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</si>
  <si>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</si>
  <si>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</si>
  <si>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</si>
  <si>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</si>
  <si>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</si>
  <si>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</si>
  <si>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</si>
  <si>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</si>
  <si>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</si>
  <si>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</si>
  <si>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</si>
  <si>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</si>
  <si>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</si>
  <si>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</si>
  <si>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</si>
  <si>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</si>
  <si>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</si>
  <si>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</si>
  <si>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</si>
  <si>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</si>
  <si>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</si>
  <si>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</si>
  <si>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</si>
  <si>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</si>
  <si>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</si>
  <si>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</si>
  <si>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</si>
  <si>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</si>
  <si>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</si>
  <si>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</si>
  <si>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</si>
  <si>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</si>
  <si>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</si>
  <si>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</si>
  <si>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</si>
  <si>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</si>
  <si>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Distribution of Total Compensation of Employees</t>
  </si>
  <si>
    <t xml:space="preserve">   and Number of Employees.........................................</t>
  </si>
  <si>
    <t>48</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</si>
  <si>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</si>
  <si>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</si>
  <si>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</si>
  <si>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</si>
  <si>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</si>
  <si>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</si>
  <si>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</si>
  <si>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</si>
  <si>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</si>
  <si>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</si>
  <si>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</si>
  <si>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</si>
  <si>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</si>
  <si>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</si>
  <si>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</si>
  <si>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</si>
  <si>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</si>
  <si>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</si>
  <si>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</si>
  <si>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</si>
  <si>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</si>
  <si>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</si>
  <si>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</si>
  <si>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</si>
  <si>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</si>
  <si>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</si>
  <si>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</si>
  <si>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</si>
  <si>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</si>
  <si>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</si>
  <si>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</si>
  <si>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</si>
  <si>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</si>
  <si>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</si>
  <si>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</si>
  <si>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</si>
  <si>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</si>
  <si>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</si>
  <si>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</si>
  <si>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</si>
  <si>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</si>
  <si>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</si>
  <si>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</si>
  <si>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</si>
  <si>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</si>
  <si>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</si>
  <si>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</si>
  <si>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</si>
  <si>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</si>
  <si>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</si>
  <si>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</si>
  <si>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</si>
  <si>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</si>
  <si>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</si>
  <si>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</si>
  <si>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</si>
  <si>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</si>
  <si>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</si>
  <si>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</si>
  <si>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</si>
  <si>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</si>
  <si>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</si>
  <si>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</si>
  <si>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</si>
  <si>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</si>
  <si>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</si>
  <si>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</si>
  <si>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</si>
  <si>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</si>
  <si>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</si>
  <si>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</si>
  <si>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</si>
  <si>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</si>
  <si>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</si>
  <si>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</si>
  <si>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</si>
  <si>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</si>
  <si>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</si>
  <si>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</si>
  <si>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</si>
  <si>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</si>
  <si>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</si>
  <si>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</si>
  <si>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</si>
  <si>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</si>
  <si>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</si>
  <si>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</si>
  <si>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</si>
  <si>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</si>
  <si>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</si>
  <si>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</si>
  <si>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</si>
  <si>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</si>
  <si>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</si>
  <si>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</si>
  <si>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</si>
  <si>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</si>
  <si>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</si>
  <si>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</si>
  <si>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</si>
  <si>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</si>
  <si>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</si>
  <si>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</si>
  <si>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</si>
  <si>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</si>
  <si>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</si>
  <si>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</si>
  <si>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</si>
  <si>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</si>
  <si>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</si>
  <si>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</si>
  <si>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</si>
  <si>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</si>
  <si>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</si>
  <si>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</si>
  <si>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</si>
  <si>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</si>
  <si>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</si>
  <si>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</si>
  <si>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</si>
  <si>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</si>
  <si>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</si>
  <si>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</si>
  <si>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</si>
  <si>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</si>
  <si>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</si>
  <si>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</si>
  <si>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</si>
  <si>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</si>
  <si>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</si>
  <si>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</si>
  <si>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</si>
  <si>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</si>
  <si>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</si>
  <si>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</si>
  <si>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</si>
  <si>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</si>
  <si>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</si>
  <si>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</si>
  <si>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</si>
  <si>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</si>
  <si>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</si>
  <si>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</si>
  <si>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</si>
  <si>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</si>
  <si>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</si>
  <si>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</si>
  <si>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</si>
  <si>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</si>
  <si>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</si>
  <si>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</si>
  <si>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</si>
  <si>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</si>
  <si>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</si>
  <si>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</si>
  <si>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</si>
  <si>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</si>
  <si>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</si>
  <si>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</si>
  <si>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</si>
  <si>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</si>
  <si>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</si>
  <si>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</si>
  <si>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</si>
  <si>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</si>
  <si>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</si>
  <si>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</si>
  <si>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</si>
  <si>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</si>
  <si>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</si>
  <si>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</si>
  <si>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</si>
  <si>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</si>
  <si>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</si>
  <si>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</si>
  <si>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</si>
  <si>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</si>
  <si>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</si>
  <si>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</si>
  <si>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</si>
  <si>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</si>
  <si>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</si>
  <si>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</si>
  <si>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</si>
  <si>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</si>
  <si>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</si>
  <si>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</si>
  <si>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</si>
  <si>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</si>
  <si>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</si>
  <si>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</si>
  <si>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</si>
  <si>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</si>
  <si>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</si>
  <si>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</si>
  <si>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</si>
  <si>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</si>
  <si>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</si>
  <si>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</si>
  <si>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</si>
  <si>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</si>
  <si>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</si>
  <si>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</si>
  <si>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</si>
  <si>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</si>
  <si>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</si>
  <si>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</si>
  <si>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</si>
  <si>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</si>
  <si>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</si>
  <si>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</si>
  <si>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</si>
  <si>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</si>
  <si>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</si>
  <si>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</si>
  <si>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</si>
  <si>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</si>
  <si>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</si>
  <si>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</si>
  <si>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</si>
  <si>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</si>
  <si>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</si>
  <si>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</si>
  <si>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</si>
  <si>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</si>
  <si>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</si>
  <si>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</si>
  <si>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</si>
  <si>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</si>
  <si>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</si>
  <si>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</si>
  <si>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</si>
  <si>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</si>
  <si>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</si>
  <si>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</si>
  <si>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</si>
  <si>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</si>
  <si>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</si>
  <si>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</si>
  <si>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</si>
  <si>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</si>
  <si>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</si>
  <si>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</si>
  <si>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</si>
  <si>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</si>
  <si>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</si>
  <si>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</si>
  <si>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</si>
  <si>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</si>
  <si>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</si>
  <si>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</si>
  <si>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</si>
  <si>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</si>
  <si>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</si>
  <si>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</si>
  <si>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</si>
  <si>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</si>
  <si>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</si>
  <si>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</si>
  <si>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</si>
  <si>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</si>
  <si>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</si>
  <si>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</si>
  <si>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</si>
  <si>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</si>
  <si>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</si>
  <si>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</si>
  <si>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</si>
  <si>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</si>
  <si>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</si>
  <si>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</si>
  <si>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</si>
  <si>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</si>
  <si>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</si>
  <si>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</si>
  <si>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</si>
  <si>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</si>
  <si>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</si>
  <si>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</si>
  <si>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</si>
  <si>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</si>
  <si>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</si>
  <si>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</si>
  <si>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</si>
  <si>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</si>
  <si>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</si>
  <si>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</si>
  <si>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</si>
  <si>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</si>
  <si>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</si>
  <si>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</si>
  <si>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</si>
  <si>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</si>
  <si>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</si>
  <si>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</si>
  <si>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</si>
  <si>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</si>
  <si>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</si>
  <si>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</si>
  <si>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</si>
  <si>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</si>
  <si>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</si>
  <si>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</si>
  <si>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</si>
  <si>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</si>
  <si>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</si>
  <si>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</si>
  <si>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</si>
  <si>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</si>
  <si>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</si>
  <si>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</si>
  <si>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</si>
  <si>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</si>
  <si>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</si>
  <si>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</si>
  <si>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</si>
  <si>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</si>
  <si>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</si>
  <si>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</si>
  <si>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</si>
  <si>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</si>
  <si>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</si>
  <si>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</si>
  <si>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</si>
  <si>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</si>
  <si>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</si>
  <si>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</si>
  <si>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</si>
  <si>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</si>
  <si>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</si>
  <si>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</si>
  <si>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</si>
  <si>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</si>
  <si>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</si>
  <si>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</si>
  <si>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</si>
  <si>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</si>
  <si>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</si>
  <si>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</si>
  <si>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</si>
  <si>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</si>
  <si>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</si>
  <si>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</si>
  <si>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</si>
  <si>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</si>
  <si>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</si>
  <si>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</si>
  <si>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</si>
  <si>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</si>
  <si>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</si>
  <si>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</si>
  <si>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</si>
  <si>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</si>
  <si>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</si>
  <si>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</si>
  <si>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</si>
  <si>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</si>
  <si>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</si>
  <si>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</si>
  <si>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</si>
  <si>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</si>
  <si>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</si>
  <si>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</si>
  <si>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</si>
  <si>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</si>
  <si>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</si>
  <si>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</si>
  <si>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</si>
  <si>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</si>
  <si>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</si>
  <si>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</si>
  <si>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</si>
  <si>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</si>
  <si>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</si>
  <si>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</si>
  <si>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</si>
  <si>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</si>
  <si>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</si>
  <si>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</si>
  <si>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</si>
  <si>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</si>
  <si>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</si>
  <si>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</si>
  <si>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</si>
  <si>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</si>
  <si>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</si>
  <si>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</si>
  <si>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</si>
  <si>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</si>
  <si>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</si>
  <si>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</si>
  <si>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</si>
  <si>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</si>
  <si>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</si>
  <si>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</si>
  <si>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</si>
  <si>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</si>
  <si>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</si>
  <si>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</si>
  <si>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</si>
  <si>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</si>
  <si>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</si>
  <si>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</si>
  <si>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</si>
  <si>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</si>
  <si>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</si>
  <si>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</si>
  <si>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</si>
  <si>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</si>
  <si>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</si>
  <si>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</si>
  <si>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</si>
  <si>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</si>
  <si>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</si>
  <si>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</si>
  <si>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</si>
  <si>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</si>
  <si>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</si>
  <si>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</si>
  <si>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</si>
  <si>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</si>
  <si>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</si>
  <si>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</si>
  <si>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</si>
  <si>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</si>
  <si>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</si>
  <si>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</si>
  <si>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</si>
  <si>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</si>
  <si>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</si>
  <si>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</si>
  <si>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</si>
  <si>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</si>
  <si>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</si>
  <si>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</si>
  <si>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</si>
  <si>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</si>
  <si>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</si>
  <si>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</si>
  <si>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</si>
  <si>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</si>
  <si>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</si>
  <si>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</si>
  <si>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</si>
  <si>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</si>
  <si>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</si>
  <si>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</si>
  <si>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</si>
  <si>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</si>
  <si>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</si>
  <si>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</si>
  <si>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</si>
  <si>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</si>
  <si>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</si>
  <si>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</si>
  <si>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</si>
  <si>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</si>
  <si>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</si>
  <si>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</si>
  <si>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</si>
  <si>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</si>
  <si>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</si>
  <si>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</si>
  <si>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</si>
  <si>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</si>
  <si>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</si>
  <si>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</si>
  <si>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</si>
  <si>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</si>
  <si>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</si>
  <si>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</si>
  <si>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</si>
  <si>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</si>
  <si>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</si>
  <si>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</si>
  <si>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</si>
  <si>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</si>
  <si>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</si>
  <si>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</si>
  <si>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</si>
  <si>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</si>
  <si>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</si>
  <si>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</si>
  <si>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</si>
  <si>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</si>
  <si>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</si>
  <si>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</si>
  <si>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</si>
  <si>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</si>
  <si>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</si>
  <si>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</si>
  <si>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</si>
  <si>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</si>
  <si>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</si>
  <si>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</si>
  <si>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</si>
  <si>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</si>
  <si>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</si>
  <si>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</si>
  <si>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</si>
  <si>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</si>
  <si>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</si>
  <si>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</si>
  <si>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</si>
  <si>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</si>
  <si>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</si>
  <si>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</si>
  <si>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</si>
  <si>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</si>
  <si>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</si>
  <si>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</si>
  <si>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</si>
  <si>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</si>
  <si>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</si>
  <si>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</si>
  <si>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</si>
  <si>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</si>
  <si>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</si>
  <si>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</si>
  <si>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</si>
  <si>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</si>
  <si>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</si>
  <si>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</si>
  <si>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</si>
  <si>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</si>
  <si>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</si>
  <si>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</si>
  <si>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</si>
  <si>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</si>
  <si>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</si>
  <si>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</si>
  <si>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</si>
  <si>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</si>
  <si>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</si>
  <si>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</si>
  <si>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</si>
  <si>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</si>
  <si>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</si>
  <si>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</si>
  <si>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</si>
  <si>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</si>
  <si>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</si>
  <si>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</si>
  <si>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</si>
  <si>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</si>
  <si>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</si>
  <si>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</si>
  <si>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</si>
  <si>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</si>
  <si>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</si>
  <si>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</si>
  <si>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</si>
  <si>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</si>
  <si>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</si>
  <si>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</si>
  <si>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</si>
  <si>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</si>
  <si>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</si>
  <si>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</si>
  <si>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</si>
  <si>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</si>
  <si>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</si>
  <si>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</si>
  <si>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</si>
  <si>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</si>
  <si>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</si>
  <si>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</si>
  <si>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</si>
  <si>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</si>
  <si>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</si>
  <si>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</si>
  <si>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</si>
  <si>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</si>
  <si>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</si>
  <si>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</si>
  <si>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</si>
  <si>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</si>
  <si>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</si>
  <si>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</si>
  <si>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</si>
  <si>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</si>
  <si>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</si>
  <si>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</si>
  <si>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</si>
  <si>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</si>
  <si>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</si>
  <si>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</si>
  <si>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</si>
  <si>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</si>
  <si>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</si>
  <si>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</si>
  <si>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</si>
  <si>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</si>
  <si>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</si>
  <si>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</si>
  <si>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</si>
  <si>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</si>
  <si>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</si>
  <si>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</si>
  <si>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</si>
  <si>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</si>
  <si>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</si>
  <si>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</si>
  <si>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</si>
  <si>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</si>
  <si>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</si>
  <si>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</si>
  <si>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</si>
  <si>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</si>
  <si>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</si>
  <si>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</si>
  <si>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</si>
  <si>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</si>
  <si>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</si>
  <si>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</si>
  <si>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</si>
  <si>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</si>
  <si>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</si>
  <si>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</si>
  <si>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</si>
  <si>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</si>
  <si>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</si>
  <si>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</si>
  <si>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</si>
  <si>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</si>
  <si>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</si>
  <si>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</si>
  <si>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</si>
  <si>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</si>
  <si>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</si>
  <si>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</si>
  <si>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</si>
  <si>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</si>
  <si>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</si>
  <si>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</si>
  <si>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</si>
  <si>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</si>
  <si>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</si>
  <si>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</si>
  <si>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</si>
  <si>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</si>
  <si>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</si>
  <si>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</si>
  <si>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</si>
  <si>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</si>
  <si>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</si>
  <si>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</si>
  <si>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</si>
  <si>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</si>
  <si>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</si>
  <si>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</si>
  <si>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</si>
  <si>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</si>
  <si>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</si>
  <si>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</si>
  <si>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</si>
  <si>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</si>
  <si>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</si>
  <si>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</si>
  <si>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</si>
  <si>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</si>
  <si>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</si>
  <si>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</si>
  <si>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</si>
  <si>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</si>
  <si>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</si>
  <si>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</si>
  <si>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</si>
  <si>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</si>
  <si>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</si>
  <si>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</si>
  <si>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</si>
  <si>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</si>
  <si>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</si>
  <si>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</si>
  <si>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</si>
  <si>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</si>
  <si>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</si>
  <si>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</si>
  <si>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</si>
  <si>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</si>
  <si>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</si>
  <si>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</si>
  <si>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</si>
  <si>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</si>
  <si>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</si>
  <si>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</si>
  <si>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</si>
  <si>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</si>
  <si>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</si>
  <si>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</si>
  <si>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</si>
  <si>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</si>
  <si>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</si>
  <si>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</si>
  <si>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</si>
  <si>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</si>
  <si>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</si>
  <si>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</si>
  <si>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</si>
  <si>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</si>
  <si>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</si>
  <si>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</si>
  <si>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</si>
  <si>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</si>
  <si>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</si>
  <si>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</si>
  <si>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</si>
  <si>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</si>
  <si>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</si>
  <si>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</si>
  <si>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</si>
  <si>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</si>
  <si>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</si>
  <si>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</si>
  <si>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</si>
  <si>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</si>
  <si>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</si>
  <si>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Pension Cost Capitalized</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</si>
  <si>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</si>
  <si>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</si>
  <si>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</si>
  <si>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</si>
  <si>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</si>
  <si>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</si>
  <si>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</si>
  <si>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</si>
  <si>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</si>
  <si>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</si>
  <si>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</si>
  <si>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</si>
  <si>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</si>
  <si>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</si>
  <si>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</si>
  <si>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</si>
  <si>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</si>
  <si>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</si>
  <si>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</si>
  <si>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</si>
  <si>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</si>
  <si>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</si>
  <si>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</si>
  <si>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</si>
  <si>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</si>
  <si>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</si>
  <si>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</si>
  <si>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</si>
  <si>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</si>
  <si>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</si>
  <si>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</si>
  <si>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</si>
  <si>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</si>
  <si>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</si>
  <si>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</si>
  <si>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</si>
  <si>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</si>
  <si>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</si>
  <si>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</si>
  <si>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</si>
  <si>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</si>
  <si>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</si>
  <si>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</si>
  <si>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</si>
  <si>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</si>
  <si>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</si>
  <si>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</si>
  <si>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</si>
  <si>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</si>
  <si>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</si>
  <si>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</si>
  <si>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</si>
  <si>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</si>
  <si>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</si>
  <si>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</si>
  <si>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</si>
  <si>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</si>
  <si>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</si>
  <si>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</si>
  <si>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</si>
  <si>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</si>
  <si>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</si>
  <si>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</si>
  <si>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</si>
  <si>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</si>
  <si>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</si>
  <si>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</si>
  <si>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</si>
  <si>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</si>
  <si>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</si>
  <si>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</si>
  <si>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</si>
  <si>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</si>
  <si>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</si>
  <si>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</si>
  <si>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</si>
  <si>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</si>
  <si>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</si>
  <si>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</si>
  <si>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</si>
  <si>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</si>
  <si>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</si>
  <si>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</si>
  <si>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</si>
  <si>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</si>
  <si>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</si>
  <si>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</si>
  <si>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</si>
  <si>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</si>
  <si>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</si>
  <si>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</si>
  <si>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</si>
  <si>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</si>
  <si>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</si>
  <si>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</si>
  <si>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</si>
  <si>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</si>
  <si>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</si>
  <si>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</si>
  <si>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</si>
  <si>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</si>
  <si>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</si>
  <si>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</si>
  <si>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</si>
  <si>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</si>
  <si>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</si>
  <si>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</si>
  <si>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</si>
  <si>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</si>
  <si>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</si>
  <si>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</si>
  <si>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</si>
  <si>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</si>
  <si>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</si>
  <si>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</si>
  <si>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</si>
  <si>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</si>
  <si>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</si>
  <si>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</si>
  <si>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</si>
  <si>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</si>
  <si>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</si>
  <si>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</si>
  <si>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</si>
  <si>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</si>
  <si>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</si>
  <si>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</si>
  <si>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</si>
  <si>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</si>
  <si>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</si>
  <si>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</si>
  <si>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</si>
  <si>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</si>
  <si>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</si>
  <si>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</si>
  <si>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</si>
  <si>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</si>
  <si>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</si>
  <si>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</si>
  <si>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</si>
  <si>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</si>
  <si>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</si>
  <si>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</si>
  <si>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</si>
  <si>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</si>
  <si>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</si>
  <si>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</si>
  <si>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</si>
  <si>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</si>
  <si>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</si>
  <si>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</si>
  <si>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</si>
  <si>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</si>
  <si>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</si>
  <si>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</si>
  <si>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</si>
  <si>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</si>
  <si>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</si>
  <si>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</si>
  <si>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</si>
  <si>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</si>
  <si>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</si>
  <si>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</si>
  <si>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</si>
  <si>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</si>
  <si>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</si>
  <si>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</si>
  <si>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</si>
  <si>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</si>
  <si>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</si>
  <si>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</si>
  <si>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</si>
  <si>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</si>
  <si>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</si>
  <si>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</si>
  <si>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</si>
  <si>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</si>
  <si>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</si>
  <si>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</si>
  <si>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</si>
  <si>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</si>
  <si>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</si>
  <si>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</si>
  <si>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</si>
  <si>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</si>
  <si>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</si>
  <si>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</si>
  <si>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</si>
  <si>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</si>
  <si>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</si>
  <si>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</si>
  <si>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</si>
  <si>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</si>
  <si>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</si>
  <si>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</si>
  <si>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</si>
  <si>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</si>
  <si>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</si>
  <si>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</si>
  <si>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</si>
  <si>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</si>
  <si>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</si>
  <si>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</si>
  <si>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</si>
  <si>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</si>
  <si>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</si>
  <si>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</si>
  <si>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</si>
  <si>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</si>
  <si>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</si>
  <si>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</si>
  <si>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</si>
  <si>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</si>
  <si>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</si>
  <si>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</si>
  <si>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</si>
  <si>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</si>
  <si>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</si>
  <si>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</si>
  <si>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</si>
  <si>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</si>
  <si>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</si>
  <si>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</si>
  <si>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</si>
  <si>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</si>
  <si>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</si>
  <si>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</si>
  <si>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</si>
  <si>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</si>
  <si>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</si>
  <si>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</si>
  <si>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</si>
  <si>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</si>
  <si>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</si>
  <si>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</si>
  <si>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</si>
  <si>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</si>
  <si>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</si>
  <si>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</si>
  <si>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</si>
  <si>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</si>
  <si>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</si>
  <si>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</si>
  <si>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</si>
  <si>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</si>
  <si>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</si>
  <si>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</si>
  <si>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</si>
  <si>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</si>
  <si>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</si>
  <si>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</si>
  <si>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</si>
  <si>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</si>
  <si>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</si>
  <si>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</si>
  <si>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</si>
  <si>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</si>
  <si>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</si>
  <si>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</si>
  <si>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</si>
  <si>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</si>
  <si>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</si>
  <si>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</si>
  <si>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</si>
  <si>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</si>
  <si>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</si>
  <si>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</si>
  <si>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</si>
  <si>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</si>
  <si>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</si>
  <si>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</si>
  <si>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</si>
  <si>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</si>
  <si>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</si>
  <si>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</si>
  <si>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</si>
  <si>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</si>
  <si>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</si>
  <si>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</si>
  <si>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</si>
  <si>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</si>
  <si>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</si>
  <si>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</si>
  <si>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</si>
  <si>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</si>
  <si>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</si>
  <si>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</si>
  <si>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</si>
  <si>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</si>
  <si>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</si>
  <si>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</si>
  <si>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</si>
  <si>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</si>
  <si>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</si>
  <si>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</si>
  <si>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</si>
  <si>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</si>
  <si>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</si>
  <si>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</si>
  <si>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</si>
  <si>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</si>
  <si>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</si>
  <si>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</si>
  <si>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</si>
  <si>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</si>
  <si>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</si>
  <si>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</si>
  <si>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</si>
  <si>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</si>
  <si>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</si>
  <si>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</si>
  <si>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</si>
  <si>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</si>
  <si>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</si>
  <si>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</si>
  <si>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</si>
  <si>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</si>
  <si>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</si>
  <si>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</si>
  <si>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</si>
  <si>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</si>
  <si>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</si>
  <si>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</si>
  <si>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</si>
  <si>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</si>
  <si>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</si>
  <si>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</si>
  <si>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</si>
  <si>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</si>
  <si>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</si>
  <si>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</si>
  <si>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</si>
  <si>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</si>
  <si>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</si>
  <si>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</si>
  <si>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</si>
  <si>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</si>
  <si>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</si>
  <si>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</si>
  <si>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</si>
  <si>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</si>
  <si>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</si>
  <si>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</si>
  <si>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</si>
  <si>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</si>
  <si>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</si>
  <si>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</si>
  <si>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43-44</t>
  </si>
  <si>
    <t>Deferred Income Taxes  - Cr.  and</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</si>
  <si>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</si>
  <si>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</si>
  <si>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</si>
  <si>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</si>
  <si>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</si>
  <si>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</si>
  <si>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</si>
  <si>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</si>
  <si>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</si>
  <si>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</si>
  <si>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</si>
  <si>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</si>
  <si>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</si>
  <si>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</si>
  <si>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</si>
  <si>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</si>
  <si>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</si>
  <si>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</si>
  <si>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</si>
  <si>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</si>
  <si>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</si>
  <si>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</si>
  <si>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</si>
  <si>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</si>
  <si>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</si>
  <si>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</si>
  <si>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</si>
  <si>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</si>
  <si>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</si>
  <si>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</si>
  <si>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</si>
  <si>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</si>
  <si>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</si>
  <si>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</si>
  <si>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</si>
  <si>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</si>
  <si>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</si>
  <si>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</si>
  <si>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</si>
  <si>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</si>
  <si>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</si>
  <si>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</si>
  <si>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</si>
  <si>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</si>
  <si>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</si>
  <si>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</si>
  <si>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</si>
  <si>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</si>
  <si>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</si>
  <si>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</si>
  <si>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</si>
  <si>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</si>
  <si>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</si>
  <si>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</si>
  <si>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</si>
  <si>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</si>
  <si>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</si>
  <si>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</si>
  <si>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</si>
  <si>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</si>
  <si>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</si>
  <si>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</si>
  <si>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</si>
  <si>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</si>
  <si>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</si>
  <si>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</si>
  <si>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</si>
  <si>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</si>
  <si>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</si>
  <si>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</si>
  <si>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</si>
  <si>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</si>
  <si>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</si>
  <si>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</si>
  <si>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</si>
  <si>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</si>
  <si>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</si>
  <si>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</si>
  <si>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</si>
  <si>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</si>
  <si>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</si>
  <si>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</si>
  <si>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</si>
  <si>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</si>
  <si>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</si>
  <si>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</si>
  <si>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</si>
  <si>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</si>
  <si>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</si>
  <si>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</si>
  <si>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</si>
  <si>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</si>
  <si>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</si>
  <si>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</si>
  <si>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</si>
  <si>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</si>
  <si>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</si>
  <si>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</si>
  <si>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</si>
  <si>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</si>
  <si>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</si>
  <si>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</si>
  <si>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</si>
  <si>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</si>
  <si>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</si>
  <si>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</si>
  <si>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</si>
  <si>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</si>
  <si>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</si>
  <si>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</si>
  <si>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</si>
  <si>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</si>
  <si>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</si>
  <si>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</si>
  <si>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</si>
  <si>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</si>
  <si>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</si>
  <si>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</si>
  <si>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</si>
  <si>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</si>
  <si>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</si>
  <si>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</si>
  <si>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</si>
  <si>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</si>
  <si>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</si>
  <si>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</si>
  <si>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</si>
  <si>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</si>
  <si>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</si>
  <si>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</si>
  <si>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</si>
  <si>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</si>
  <si>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</si>
  <si>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</si>
  <si>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</si>
  <si>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</si>
  <si>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</si>
  <si>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</si>
  <si>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</si>
  <si>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</si>
  <si>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</si>
  <si>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</si>
  <si>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</si>
  <si>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</si>
  <si>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</si>
  <si>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</si>
  <si>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</si>
  <si>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</si>
  <si>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</si>
  <si>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</si>
  <si>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</si>
  <si>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</si>
  <si>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</si>
  <si>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</si>
  <si>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</si>
  <si>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</si>
  <si>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</si>
  <si>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</si>
  <si>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</si>
  <si>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</si>
  <si>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</si>
  <si>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</si>
  <si>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</si>
  <si>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</si>
  <si>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</si>
  <si>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</si>
  <si>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</si>
  <si>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</si>
  <si>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</si>
  <si>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</si>
  <si>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</si>
  <si>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</si>
  <si>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</si>
  <si>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</si>
  <si>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</si>
  <si>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</si>
  <si>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</si>
  <si>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</si>
  <si>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</si>
  <si>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</si>
  <si>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</si>
  <si>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</si>
  <si>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</si>
  <si>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</si>
  <si>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</si>
  <si>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</si>
  <si>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</si>
  <si>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</si>
  <si>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</si>
  <si>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</si>
  <si>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</si>
  <si>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</si>
  <si>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</si>
  <si>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</si>
  <si>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</si>
  <si>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</si>
  <si>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</si>
  <si>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</si>
  <si>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</si>
  <si>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</si>
  <si>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</si>
  <si>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</si>
  <si>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</si>
  <si>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</si>
  <si>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</si>
  <si>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</si>
  <si>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</si>
  <si>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</si>
  <si>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</si>
  <si>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</si>
  <si>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</si>
  <si>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</si>
  <si>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</si>
  <si>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</si>
  <si>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</si>
  <si>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</si>
  <si>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</si>
  <si>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</si>
  <si>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</si>
  <si>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</si>
  <si>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</si>
  <si>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</si>
  <si>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</si>
  <si>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</si>
  <si>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</si>
  <si>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</si>
  <si>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26</t>
  </si>
  <si>
    <t>81</t>
  </si>
  <si>
    <t>27</t>
  </si>
  <si>
    <t>Analysis of Pension Cost.........................................................</t>
  </si>
  <si>
    <t>28</t>
  </si>
  <si>
    <t>Analysis of Pension Settlements, Curtailments,</t>
  </si>
  <si>
    <t>Reserved.............................................................................</t>
  </si>
  <si>
    <t>29</t>
  </si>
  <si>
    <t xml:space="preserve">     and Terminations..................................................................</t>
  </si>
  <si>
    <t>Analysis of Assets Purchased or Sold to Affiliates......................</t>
  </si>
  <si>
    <t>Analysis of OPEB Costs, Funding and Deferrals..................</t>
  </si>
  <si>
    <t>Analysis of Entries in Accumulated Depreciation........................</t>
  </si>
  <si>
    <t>32-33</t>
  </si>
  <si>
    <t>Reserved...........................................................................</t>
  </si>
  <si>
    <t>92</t>
  </si>
  <si>
    <t>Basis of Charges for Depreciation....................................................</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</si>
  <si>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</si>
  <si>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</si>
  <si>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</si>
  <si>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</si>
  <si>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</si>
  <si>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</si>
  <si>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</si>
  <si>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</si>
  <si>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</si>
  <si>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</si>
  <si>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</si>
  <si>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</si>
  <si>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</si>
  <si>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</si>
  <si>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</si>
  <si>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</si>
  <si>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</si>
  <si>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</si>
  <si>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</si>
  <si>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</si>
  <si>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</si>
  <si>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</si>
  <si>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</si>
  <si>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</si>
  <si>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</si>
  <si>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</si>
  <si>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</si>
  <si>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</si>
  <si>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</si>
  <si>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</si>
  <si>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</si>
  <si>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</si>
  <si>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</si>
  <si>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</si>
  <si>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</si>
  <si>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</si>
  <si>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</si>
  <si>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</si>
  <si>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</si>
  <si>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</si>
  <si>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</si>
  <si>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</si>
  <si>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</si>
  <si>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</si>
  <si>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</si>
  <si>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</si>
  <si>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</si>
  <si>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</si>
  <si>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</si>
  <si>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</si>
  <si>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</si>
  <si>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</si>
  <si>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</si>
  <si>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</si>
  <si>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</si>
  <si>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</si>
  <si>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</si>
  <si>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</si>
  <si>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</si>
  <si>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</si>
  <si>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</si>
  <si>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</si>
  <si>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</si>
  <si>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</si>
  <si>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</si>
  <si>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</si>
  <si>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</si>
  <si>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</si>
  <si>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</si>
  <si>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</si>
  <si>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</si>
  <si>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</si>
  <si>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</si>
  <si>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</si>
  <si>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</si>
  <si>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</si>
  <si>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</si>
  <si>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</si>
  <si>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</si>
  <si>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</si>
  <si>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</si>
  <si>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</si>
  <si>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</si>
  <si>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</si>
  <si>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</si>
  <si>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</si>
  <si>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</si>
  <si>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</si>
  <si>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</si>
  <si>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</si>
  <si>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</si>
  <si>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</si>
  <si>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</si>
  <si>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</si>
  <si>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</si>
  <si>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</si>
  <si>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</si>
  <si>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</si>
  <si>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</si>
  <si>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</si>
  <si>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</si>
  <si>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</si>
  <si>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</si>
  <si>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</si>
  <si>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</si>
  <si>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</si>
  <si>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</si>
  <si>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</si>
  <si>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</si>
  <si>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</si>
  <si>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</si>
  <si>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</si>
  <si>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</si>
  <si>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</si>
  <si>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</si>
  <si>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</si>
  <si>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</si>
  <si>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</si>
  <si>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</si>
  <si>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</si>
  <si>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</si>
  <si>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</si>
  <si>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</si>
  <si>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</si>
  <si>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</si>
  <si>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</si>
  <si>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</si>
  <si>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</si>
  <si>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</si>
  <si>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</si>
  <si>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</si>
  <si>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</si>
  <si>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</si>
  <si>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</si>
  <si>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</si>
  <si>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</si>
  <si>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</si>
  <si>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</si>
  <si>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</si>
  <si>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</si>
  <si>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</si>
  <si>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</si>
  <si>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</si>
  <si>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</si>
  <si>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</si>
  <si>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</si>
  <si>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</si>
  <si>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</si>
  <si>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</si>
  <si>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</si>
  <si>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</si>
  <si>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</si>
  <si>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</si>
  <si>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</si>
  <si>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</si>
  <si>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</si>
  <si>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</si>
  <si>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</si>
  <si>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</si>
  <si>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</si>
  <si>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</si>
  <si>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</si>
  <si>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</si>
  <si>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</si>
  <si>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</si>
  <si>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</si>
  <si>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</si>
  <si>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</si>
  <si>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General Information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</si>
  <si>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</si>
  <si>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</si>
  <si>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</si>
  <si>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</si>
  <si>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</si>
  <si>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</si>
  <si>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</si>
  <si>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</si>
  <si>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</si>
  <si>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</si>
  <si>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</si>
  <si>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</si>
  <si>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</si>
  <si>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</si>
  <si>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</si>
  <si>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</si>
  <si>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</si>
  <si>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</si>
  <si>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</si>
  <si>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</si>
  <si>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</si>
  <si>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</si>
  <si>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</si>
  <si>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</si>
  <si>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</si>
  <si>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</si>
  <si>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</si>
  <si>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</si>
  <si>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</si>
  <si>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</si>
  <si>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</si>
  <si>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</si>
  <si>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</si>
  <si>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</si>
  <si>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</si>
  <si>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</si>
  <si>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</si>
  <si>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</si>
  <si>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</si>
  <si>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</si>
  <si>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</si>
  <si>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</si>
  <si>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</si>
  <si>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</si>
  <si>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</si>
  <si>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</si>
  <si>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</si>
  <si>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</si>
  <si>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</si>
  <si>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</si>
  <si>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</si>
  <si>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</si>
  <si>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</si>
  <si>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</si>
  <si>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</si>
  <si>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</si>
  <si>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</si>
  <si>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</si>
  <si>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</si>
  <si>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</si>
  <si>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</si>
  <si>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</si>
  <si>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</si>
  <si>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</si>
  <si>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</si>
  <si>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</si>
  <si>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</si>
  <si>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</si>
  <si>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</si>
  <si>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</si>
  <si>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</si>
  <si>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</si>
  <si>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</si>
  <si>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</si>
  <si>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</si>
  <si>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</si>
  <si>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</si>
  <si>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</si>
  <si>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</si>
  <si>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</si>
  <si>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</si>
  <si>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</si>
  <si>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</si>
  <si>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</si>
  <si>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</si>
  <si>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</si>
  <si>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</si>
  <si>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</si>
  <si>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</si>
  <si>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</si>
  <si>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</si>
  <si>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</si>
  <si>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</si>
  <si>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</si>
  <si>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</si>
  <si>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</si>
  <si>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</si>
  <si>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</si>
  <si>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</si>
  <si>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</si>
  <si>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</si>
  <si>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</si>
  <si>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</si>
  <si>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</si>
  <si>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</si>
  <si>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</si>
  <si>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</si>
  <si>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</si>
  <si>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</si>
  <si>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</si>
  <si>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</si>
  <si>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</si>
  <si>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</si>
  <si>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</si>
  <si>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</si>
  <si>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</si>
  <si>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</si>
  <si>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</si>
  <si>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</si>
  <si>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</si>
  <si>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</si>
  <si>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</si>
  <si>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</si>
  <si>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</si>
  <si>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</si>
  <si>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</si>
  <si>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</si>
  <si>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</si>
  <si>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</si>
  <si>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</si>
  <si>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</si>
  <si>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</si>
  <si>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</si>
  <si>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</si>
  <si>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</si>
  <si>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</si>
  <si>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</si>
  <si>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</si>
  <si>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</si>
  <si>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</si>
  <si>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</si>
  <si>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</si>
  <si>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</si>
  <si>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</si>
  <si>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</si>
  <si>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</si>
  <si>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</si>
  <si>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</si>
  <si>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</si>
  <si>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</si>
  <si>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</si>
  <si>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</si>
  <si>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</si>
  <si>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</si>
  <si>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</si>
  <si>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</si>
  <si>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</si>
  <si>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</si>
  <si>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</si>
  <si>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</si>
  <si>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</si>
  <si>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</si>
  <si>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</si>
  <si>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</si>
  <si>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</si>
  <si>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</si>
  <si>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</si>
  <si>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</si>
  <si>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</si>
  <si>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</si>
  <si>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</si>
  <si>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</si>
  <si>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</si>
  <si>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</si>
  <si>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</si>
  <si>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</si>
  <si>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</si>
  <si>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</si>
  <si>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</si>
  <si>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</si>
  <si>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</si>
  <si>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</si>
  <si>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</si>
  <si>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</si>
  <si>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</si>
  <si>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</si>
  <si>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</si>
  <si>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</si>
  <si>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</si>
  <si>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</si>
  <si>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</si>
  <si>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</si>
  <si>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</si>
  <si>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</si>
  <si>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</si>
  <si>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</si>
  <si>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</si>
  <si>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</si>
  <si>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</si>
  <si>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</si>
  <si>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</si>
  <si>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</si>
  <si>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</si>
  <si>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</si>
  <si>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</si>
  <si>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</si>
  <si>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</si>
  <si>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</si>
  <si>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</si>
  <si>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</si>
  <si>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</si>
  <si>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</si>
  <si>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</si>
  <si>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</si>
  <si>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</si>
  <si>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</si>
  <si>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</si>
  <si>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</si>
  <si>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</si>
  <si>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</si>
  <si>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</si>
  <si>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</si>
  <si>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</si>
  <si>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</si>
  <si>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</si>
  <si>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</si>
  <si>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</si>
  <si>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</si>
  <si>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</si>
  <si>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</si>
  <si>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</si>
  <si>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</si>
  <si>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</si>
  <si>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</si>
  <si>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</si>
  <si>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</si>
  <si>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</si>
  <si>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</si>
  <si>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</si>
  <si>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Expected Long-Term Rate of Return on Assets (Exterior Fund)</t>
  </si>
  <si>
    <t>Interest Rate Applied to NYS Jurisdiction Internal Reserve Balance</t>
  </si>
  <si>
    <t>Actual Return on Plan Assets [ (Gain) or Loss ]</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</si>
  <si>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</si>
  <si>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</si>
  <si>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</si>
  <si>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</si>
  <si>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</si>
  <si>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 xml:space="preserve">(b)   </t>
  </si>
  <si>
    <t>EXTERNALLY HELD OPEB DEDICATED FUNDS OR TRUSTS</t>
  </si>
  <si>
    <t>Fair Value of Plan Assets at Beginning of Period</t>
  </si>
  <si>
    <t>Contributions to the Fund:</t>
  </si>
  <si>
    <t xml:space="preserve">     Transfers from Pension Related Funds</t>
  </si>
  <si>
    <t xml:space="preserve">Income or (Loss) Earned on Fund Assets </t>
  </si>
  <si>
    <t>Capital Appreciation or (Depreciation) of Fund Assets</t>
  </si>
  <si>
    <t>Cost Benefits Paid from the Fund To or For Plan Participants</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</si>
  <si>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</si>
  <si>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</si>
  <si>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</si>
  <si>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</si>
  <si>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</si>
  <si>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</si>
  <si>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</si>
  <si>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</si>
  <si>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</si>
  <si>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</si>
  <si>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</si>
  <si>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</si>
  <si>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</si>
  <si>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</si>
  <si>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</si>
  <si>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</si>
  <si>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</si>
  <si>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</si>
  <si>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</si>
  <si>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</si>
  <si>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</si>
  <si>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</si>
  <si>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</si>
  <si>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</si>
  <si>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</si>
  <si>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</si>
  <si>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</si>
  <si>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</si>
  <si>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</si>
  <si>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</si>
  <si>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</si>
  <si>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</si>
  <si>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</si>
  <si>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</si>
  <si>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</si>
  <si>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</si>
  <si>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</si>
  <si>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</si>
  <si>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</si>
  <si>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</si>
  <si>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</si>
  <si>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</si>
  <si>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</si>
  <si>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</si>
  <si>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</si>
  <si>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</si>
  <si>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</si>
  <si>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</si>
  <si>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</si>
  <si>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</si>
  <si>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</si>
  <si>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</si>
  <si>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</si>
  <si>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</si>
  <si>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</si>
  <si>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</si>
  <si>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</si>
  <si>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</si>
  <si>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</si>
  <si>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</si>
  <si>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</si>
  <si>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</si>
  <si>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</si>
  <si>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</si>
  <si>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</si>
  <si>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</si>
  <si>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</si>
  <si>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</si>
  <si>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</si>
  <si>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</si>
  <si>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</si>
  <si>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</si>
  <si>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</si>
  <si>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</si>
  <si>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</si>
  <si>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</si>
  <si>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</si>
  <si>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</si>
  <si>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</si>
  <si>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 xml:space="preserve">(e) </t>
  </si>
  <si>
    <t>VERIZON NEW YORK INC.</t>
  </si>
  <si>
    <t>140 WEST STREET</t>
  </si>
  <si>
    <t>NEW YORK, N.Y. 10007</t>
  </si>
  <si>
    <t>Respondent was incorporated in New York State on June 18, 1896 under the</t>
  </si>
  <si>
    <t>Transportation Corporation Law</t>
  </si>
  <si>
    <t>Property was not held by a receiver or trustee</t>
  </si>
  <si>
    <t>are not prepared.</t>
  </si>
  <si>
    <t>The common stock of the respondent is wholly owned by NYNEX LLC which is</t>
  </si>
  <si>
    <t>wholly owned by Verizon Communications Inc.  This list displays companies in which</t>
  </si>
  <si>
    <t>Verizon Communications Inc. has interest of 5% or more:</t>
  </si>
  <si>
    <t>210 Pine Street Condominium Association</t>
  </si>
  <si>
    <t>Bell Atlantic Mobile Systems LLC</t>
  </si>
  <si>
    <t>Bell Atlantic TriCon Leasing Corporation</t>
  </si>
  <si>
    <t>Continental Telecommunications Company (Nigeria)</t>
  </si>
  <si>
    <t>Empire City Subway Company (Limited)</t>
  </si>
  <si>
    <t>Exchange Indemnity Company</t>
  </si>
  <si>
    <t>Exchange Indemnity Company New Jersey</t>
  </si>
  <si>
    <t>Exchange Indemnity Company New York</t>
  </si>
  <si>
    <t>Fox Court Nominees Limited</t>
  </si>
  <si>
    <t>GTE Life Insurance Company Limited</t>
  </si>
  <si>
    <t>GTE Operations Support Incorporated</t>
  </si>
  <si>
    <t>GTE Overseas Corporation</t>
  </si>
  <si>
    <t>Hughes Oriental Telematics Holding (China) Company Limited</t>
  </si>
  <si>
    <t>Laycon Telecommunications, S.A.</t>
  </si>
  <si>
    <t>Metropolitan Fiber Systems of New York, Inc.</t>
  </si>
  <si>
    <t>MK International Limited</t>
  </si>
  <si>
    <t>NCC Delta Company</t>
  </si>
  <si>
    <t>NCC Farnborough Company</t>
  </si>
  <si>
    <t>NCC Farnborough Investments Limited</t>
  </si>
  <si>
    <t>NCC Farnborough Trustee Limited</t>
  </si>
  <si>
    <t>NCC Hampshire Investments Ltd.</t>
  </si>
  <si>
    <t>NYNEX LLC</t>
  </si>
  <si>
    <t>PT Communications Verizon Indonesia</t>
  </si>
  <si>
    <t>RJM Lease Partners I</t>
  </si>
  <si>
    <t>Sherkate Sahami Khass Telephone Sazi Iran</t>
  </si>
  <si>
    <t>UAB Verizon Lietuva</t>
  </si>
  <si>
    <t>Verizon (Thailand) Limited</t>
  </si>
  <si>
    <t>Verizon Argentina S.R.L.</t>
  </si>
  <si>
    <t>Verizon Asia Pacific Holdings Pte. Ltd.</t>
  </si>
  <si>
    <t>Verizon Australia Pty Limited</t>
  </si>
  <si>
    <t>Verizon Austria GmbH</t>
  </si>
  <si>
    <t>Verizon Benefits Administration Inc.</t>
  </si>
  <si>
    <t>Verizon Bulgaria EOOD</t>
  </si>
  <si>
    <t>Verizon Business Global LLC</t>
  </si>
  <si>
    <t>Verizon Business International Holdings B.V.</t>
  </si>
  <si>
    <t>Verizon Business Purchasing LLC</t>
  </si>
  <si>
    <t>Verizon Business Security Solutions Luxembourg SA</t>
  </si>
  <si>
    <t>Verizon Canada Ltd.</t>
  </si>
  <si>
    <t>Verizon Capital Corp.</t>
  </si>
  <si>
    <t>Verizon Chile S.A.</t>
  </si>
  <si>
    <t>Verizon Colombia S.A.</t>
  </si>
  <si>
    <t>Verizon Communications Egypt LLC</t>
  </si>
  <si>
    <t>Verizon Communications Guatemala Limitada</t>
  </si>
  <si>
    <t>Verizon Communications India Private Limited</t>
  </si>
  <si>
    <t>Verizon Communications Malaysia Sdn. Bhd.</t>
  </si>
  <si>
    <t>Verizon Communications Philippines Inc.</t>
  </si>
  <si>
    <t>Verizon Communications Singapore Pte. Ltd.</t>
  </si>
  <si>
    <t>Verizon Communications Slovakia s.r.o</t>
  </si>
  <si>
    <t>Verizon Communications South Africa (Pty) Limited</t>
  </si>
  <si>
    <t>Verizon Communications Technology (Beijing) Co., Limited</t>
  </si>
  <si>
    <t>Verizon Connected Solutions Inc.</t>
  </si>
  <si>
    <t>6-D</t>
  </si>
  <si>
    <t>Verizon Corporate Resources Group LLC</t>
  </si>
  <si>
    <t>Verizon Corporate Services Group Inc.</t>
  </si>
  <si>
    <t>Verizon Costa Rica S.R.L.</t>
  </si>
  <si>
    <t>Verizon Credit Inc.</t>
  </si>
  <si>
    <t>Verizon Croatia Ltd.</t>
  </si>
  <si>
    <t>Verizon Czech s.r.o.</t>
  </si>
  <si>
    <t>Verizon Data Services India Private Limited</t>
  </si>
  <si>
    <t>Verizon Data Services LLC</t>
  </si>
  <si>
    <t>Verizon Delaware LLC</t>
  </si>
  <si>
    <t>Verizon Denmark A/S</t>
  </si>
  <si>
    <t>Verizon Deutschland GmbH</t>
  </si>
  <si>
    <t>Verizon Ecuador Cia. Ltda</t>
  </si>
  <si>
    <t>Verizon ELPI Holding Corp.</t>
  </si>
  <si>
    <t>Verizon Estonia OÜ</t>
  </si>
  <si>
    <t>Verizon European Holdings Limited</t>
  </si>
  <si>
    <t>Verizon Federal Inc.</t>
  </si>
  <si>
    <t>Verizon Financial Services LLC</t>
  </si>
  <si>
    <t>Verizon Financing</t>
  </si>
  <si>
    <t>Verizon Finland Oy</t>
  </si>
  <si>
    <t>Verizon Foundation</t>
  </si>
  <si>
    <t>Verizon France SAS</t>
  </si>
  <si>
    <t>Verizon FZ-LLC</t>
  </si>
  <si>
    <t>Verizon Hawaii International Inc.</t>
  </si>
  <si>
    <t>6-E</t>
  </si>
  <si>
    <t>Verizon Hellas Telecommunications, Single Member Limited Liability Company</t>
  </si>
  <si>
    <t>Verizon Holding Austria GmbH</t>
  </si>
  <si>
    <t>Verizon Holding do Brasil Ltda.</t>
  </si>
  <si>
    <t>Verizon Holding France EURL</t>
  </si>
  <si>
    <t>Verizon Holding Netherlands B.V.</t>
  </si>
  <si>
    <t>Verizon Hong Kong Limited</t>
  </si>
  <si>
    <t>Verizon Hungary Telecommunications Limited Liability Company</t>
  </si>
  <si>
    <t>Verizon Iceland ehf</t>
  </si>
  <si>
    <t>Verizon International Inc.</t>
  </si>
  <si>
    <t>Verizon International Limited</t>
  </si>
  <si>
    <t>Verizon Investment Management Corp.</t>
  </si>
  <si>
    <t>Verizon Ireland Limited</t>
  </si>
  <si>
    <t>Verizon Israel Telecommunications Limited</t>
  </si>
  <si>
    <t>Verizon Italia S.p.A.</t>
  </si>
  <si>
    <t>Verizon Japan Ltd</t>
  </si>
  <si>
    <t>Verizon Komunifacije d.o.o., Beograd</t>
  </si>
  <si>
    <t>Verizon Korea Limited</t>
  </si>
  <si>
    <t>Verizon Latvia SIA</t>
  </si>
  <si>
    <t>Verizon Licensing Company</t>
  </si>
  <si>
    <t>Verizon Ljubljana trgovina in storitive, d.o.o.</t>
  </si>
  <si>
    <t>Verizon Long Distance LLC</t>
  </si>
  <si>
    <t>Verizon Maryland LLC</t>
  </si>
  <si>
    <t>Verizon Morocco Sarl</t>
  </si>
  <si>
    <t>Verizon Nederland BV</t>
  </si>
  <si>
    <t>Verizon Network Integration Corp.</t>
  </si>
  <si>
    <t>Verizon New England Inc.</t>
  </si>
  <si>
    <t>Verizon New Jersey Inc.</t>
  </si>
  <si>
    <t>Verizon New York Inc.</t>
  </si>
  <si>
    <t>Verizon New Zealand Limited</t>
  </si>
  <si>
    <t>Verizon North LLC</t>
  </si>
  <si>
    <t>Verizon Norway AS</t>
  </si>
  <si>
    <t>Verizon Online LLC</t>
  </si>
  <si>
    <t>6-F</t>
  </si>
  <si>
    <t>Verizon Panama S.A.</t>
  </si>
  <si>
    <t>Verizon Patent and Licensing Inc.</t>
  </si>
  <si>
    <t>Verizon Pennsylvania LLC</t>
  </si>
  <si>
    <t>Verizon Peru S.R.L.</t>
  </si>
  <si>
    <t>Verizon Polska Sp. Z o.o.</t>
  </si>
  <si>
    <t>Verizon Portugal - Sociedade Unipessoal, Lda.</t>
  </si>
  <si>
    <t>Verizon Realty Corp.</t>
  </si>
  <si>
    <t>Verizon Romania SRL</t>
  </si>
  <si>
    <t>Verizon Rus LLC</t>
  </si>
  <si>
    <t>Verizon Saudi Arabia LLC</t>
  </si>
  <si>
    <t>Verizon Select Services Inc.</t>
  </si>
  <si>
    <t>Verizon Select Services of Virginia Inc.</t>
  </si>
  <si>
    <t>Verizon Services Corp.</t>
  </si>
  <si>
    <t>Verizon Services Singapore Pte. Ltd</t>
  </si>
  <si>
    <t>Verizon Servicios Empresariales Mexico, S. de R.L. de C.V.</t>
  </si>
  <si>
    <t>Verizon Sourcing LLC</t>
  </si>
  <si>
    <t>Verizon South Inc.</t>
  </si>
  <si>
    <t>Verizon Spain Holdings, S.L.</t>
  </si>
  <si>
    <t>Verizon Spain S.L.</t>
  </si>
  <si>
    <t>Verizon Sweden Aktiebolag</t>
  </si>
  <si>
    <t>Verizon Switzerland AG</t>
  </si>
  <si>
    <t>Verizon Taiwan Co. Limited</t>
  </si>
  <si>
    <t>Verizon Telecomunicacóes do Brasil Ltda.</t>
  </si>
  <si>
    <t>Verizon Trademark Services LLC</t>
  </si>
  <si>
    <t>Verizon UK Limited</t>
  </si>
  <si>
    <t>Verizon Ukraine LLC</t>
  </si>
  <si>
    <t>Verizon Uruguay S.R.L.</t>
  </si>
  <si>
    <t>Verizon Venezuela, S.A.</t>
  </si>
  <si>
    <t>Verizon Ventures LLC</t>
  </si>
  <si>
    <t>Verizon Virginia LLC</t>
  </si>
  <si>
    <t>Verizon Washington, DC Inc.</t>
  </si>
  <si>
    <t>6-G</t>
  </si>
  <si>
    <t>6-H</t>
  </si>
  <si>
    <t>Builds, maintains and operates underground</t>
  </si>
  <si>
    <t>subways, conduits and ducts in the boroughs of</t>
  </si>
  <si>
    <t>Bronx and Manhattan, City of New York in which</t>
  </si>
  <si>
    <t>it leases space primarily for companies in the</t>
  </si>
  <si>
    <t>telecommunications business</t>
  </si>
  <si>
    <t xml:space="preserve"> of Verizon Communications Inc)</t>
  </si>
  <si>
    <t>New York, NY 10007</t>
  </si>
  <si>
    <t>None</t>
  </si>
  <si>
    <t xml:space="preserve"> 1. Has each share of stock the right to one vote? ___Yes_______ </t>
  </si>
  <si>
    <t xml:space="preserve"> 2. Are voting rights attached only to stock? ____Yes________</t>
  </si>
  <si>
    <t xml:space="preserve"> 3. Is cumulative voting permitted? ______No________</t>
  </si>
  <si>
    <t>5. State the total number of votes cast at such general meeting ___________1______________and the total number cast by proxy ___0_____.</t>
  </si>
  <si>
    <t xml:space="preserve"> 6. State the total number of voting security holders _____1______ and the total of all voting securities ______1_______  as of such</t>
  </si>
  <si>
    <t>Inquiry 1, 2, 3, 4 &amp; 5 - nothing to report</t>
  </si>
  <si>
    <t>Inquiry 6: Intrastate Changes in Services and Rates</t>
  </si>
  <si>
    <t>Description of Changes</t>
  </si>
  <si>
    <t>Service Classification</t>
  </si>
  <si>
    <t>Effective Date</t>
  </si>
  <si>
    <t>Estimated Annual Effect on Revenues</t>
  </si>
  <si>
    <t>Local/Toll</t>
  </si>
  <si>
    <t>Inquiry 7:</t>
  </si>
  <si>
    <t>Inquiry 8: Nothing to report</t>
  </si>
  <si>
    <t>Non-Management Pension Plan</t>
  </si>
  <si>
    <t>Management Pension Plan</t>
  </si>
  <si>
    <t>no par</t>
  </si>
  <si>
    <t>Other Interest Expense - Affiliates</t>
  </si>
  <si>
    <t>Depreciation Flow-Through</t>
  </si>
  <si>
    <t>50% Meal Expenses not Deductible</t>
  </si>
  <si>
    <t>Fines</t>
  </si>
  <si>
    <t>Equity in Subsidiary</t>
  </si>
  <si>
    <t>Section 199</t>
  </si>
  <si>
    <t>Deferred Tax on ITC</t>
  </si>
  <si>
    <t>Amortization of Investment Tax Credit</t>
  </si>
  <si>
    <t>Federal Benefit on State Tax</t>
  </si>
  <si>
    <t>Category</t>
  </si>
  <si>
    <t>Tax Yr  /  Municipality</t>
  </si>
  <si>
    <t>Aggregate all Other Company items under $100,000 for Class A and $25,000 for Class B Telecommunications Companies.</t>
  </si>
  <si>
    <t>Cellco Partnership</t>
  </si>
  <si>
    <t>Provided to Affiliates</t>
  </si>
  <si>
    <t>All Other Affiliates under 100K</t>
  </si>
  <si>
    <t>Purchased from Affiliates</t>
  </si>
  <si>
    <t>Manhattan (Bronx, Brooklyn Staten Island, N Manhattan, Queens, Manhattan)</t>
  </si>
  <si>
    <t>Midstate wo Connecticut (Midstate 132, Midstate 133)</t>
  </si>
  <si>
    <t>Connecticut</t>
  </si>
  <si>
    <t>Not Available</t>
  </si>
  <si>
    <t>NY COE Sales to Affiliates</t>
  </si>
  <si>
    <t>NY Purchased from MA</t>
  </si>
  <si>
    <t>NY Purchased from MD</t>
  </si>
  <si>
    <t>NY Purchased from NJ</t>
  </si>
  <si>
    <t>NY Purchased from PA</t>
  </si>
  <si>
    <t>NY Purchased from VA</t>
  </si>
  <si>
    <t>NY Purchased from RI</t>
  </si>
  <si>
    <t>NY Purchased from DE</t>
  </si>
  <si>
    <t>NY Purchased from DC</t>
  </si>
  <si>
    <t>NY COE Purchases from Affiliates</t>
  </si>
  <si>
    <t>8 and 3</t>
  </si>
  <si>
    <t>12 and 3</t>
  </si>
  <si>
    <t>45, 22.5, 15 and 7</t>
  </si>
  <si>
    <t>n/a</t>
  </si>
  <si>
    <t xml:space="preserve">   Aerial Cable Met.</t>
  </si>
  <si>
    <t>15 and 7</t>
  </si>
  <si>
    <t xml:space="preserve">   Aerial Cable Nmet.</t>
  </si>
  <si>
    <t xml:space="preserve">   U.G. Cable Met.</t>
  </si>
  <si>
    <t xml:space="preserve">   U.G. Cable Nmet.</t>
  </si>
  <si>
    <t xml:space="preserve">   Buried Cable Met.</t>
  </si>
  <si>
    <t xml:space="preserve">   Buried Cable Nmet.</t>
  </si>
  <si>
    <t xml:space="preserve"> Intrabuilding Cable Met</t>
  </si>
  <si>
    <t xml:space="preserve"> Intrabuilding Cable Nmet</t>
  </si>
  <si>
    <t>Pension - Associates</t>
  </si>
  <si>
    <t>Income Deferral Plan</t>
  </si>
  <si>
    <t>Executive Deferral Plan</t>
  </si>
  <si>
    <t>Recording of Franchise Fees</t>
  </si>
  <si>
    <t>Pension - Management</t>
  </si>
  <si>
    <t>N/A</t>
  </si>
  <si>
    <r>
      <t>Deferral of Asset Gain or (Loss)</t>
    </r>
    <r>
      <rPr>
        <vertAlign val="subscript"/>
        <sz val="12"/>
        <rFont val="Arial"/>
        <family val="2"/>
      </rPr>
      <t xml:space="preserve"> </t>
    </r>
    <r>
      <rPr>
        <vertAlign val="superscript"/>
        <sz val="12"/>
        <rFont val="Arial"/>
        <family val="2"/>
      </rPr>
      <t>1</t>
    </r>
  </si>
  <si>
    <r>
      <t xml:space="preserve">Amortization of Gains or Losses </t>
    </r>
    <r>
      <rPr>
        <vertAlign val="superscript"/>
        <sz val="12"/>
        <rFont val="Arial"/>
        <family val="2"/>
      </rPr>
      <t>1</t>
    </r>
  </si>
  <si>
    <t>Change in Assumptions/Methods</t>
  </si>
  <si>
    <t>Accumulated Pension (Asset)/Liability at Close of Year</t>
  </si>
  <si>
    <t>Lacking a curtailment/settlement event, schedule 55 is not applicable</t>
  </si>
  <si>
    <t>threshold equal to the sum of service cost and interest cost requiring settlement recognition per SFAS 88.</t>
  </si>
  <si>
    <t>In 4Q 2010 VZ Mgt. pension lump sum pension distributions surpassed the settlement threshold equal to the sum of service costs</t>
  </si>
  <si>
    <t>and interest costs requiring settlement recognition per SFAS88. In addition, in 3Q and 4Q, the NYNE associate plan received</t>
  </si>
  <si>
    <t>In 2009, Verizon's Management Non-Parco pension plan lump sum pension distributions surpassed the settlement</t>
  </si>
  <si>
    <t>In 2008, as a result of planned work force reductions, the Company incurred additional pension costs of $27,000,000 for management</t>
  </si>
  <si>
    <t>employees comprised of a charge for special termination benefits of $3,000,000, settlements of $24,000,000 and a curtailment gain of</t>
  </si>
  <si>
    <t>$0.  There were no additional pension costs, charges for special termination benefits or curtailment gains associated with nonmanage-</t>
  </si>
  <si>
    <t>ment employees.</t>
  </si>
  <si>
    <t>In 2007 the Company incurred no additional pension costs for management employees related to the special termination benefits,</t>
  </si>
  <si>
    <t>settlements or curtailments.</t>
  </si>
  <si>
    <t>In 2006, as a result of planned work force reductions, the Company incurred additional pension costs of $4,000,000 for</t>
  </si>
  <si>
    <t xml:space="preserve">management employees comprised of a charge for special termination benefits of $2,000,000, settlements of $2,000,000 </t>
  </si>
  <si>
    <t>and a curtailment gain of $0.  In 2006, as a result of planned work reductions, the Company incurred additional pension costs</t>
  </si>
  <si>
    <t>of $0 for nonmanagement employees comprised of a charge for special termination benefits of $0 and a curtailment gain of $0.</t>
  </si>
  <si>
    <t>In 2005, as a result of planned work force reductions, the Company incurred additional</t>
  </si>
  <si>
    <t>pension costs of $66,990,000 for management employees comprised of a charge for special termination</t>
  </si>
  <si>
    <t>benefits of $0, settlements of $0, and a curtailment gain of $(66,990,000).  In 2005, as a result of planned work</t>
  </si>
  <si>
    <t>force reductions, the Company incurred additional pension costs of $0 for associate employees</t>
  </si>
  <si>
    <t>comprised of a charge for special termination benefits of $0, settlements of $0, and a curtailment gain of $0.</t>
  </si>
  <si>
    <t>In 2004, as a result of planned work force reductions, the Company incurred additional</t>
  </si>
  <si>
    <t>pension costs of $42,374,000 for management employees comprised of a charge for special termination</t>
  </si>
  <si>
    <t>benefits of $0, settlements of $42,374,000, and a curtailment gain of $0.  In 2004, as a result of planned work</t>
  </si>
  <si>
    <t>In 2003, as a result of planned work force reductions, the Company incurred additional</t>
  </si>
  <si>
    <t>pension costs of $128,063,000 for management employees comprised of a charge for special termination</t>
  </si>
  <si>
    <t>benefits of $118,239,000, settlements of $0, and a curtailment gain of $(9,824,000).  In 2003, as a result of planned work</t>
  </si>
  <si>
    <t>force reductions, the Company incurred additional pension costs of $230,589,000 for associate employees</t>
  </si>
  <si>
    <t>comprised of a charge for special termination benefits of $230,589,000, settlements of $0, and a curtailment gain of $0.</t>
  </si>
  <si>
    <t>In 2002, as a result of planned work force reductions, the Company incurred additional</t>
  </si>
  <si>
    <t>pension costs of $ 235,000 for management employees comprised of a charge for special termination</t>
  </si>
  <si>
    <t>benefits of $ 235,000, settlements of $0, and a curtailment gain of $ 0.  In 2002, as a result of planned work</t>
  </si>
  <si>
    <t>force reductions, the Company incurred additional pension costs of $ 322,207,000 for associate employees</t>
  </si>
  <si>
    <t>In 2001, as a result of planned work force reductions, the Company incurred additional pension costs of $ 0 for management</t>
  </si>
  <si>
    <t>employees comprised of a charge for special termination benefits of $ 0 and a curtailment gain of $ 0.  In 2001, as a</t>
  </si>
  <si>
    <t>result of planned work reductions, the Company incurred additional pension costs of $ 354,000,000 for associate employees</t>
  </si>
  <si>
    <t>comprised of a charge for special termination benefits of $ 354,000,000 and a curtailment gain of $ 0.  In accordance with</t>
  </si>
  <si>
    <t>the commission order effective August 12, 1999, in case 92-C-0665, the Company amortized $ 185,103,912 of additional OPEB TBO.</t>
  </si>
  <si>
    <t>In 2000, as a result of planned work force reductions, the Company incurred additional pension costs of $0 for management</t>
  </si>
  <si>
    <t>employees comprised of a charge for special termination benefits of $0 and a curtailment gain of $0.  In 2000, as a</t>
  </si>
  <si>
    <t>result of planned work reductions, the Company incurred additional pension costs of $0 for nonmanagement employees</t>
  </si>
  <si>
    <t>comprised of a charge for special termination benefits of $0 and a curtailment gain of $0.  In accordance with</t>
  </si>
  <si>
    <t>the Commission order effective August 12, 1999, in case 92-C-0665, the Company amortized $245,778,084 of additional OPEB TBO.</t>
  </si>
  <si>
    <t>In 1999, as a result of planned work force reductions, the Company incurred additional pension costs of $0 for management</t>
  </si>
  <si>
    <t>employees comprised of a charge for special termination benefits of $0 and a curtailment gain of $0.  In 1999, as a</t>
  </si>
  <si>
    <t>result of planned work reductions, the Company incurred additional pension costs of $35,127,305 for nonmanagement employees</t>
  </si>
  <si>
    <t>comprised of a charge for special termination benefits of $409,487,296 and a curtailment gain of $(54,359,991).  In accordance with</t>
  </si>
  <si>
    <t>the Commission order effective August 12, 1999, in case 92-C-0665, the Company amortized $71,038,236 of additional OPEB TBO.</t>
  </si>
  <si>
    <t>In 1998, as a result of planned work force reductions, the Company incurred additional pension costs of $0 for management</t>
  </si>
  <si>
    <t>employees comprised of a charge for special termination benefits of $0 and a curtailment gain of $0.  In 1998, as a</t>
  </si>
  <si>
    <t>result of planned work reductions, the Company incurred additional pension costs of $262,437,113 for nonmanagement employees</t>
  </si>
  <si>
    <t>comprised of a charge for special termination benefits of $303,541,367  and a curtailment gain of $(41,104,254)</t>
  </si>
  <si>
    <t>Accumulated Postretirement Benefit Obligation (APBO)</t>
  </si>
  <si>
    <t>Unrecognized Gains/(Losses)</t>
  </si>
  <si>
    <t>Expected Return on Assets (EROA)</t>
  </si>
  <si>
    <t>Amortization of (Gains)/Losses</t>
  </si>
  <si>
    <t>Total OPEB Cost</t>
  </si>
  <si>
    <t>Note: This analysis includes the former Bell Atlantic South Management plan which</t>
  </si>
  <si>
    <t>Jurisdictional Breakdown of Net Periodic OPEB Cost:</t>
  </si>
  <si>
    <t>Return On Assets</t>
  </si>
  <si>
    <t>Amortization of Prior Service Cost</t>
  </si>
  <si>
    <t>Amortization of Net (Gain) Loss</t>
  </si>
  <si>
    <t>Schedules with additional pages added</t>
  </si>
  <si>
    <t xml:space="preserve">                                             NAME OF PLAN                                                                       BENEFITS</t>
  </si>
  <si>
    <t>AMOUNT</t>
  </si>
  <si>
    <t>The Plan for Group                        Verizon Sickness &amp; Accident Disability                The Company</t>
  </si>
  <si>
    <t xml:space="preserve">Insurance                                        Benefit Plan for New York Associates             </t>
  </si>
  <si>
    <t>The Plan  for Group                     Verizon Long Term Disability Plan                           The Company</t>
  </si>
  <si>
    <t xml:space="preserve">Insurance                                       for New York and New England Associates              </t>
  </si>
  <si>
    <t>The Plan for Group                         Verizon  Group Life Insurance Plan                    Insurance Carrier</t>
  </si>
  <si>
    <t>Insurance                                       for New York and New England Associates</t>
  </si>
  <si>
    <t>The Plan for Group                      Verizon Dental Expense Plan                                 Insurance Carrier</t>
  </si>
  <si>
    <t>Insurance                                      for New York and New England Associates</t>
  </si>
  <si>
    <t>The Plan for Group                      Verizon Medical Expense Plan                              Insurance Carrier</t>
  </si>
  <si>
    <t>Insurance                                     for New York and New England Associates</t>
  </si>
  <si>
    <t>Verizon Management                      Verizon Pension Plan for                                       Trusteed Plan</t>
  </si>
  <si>
    <t xml:space="preserve">Pension Plan                               Associates           </t>
  </si>
  <si>
    <t>Verizon Savings Plan                      Verizon Savings and Security                               Trusteed Plan</t>
  </si>
  <si>
    <t>for Management                             Plan for New York and New England</t>
  </si>
  <si>
    <t>Employees                                                              Associates</t>
  </si>
  <si>
    <t>Employee Benefit Obligations</t>
  </si>
  <si>
    <t>Provision for losses for Accounts Receivables</t>
  </si>
  <si>
    <t xml:space="preserve">          Purchase of Short Term Investments</t>
  </si>
  <si>
    <t xml:space="preserve">          Sale of Short Term Investments</t>
  </si>
  <si>
    <t xml:space="preserve">          Change in O/S Checks</t>
  </si>
  <si>
    <t xml:space="preserve">          Other</t>
  </si>
  <si>
    <t>FCC Video Copyright Fees</t>
  </si>
  <si>
    <t>FCC Regulatory Fees</t>
  </si>
  <si>
    <t>Income tax</t>
  </si>
  <si>
    <t>30 Year 6.50% Debenture</t>
  </si>
  <si>
    <t>Allentown SMSA Limited Partnership</t>
  </si>
  <si>
    <t>Alltel Communications of LaCrosse Limited Partnership</t>
  </si>
  <si>
    <t>Alltel Corporation</t>
  </si>
  <si>
    <t>Anderson CellTelCo</t>
  </si>
  <si>
    <t>Athens Cellular, Inc.</t>
  </si>
  <si>
    <t>Badlands Cellular of North Dakota Limited Partnership</t>
  </si>
  <si>
    <t>Bismarck MSA Limited Partnership</t>
  </si>
  <si>
    <t>California RSA No. 4 Limited Partnership</t>
  </si>
  <si>
    <t>Cellular 29 Ltd.</t>
  </si>
  <si>
    <t>Central Dakota Cellular of North Dakota Limited Partnership</t>
  </si>
  <si>
    <t>Charleston-North Charleston MSA Limited Partnership</t>
  </si>
  <si>
    <t>Chicago SMSA Limited Partnership</t>
  </si>
  <si>
    <t>CommNet Cellular Inc.</t>
  </si>
  <si>
    <t>Fresno MSA Limited Partnership</t>
  </si>
  <si>
    <t>Gadsden CellTelCo Partnership</t>
  </si>
  <si>
    <t>Gila River Cellular General Partnership</t>
  </si>
  <si>
    <t>Gold Creek Cellular of Montana Limited Partnership</t>
  </si>
  <si>
    <t>Gold Creek Cellular, Inc.</t>
  </si>
  <si>
    <t>GTE Mobilnet of California Limited Partnership</t>
  </si>
  <si>
    <t>GTE Mobilnet of Florence, Alabama Incorporated</t>
  </si>
  <si>
    <t>GTE Mobilnet of Fort Wayne Limited Partnership</t>
  </si>
  <si>
    <t>GTE Mobilnet of Indiana Limited Partnership</t>
  </si>
  <si>
    <t>GTE Mobilnet of Indiana RSA #3 Limited Partnership</t>
  </si>
  <si>
    <t>GTE Mobilnet of Indiana RSA #6 Limited Partnership</t>
  </si>
  <si>
    <t>GTE Mobilnet of South Texas Limited Partnership</t>
  </si>
  <si>
    <t>GTE Mobilnet of Terre Haute Limited Partnership</t>
  </si>
  <si>
    <t>GTE Mobilnet of Texas RSA #17 Limited Partnership</t>
  </si>
  <si>
    <t>Idaho 6-Clark Limited Partnership</t>
  </si>
  <si>
    <t>Illinois RSA 6 and 7 Limited Partnership</t>
  </si>
  <si>
    <t>Indiana RSA #1 Limited Partnership</t>
  </si>
  <si>
    <t>Indiana RSA 2 Limited Partnership</t>
  </si>
  <si>
    <t>Iowa 8-Monona Limited Partnership</t>
  </si>
  <si>
    <t>Kentucky RSA No. 1 Partnership</t>
  </si>
  <si>
    <t>MBI Oversight LLC</t>
  </si>
  <si>
    <t>Missouri RSA 2 Limited Partnership</t>
  </si>
  <si>
    <t>Missouri RSA 4 Limited Partnership</t>
  </si>
  <si>
    <t>Muskegon Cellular Partnership</t>
  </si>
  <si>
    <t>New Mexico RSA 6-I Partnership</t>
  </si>
  <si>
    <t>New Mexico RSA No. 5 Limited Partnership</t>
  </si>
  <si>
    <t>New York RSA 2 Cellular Partnership</t>
  </si>
  <si>
    <t>New York SMSA Limited Partnership</t>
  </si>
  <si>
    <t>North Central RSA 2 of North Dakota Limited Partnership</t>
  </si>
  <si>
    <t>North Central RSA 2, Inc.</t>
  </si>
  <si>
    <t>North Dakota 5-Kidder Limited Partnership</t>
  </si>
  <si>
    <t>North Dakota RSA No. 3 Limited Partnership</t>
  </si>
  <si>
    <t>Northeast Pennsylvania SMSA Limited Partnership</t>
  </si>
  <si>
    <t>Northwest Dakota Cellular of North Dakota Limited Partnership</t>
  </si>
  <si>
    <t>Northwest Missouri Cellular Limited Partnership</t>
  </si>
  <si>
    <t>NV Verizon Belgium Luxembourg SA</t>
  </si>
  <si>
    <t>Omaha Cellular Telephone Company</t>
  </si>
  <si>
    <t>Pascagoula Cellular Partnership</t>
  </si>
  <si>
    <t>Pennsylvania RSA 1 Limited Partnership</t>
  </si>
  <si>
    <t>Pennsylvania RSA No. 6 (I) Limited Partnership</t>
  </si>
  <si>
    <t>Petersburg Cellular Partnership</t>
  </si>
  <si>
    <t>Pinnacles Cellular, Inc.</t>
  </si>
  <si>
    <t>Purco Holding LLC</t>
  </si>
  <si>
    <t>Red River Cellular of North Dakota Limited Partnership</t>
  </si>
  <si>
    <t>Redding MSA Limited Partnership</t>
  </si>
  <si>
    <t>RSA 1 Limited Partnership</t>
  </si>
  <si>
    <t>RSA 7 Limited Partnership</t>
  </si>
  <si>
    <t>Rural Cellular Corporation</t>
  </si>
  <si>
    <t>Sacramento-Valley Limited Partnership</t>
  </si>
  <si>
    <t>Seattle SMSA Limited Partnership</t>
  </si>
  <si>
    <t>Sioux City MSA Limited Partnership</t>
  </si>
  <si>
    <t>Springfield Cellular Telephone Company</t>
  </si>
  <si>
    <t>St. Joseph CellTelCo</t>
  </si>
  <si>
    <t>St. Lawrence Seaway RSA Cellular Partnership</t>
  </si>
  <si>
    <t>Teton Cellular of Idaho Limited Partnership</t>
  </si>
  <si>
    <t>Teton Cellular, Inc.</t>
  </si>
  <si>
    <t>Texas RSA #11B Limited Partnership</t>
  </si>
  <si>
    <t>Topeka Cellular Telephone Company, Inc.</t>
  </si>
  <si>
    <t>Tuscaloosa Cellular Partnership</t>
  </si>
  <si>
    <t>Tyler/Longview/Marshall MSA Limited Partnership</t>
  </si>
  <si>
    <t>Verizon Global Enterprise B.V.</t>
  </si>
  <si>
    <t>Verizon International Business Ventures Inc.</t>
  </si>
  <si>
    <t>Verizon Puerto Rico LLC</t>
  </si>
  <si>
    <t>Verizon Services Ireland Limited</t>
  </si>
  <si>
    <t>Verizon Terremark NV</t>
  </si>
  <si>
    <t>Verizon Wireless Acquisition South LLC</t>
  </si>
  <si>
    <t>Verizon Wireless Network Procurement LP</t>
  </si>
  <si>
    <t>Verizon Wireless of the East LP</t>
  </si>
  <si>
    <t>Verizon Wireless Services, LLC</t>
  </si>
  <si>
    <t>Virginia RSA 5 Limited Partnership</t>
  </si>
  <si>
    <t>Wasatch Utah RSA No. 2 Limited Partnership</t>
  </si>
  <si>
    <t>Western Iowa Cellular, Inc.</t>
  </si>
  <si>
    <t>Wisconsin RSA #1 Limited Partnership</t>
  </si>
  <si>
    <t>Wisconsin RSA #6 Partnership, LLP</t>
  </si>
  <si>
    <t>Wisconsin RSA No. 8 Limited Partnership</t>
  </si>
  <si>
    <t>2681</t>
  </si>
  <si>
    <t>2682</t>
  </si>
  <si>
    <t>2690</t>
  </si>
  <si>
    <r>
      <t>1</t>
    </r>
    <r>
      <rPr>
        <sz val="12"/>
        <rFont val="Arial"/>
        <family val="2"/>
      </rPr>
      <t xml:space="preserve">Gain/loss is recognized immediately under mark to market accounting, so unrecognized amount as  </t>
    </r>
  </si>
  <si>
    <t>NY Sold to MA</t>
  </si>
  <si>
    <t>NY Sold to DC</t>
  </si>
  <si>
    <t>NY Sold to DE</t>
  </si>
  <si>
    <t>NY Sold to MD</t>
  </si>
  <si>
    <t>NY Sold to NJ</t>
  </si>
  <si>
    <t>NY Sold to PA</t>
  </si>
  <si>
    <t>NY Sold to RI</t>
  </si>
  <si>
    <t>NY Sold to VA</t>
  </si>
  <si>
    <t>NYNEX LLC (a wholly owned subsidiary</t>
  </si>
  <si>
    <t>Los Angeles SMSA Limited Partnership, a California Limited Partnership</t>
  </si>
  <si>
    <t>Zentry LLC</t>
  </si>
  <si>
    <t>223209</t>
  </si>
  <si>
    <t>CT Sold to MA</t>
  </si>
  <si>
    <t>223202</t>
  </si>
  <si>
    <t>CT Sold to NJ</t>
  </si>
  <si>
    <t>CT Sold to PA</t>
  </si>
  <si>
    <t>CT Sold to VA</t>
  </si>
  <si>
    <t>221201</t>
  </si>
  <si>
    <t>221202</t>
  </si>
  <si>
    <t>223208</t>
  </si>
  <si>
    <t>236201</t>
  </si>
  <si>
    <t>223201</t>
  </si>
  <si>
    <t>CT Purchased from VA</t>
  </si>
  <si>
    <t>CT Purchased from MA</t>
  </si>
  <si>
    <t>CT Purchased from MD</t>
  </si>
  <si>
    <t>CT Purchased from NJ</t>
  </si>
  <si>
    <t>CT Purchased from PA</t>
  </si>
  <si>
    <t>223203</t>
  </si>
  <si>
    <t>Page 89.  Use a separate insert sheet if more space is necessary.</t>
  </si>
  <si>
    <t xml:space="preserve">merged with the North Management plan as of January 1, 1999. MCI results are also included in </t>
  </si>
  <si>
    <t>the Management Plan.</t>
  </si>
  <si>
    <t>4 DIGET</t>
  </si>
  <si>
    <t>Grand Total</t>
  </si>
  <si>
    <t>4510</t>
  </si>
  <si>
    <t>4550</t>
  </si>
  <si>
    <t>5001</t>
  </si>
  <si>
    <t>5002</t>
  </si>
  <si>
    <t>5003</t>
  </si>
  <si>
    <t>5040</t>
  </si>
  <si>
    <t>5050</t>
  </si>
  <si>
    <t>5060</t>
  </si>
  <si>
    <t>5081</t>
  </si>
  <si>
    <t>5084</t>
  </si>
  <si>
    <t>5082</t>
  </si>
  <si>
    <t>5083</t>
  </si>
  <si>
    <t>5100</t>
  </si>
  <si>
    <t>5111</t>
  </si>
  <si>
    <t>5112</t>
  </si>
  <si>
    <t>5122</t>
  </si>
  <si>
    <t>5125</t>
  </si>
  <si>
    <t>5169</t>
  </si>
  <si>
    <t>5240</t>
  </si>
  <si>
    <t>5261</t>
  </si>
  <si>
    <t>5263</t>
  </si>
  <si>
    <t>5264</t>
  </si>
  <si>
    <t>5270</t>
  </si>
  <si>
    <t>5230</t>
  </si>
  <si>
    <t>5280</t>
  </si>
  <si>
    <t>5302</t>
  </si>
  <si>
    <t>5301</t>
  </si>
  <si>
    <t>6622</t>
  </si>
  <si>
    <t>6623</t>
  </si>
  <si>
    <t>Values</t>
  </si>
  <si>
    <t>Sum of ADJ</t>
  </si>
  <si>
    <t>Sum of STATE</t>
  </si>
  <si>
    <t>Sum of Grand Total</t>
  </si>
  <si>
    <t>Long Island - Suffolk NY AFA</t>
  </si>
  <si>
    <t>Upstate East NY AFA</t>
  </si>
  <si>
    <t>Fleetmatics Australia Pty Ltd</t>
  </si>
  <si>
    <t>GTE Wireless LLC</t>
  </si>
  <si>
    <t>Verizon ABS II LLC</t>
  </si>
  <si>
    <t>Verizon ABS LLC</t>
  </si>
  <si>
    <t>Verizon DPPA True-up Trust</t>
  </si>
  <si>
    <t>Verizon UK Financing Limited</t>
  </si>
  <si>
    <t>Verizon UK Holding Limited</t>
  </si>
  <si>
    <t>34-35</t>
  </si>
  <si>
    <t>Loss on Debt Extinguishment</t>
  </si>
  <si>
    <t xml:space="preserve">Reports to stockholders or audited financial statements for Verizon New York Inc. </t>
  </si>
  <si>
    <t xml:space="preserve">Provides long distance services </t>
  </si>
  <si>
    <t>This Schedule does not meet the threshold for reporting per Case # 13-C-0349 Order Revising Annual Reports</t>
  </si>
  <si>
    <t xml:space="preserve">38.  Other Long-Term Liabilities </t>
  </si>
  <si>
    <t>Long Term Incentive</t>
  </si>
  <si>
    <t>Reserve for Tax Contingencies</t>
  </si>
  <si>
    <t>ALLTEL Communications of North Carolina Limited Partnership</t>
  </si>
  <si>
    <t>TradeMore Services LLC</t>
  </si>
  <si>
    <t>Verizon Dominican Republic S.R.L.</t>
  </si>
  <si>
    <t>Verizon Smart Communities HU Kft</t>
  </si>
  <si>
    <t>Visible Service LLC</t>
  </si>
  <si>
    <t>XO Communications Services, LLC</t>
  </si>
  <si>
    <t>XO Virginia, LLC</t>
  </si>
  <si>
    <t>AOCI - EBO</t>
  </si>
  <si>
    <t>MANAGEMENT                                          NON-MANAGEMENT                                       PROVIDED</t>
  </si>
  <si>
    <t>Excess Deferred Taxes</t>
  </si>
  <si>
    <t>Beg Bal Adj</t>
  </si>
  <si>
    <t>Mark-to-Market accounting.</t>
  </si>
  <si>
    <r>
      <t>Discount Rate</t>
    </r>
    <r>
      <rPr>
        <vertAlign val="superscript"/>
        <sz val="12"/>
        <rFont val="Arial MT"/>
      </rPr>
      <t>2</t>
    </r>
  </si>
  <si>
    <r>
      <t>ANALYSIS OF OPEB COSTS</t>
    </r>
    <r>
      <rPr>
        <b/>
        <u/>
        <vertAlign val="superscript"/>
        <sz val="14"/>
        <rFont val="Arial MT"/>
      </rPr>
      <t>1</t>
    </r>
  </si>
  <si>
    <r>
      <t>NET PERIODIC OPEB COST</t>
    </r>
    <r>
      <rPr>
        <b/>
        <u/>
        <vertAlign val="superscript"/>
        <sz val="14"/>
        <rFont val="Arial MT"/>
      </rPr>
      <t>3</t>
    </r>
  </si>
  <si>
    <t xml:space="preserve">ECS and Spec Proj Billing Accruals                              </t>
  </si>
  <si>
    <t xml:space="preserve">Other Non-Current Deferred Charges                      </t>
  </si>
  <si>
    <t>Equity AOCI-EBO</t>
  </si>
  <si>
    <t>140 West Street</t>
  </si>
  <si>
    <t>Def Dir Comm LT ASC 606</t>
  </si>
  <si>
    <t>Verizon Connect Australia Pty Ltd.</t>
  </si>
  <si>
    <t>Verizon Connect Canada Inc.</t>
  </si>
  <si>
    <t>Verizon Connect Fleet USA LLC</t>
  </si>
  <si>
    <t>Verizon Connect France</t>
  </si>
  <si>
    <t>Verizon Connect Germany GmbH</t>
  </si>
  <si>
    <t>Verizon Connect Inc.</t>
  </si>
  <si>
    <t>Verizon Connect Ireland Limited</t>
  </si>
  <si>
    <t>Verizon Connect Mexico S. de R.L. de C.V.</t>
  </si>
  <si>
    <t>Verizon Connect Netherlands B.V.</t>
  </si>
  <si>
    <t>Verizon Connect New Zealand Limited</t>
  </si>
  <si>
    <t>Verizon Connect NWF Inc.</t>
  </si>
  <si>
    <t>Verizon Connect Poland Sp. Z.o.o.</t>
  </si>
  <si>
    <t>Verizon Connect Telo Inc.</t>
  </si>
  <si>
    <t>Verizon Connect Telo UK Limited</t>
  </si>
  <si>
    <t>Verizon Connect UK Limited</t>
  </si>
  <si>
    <t>Verizon Purchasing Holdings LLC</t>
  </si>
  <si>
    <t>Verizon Smart Communities LLC</t>
  </si>
  <si>
    <t>These changes had the following effects on page 89:</t>
  </si>
  <si>
    <t xml:space="preserve">Other </t>
  </si>
  <si>
    <t xml:space="preserve"> Interest Deduction - Treasury Cash Pool Interest</t>
  </si>
  <si>
    <t>Tax @ 21%</t>
  </si>
  <si>
    <t>CT Sold to DE</t>
  </si>
  <si>
    <t>CT Sold to MD</t>
  </si>
  <si>
    <t>CT Sold to DC</t>
  </si>
  <si>
    <t>CT Purchased from DC</t>
  </si>
  <si>
    <t>Dividends received</t>
  </si>
  <si>
    <t xml:space="preserve"> Telecommunications Plant In Service</t>
  </si>
  <si>
    <t xml:space="preserve"> Accumulated Depreciation</t>
  </si>
  <si>
    <t>SEE INSERT (PAGE 68-A )</t>
  </si>
  <si>
    <t>In addition, in 3Q,Verizon New York received a settlement charge of $.9M.</t>
  </si>
  <si>
    <t>settlement allocations of $348.4M and $86.5M - in 2Q received $80.7M and $323.4M as Curtailment and termination benefit charges.</t>
  </si>
  <si>
    <t>In 4Q 2011, Verizon's Management pension plan lump sum pension distributions surpassed the settlement</t>
  </si>
  <si>
    <t>and a settlement charge of ($38.7M) was allocated in 3Q 09.</t>
  </si>
  <si>
    <t>The Company is engaged in providing two types of telecommunications services, exchange telecommunications and exchange access services, in New York State and a small portion of Connecticut (Greenwich and Byram only).  These telecommunications services include public and private voice and data transmission of radio and television signals and teletypewriter services.</t>
  </si>
  <si>
    <t>The respondent is subject to regulations of the Federal Communications Commission (FCC) with respect to interstate rates, lines and services and other matters.  The respondent's operations in the State of Connecticut, which are relatively minor in extent, are subject to regulation by the Public Utilities Regulatory Authority of the State of CT.</t>
  </si>
  <si>
    <t>Inquiry 10: Other Important Changes - None</t>
  </si>
  <si>
    <t>11. NOTES TO BALANCE SHEET (Continued)</t>
  </si>
  <si>
    <t>31 A</t>
  </si>
  <si>
    <t>31 B</t>
  </si>
  <si>
    <t>31 C</t>
  </si>
  <si>
    <t>31 D</t>
  </si>
  <si>
    <t>CAPITAL STOCK AND FUNDED DEBT REACQUIRED OR RETIRED DURING THE YEAR</t>
  </si>
  <si>
    <t>In column (a) the description of the security should include, as appropriate, the dividend rate (if any) or the interest rate, term and</t>
  </si>
  <si>
    <t>maturity date.</t>
  </si>
  <si>
    <t>In columns (b) and (c) report the cost per unit of the reacquired securities, i.e., the call rate per unit in the case of called securities, the</t>
  </si>
  <si>
    <t xml:space="preserve">face amount per unit of matured debt, or the average purchase price per unit in the case of other securities required. </t>
  </si>
  <si>
    <t>If securities are reacquired in one year and retired in another, only the data called for in columns (a), (f), and (g) shall be reported for the</t>
  </si>
  <si>
    <t>year in which they are retired.</t>
  </si>
  <si>
    <t>With respect to columns (i) to (n), inclusive: (a) Report disposition of discounts, premiums, and expenses in the year in which the</t>
  </si>
  <si>
    <t xml:space="preserve">dispositions are made.  Do not report normal amortization of amounts includible in accounts 1407, Unamortized Debt Issuance Expense, </t>
  </si>
  <si>
    <t>or 4220, Premium on Long-Term Debt, and 4230, Discount on Long Term Debt, Through charges or credits to accounts 7530, 7510.3 and</t>
  </si>
  <si>
    <t>7510.2 and (b) if any amounts are to be amortized, state the fact in a note, describe the plan of amortization (including the period</t>
  </si>
  <si>
    <t>thereof), and give references to (1) the public authorities (if any) having jurisdiction over each transaction, (2) their authorization (e.g.,</t>
  </si>
  <si>
    <t>case or docket number), and (3) this Commission's approval of the proposed accounting.</t>
  </si>
  <si>
    <t>In the case of securities reacquired or retired in connection with refinancing, identify in a note the year and schedule of the annual</t>
  </si>
  <si>
    <t>report in which the refunding issue is described.</t>
  </si>
  <si>
    <t>REACQUIRED DURING THE YEAR</t>
  </si>
  <si>
    <t xml:space="preserve">  RETIRED DURING YEAR</t>
  </si>
  <si>
    <t>REACQUISITION</t>
  </si>
  <si>
    <t>COST</t>
  </si>
  <si>
    <t>Per</t>
  </si>
  <si>
    <t>Share</t>
  </si>
  <si>
    <t>Book or</t>
  </si>
  <si>
    <t>No. of</t>
  </si>
  <si>
    <t>$100 of</t>
  </si>
  <si>
    <t>Description of Security</t>
  </si>
  <si>
    <t>Debt</t>
  </si>
  <si>
    <t>of Stock</t>
  </si>
  <si>
    <t>xxxxxx</t>
  </si>
  <si>
    <t>xxxxx</t>
  </si>
  <si>
    <t>DISPOSITION OF</t>
  </si>
  <si>
    <t>Unamortized</t>
  </si>
  <si>
    <t>Redemption</t>
  </si>
  <si>
    <t>Reacquisition</t>
  </si>
  <si>
    <t>Discount (D) or</t>
  </si>
  <si>
    <t>Premium (P) or</t>
  </si>
  <si>
    <t>or Redemption</t>
  </si>
  <si>
    <t>Effective</t>
  </si>
  <si>
    <t>Premium (P)</t>
  </si>
  <si>
    <t>Discount (D)</t>
  </si>
  <si>
    <t>Expenses</t>
  </si>
  <si>
    <t>and Expense</t>
  </si>
  <si>
    <t>of Call</t>
  </si>
  <si>
    <t>(if any)</t>
  </si>
  <si>
    <t>Acct</t>
  </si>
  <si>
    <t>Remarks</t>
  </si>
  <si>
    <t>(n)</t>
  </si>
  <si>
    <t>(o)</t>
  </si>
  <si>
    <t>xxxx</t>
  </si>
  <si>
    <t>53. Employee Protective Plans (Continued)</t>
  </si>
  <si>
    <t>81 A</t>
  </si>
  <si>
    <t>82 A</t>
  </si>
  <si>
    <t>84-A</t>
  </si>
  <si>
    <t>91A</t>
  </si>
  <si>
    <t>Litigation Settlement</t>
  </si>
  <si>
    <t>30 Year 7.375% Debenture</t>
  </si>
  <si>
    <t>81A, 82A</t>
  </si>
  <si>
    <t>84A</t>
  </si>
  <si>
    <t>31A - 31D</t>
  </si>
  <si>
    <t>16-19</t>
  </si>
  <si>
    <t>22-23</t>
  </si>
  <si>
    <t>15A</t>
  </si>
  <si>
    <t>30-31</t>
  </si>
  <si>
    <t>Deferred Income Taxes - Dr. ..............................................</t>
  </si>
  <si>
    <t xml:space="preserve">     and Investment Tax Credits...............................................</t>
  </si>
  <si>
    <t>45-47</t>
  </si>
  <si>
    <t>29A</t>
  </si>
  <si>
    <t>Investments in Affiliated Companies..................................................</t>
  </si>
  <si>
    <t>50-51</t>
  </si>
  <si>
    <t>52-53</t>
  </si>
  <si>
    <t>Capitalization</t>
  </si>
  <si>
    <t>Reserved</t>
  </si>
  <si>
    <t>59-60</t>
  </si>
  <si>
    <t>Other Long Term Liabilities and Credits......................................................</t>
  </si>
  <si>
    <t>67-69</t>
  </si>
  <si>
    <t>70-71</t>
  </si>
  <si>
    <t>Contingent Liabilities..................................................................</t>
  </si>
  <si>
    <t>Employee Protective Plans</t>
  </si>
  <si>
    <t>79-80</t>
  </si>
  <si>
    <t>81-82</t>
  </si>
  <si>
    <t>83-84</t>
  </si>
  <si>
    <t>85-88</t>
  </si>
  <si>
    <t>AirTouch Cellular Inc.</t>
  </si>
  <si>
    <t>Alltel Communications of Arkansas RSA #12 Cellular Limited Partnership</t>
  </si>
  <si>
    <t>Hidden Ridge Development LLC</t>
  </si>
  <si>
    <t>Hidden Ridge Owners Association, Inc.</t>
  </si>
  <si>
    <t>VEBA GP LLC</t>
  </si>
  <si>
    <t>Verizon Connect (China) Co., Ltd.</t>
  </si>
  <si>
    <t>Cost Included with Medical</t>
  </si>
  <si>
    <t>Actual Return on Plan Assets                                   $0</t>
  </si>
  <si>
    <t xml:space="preserve">     Deposits of Company Funds</t>
  </si>
  <si>
    <t>Other Expenses Paid By the Fund</t>
  </si>
  <si>
    <t>* Net Operating Income on Line 27 should equal Net Operating Income on Sch 12, Line 16, Column C.</t>
  </si>
  <si>
    <t>58-59</t>
  </si>
  <si>
    <t>73-74</t>
  </si>
  <si>
    <t>43-47</t>
  </si>
  <si>
    <t>2018 True-ups and Prior Year Audit</t>
  </si>
  <si>
    <r>
      <t>Recognition of (Gains) or Losses</t>
    </r>
    <r>
      <rPr>
        <vertAlign val="superscript"/>
        <sz val="12"/>
        <rFont val="Arial MT"/>
      </rPr>
      <t>3</t>
    </r>
  </si>
  <si>
    <t>Vice President, General Counsel and Secretary / Director</t>
  </si>
  <si>
    <t>Chief Executive Officer and President / Director</t>
  </si>
  <si>
    <t>Senior Vice President and Chief Financial Officer / Director</t>
  </si>
  <si>
    <t>Region President - Consumer &amp; Mass Business Markets</t>
  </si>
  <si>
    <t>Vice President</t>
  </si>
  <si>
    <t>Suzanne M. Ferrara-Mora</t>
  </si>
  <si>
    <t>Vice President and Assistant Treasurer</t>
  </si>
  <si>
    <t>Controller</t>
  </si>
  <si>
    <t>Anthony A. Lewis</t>
  </si>
  <si>
    <t>Kevin M. Service</t>
  </si>
  <si>
    <t>Senior Vice President of Operations - Consumer &amp; Mass Business Markets</t>
  </si>
  <si>
    <t>Kee Chan Sin</t>
  </si>
  <si>
    <t>Vice President and Treasurer</t>
  </si>
  <si>
    <t>William P. Van Saders</t>
  </si>
  <si>
    <t>Vice President - Taxes</t>
  </si>
  <si>
    <t xml:space="preserve">Email address: regacct@verizon.com </t>
  </si>
  <si>
    <t>If required, see insert page below.</t>
  </si>
  <si>
    <t>23-A</t>
  </si>
  <si>
    <t>Print as needed.</t>
  </si>
  <si>
    <t>Deferred Revenue Installs</t>
  </si>
  <si>
    <t>Deferred Credits - Misc Charges</t>
  </si>
  <si>
    <t>Other Post-Employment Benefits</t>
  </si>
  <si>
    <t>Non Current - Asset Retirement Obligation</t>
  </si>
  <si>
    <t>Unrecognized Tax Benefits - Federal</t>
  </si>
  <si>
    <t>Unrecognized Tax Benefits - Interest</t>
  </si>
  <si>
    <t>Unrecognized Tax Benefits - State</t>
  </si>
  <si>
    <t>Other Deferred - Misc Revenue Settlements</t>
  </si>
  <si>
    <t>Non Current - Leases</t>
  </si>
  <si>
    <t>Business Group Operations</t>
  </si>
  <si>
    <t>Consumer Group</t>
  </si>
  <si>
    <t>Network &amp; Technology</t>
  </si>
  <si>
    <t>Other Org</t>
  </si>
  <si>
    <t>Pittsfield Cellular Telephone Company</t>
  </si>
  <si>
    <t>6A - 6H</t>
  </si>
  <si>
    <t>Jennifer L. Moak</t>
  </si>
  <si>
    <t>Yolanda Stancil</t>
  </si>
  <si>
    <t>Column (g) - Incentive Pay - contains both Short-Term Incentives and the grant date fair value of Long-Term Incentives.</t>
  </si>
  <si>
    <t>Australian-Japan Cable (Holding) Limited</t>
  </si>
  <si>
    <t>BAMS Communications LLC</t>
  </si>
  <si>
    <t>MCI Communications Services LLC</t>
  </si>
  <si>
    <t>MCImetrol Access Transmission Services of Virginia, Inc.</t>
  </si>
  <si>
    <t>Northwest Dakota Cellular Inc.</t>
  </si>
  <si>
    <t>NV Verizon Belgium Luxembourg (succursale due Luxembourg)</t>
  </si>
  <si>
    <t>Pennsylvania RSA No. 6 (II) Limtied Partnership</t>
  </si>
  <si>
    <t>Southern Cross Cable Holdings Limited</t>
  </si>
  <si>
    <t>Verizon Americas LLC</t>
  </si>
  <si>
    <t>Verizon BR Operating LLC</t>
  </si>
  <si>
    <t>Verizon Business Network Services LLC</t>
  </si>
  <si>
    <t>Verizon Connect Chile SpA</t>
  </si>
  <si>
    <t>Verizon Connect Portugal, S.A.</t>
  </si>
  <si>
    <t>Verizon Owner Trust 2020-C</t>
  </si>
  <si>
    <t>Verizon Uluslarasi Telekomünikasyon Ticaret Anonim Sirketi</t>
  </si>
  <si>
    <t>ZenKey LLC</t>
  </si>
  <si>
    <t xml:space="preserve"> 1. See the Uniform System of Accounts for a definition of control.</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</si>
  <si>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</si>
  <si>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</si>
  <si>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</si>
  <si>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NY Tagged Asset to Affiliates</t>
  </si>
  <si>
    <t>NY Tagged Asset Purchases from Affiliates</t>
  </si>
  <si>
    <t>Actual Return on Plan Assets                                     $0</t>
  </si>
  <si>
    <t>Changes to economic assumptions and the mortality assumption are attached in a separate sheet.</t>
  </si>
  <si>
    <t>899 Heathrow Park Ln</t>
  </si>
  <si>
    <t>Lake Mary, FL 32746</t>
  </si>
  <si>
    <t>ADTECH France SAS</t>
  </si>
  <si>
    <t>AOL Compuserve France SAS</t>
  </si>
  <si>
    <t>AOL Deutschland Medien GmbH</t>
  </si>
  <si>
    <t>AOL France SNC</t>
  </si>
  <si>
    <t>BBG Ventures LLC</t>
  </si>
  <si>
    <t>College Parent, L.P.</t>
  </si>
  <si>
    <t>Minotaurus Holding GmbH</t>
  </si>
  <si>
    <t>Pacific Carriage Holdings Limited Inc.</t>
  </si>
  <si>
    <t>TracFone Wireless, Inc.</t>
  </si>
  <si>
    <t>Verizon Connect Italy S.p.A.</t>
  </si>
  <si>
    <t>Verizon Innovation Inc.</t>
  </si>
  <si>
    <t>Verizon Marketplace Services LLC</t>
  </si>
  <si>
    <t xml:space="preserve">Verizon Master Trust </t>
  </si>
  <si>
    <t>NY Sold to OH</t>
  </si>
  <si>
    <t>CT Sold to RI</t>
  </si>
  <si>
    <t>Expected Long-Term Rate of Return on Assets (%)</t>
  </si>
  <si>
    <r>
      <t>4</t>
    </r>
    <r>
      <rPr>
        <sz val="12"/>
        <rFont val="Arial"/>
        <family val="2"/>
      </rPr>
      <t xml:space="preserve"> Annuity benefit payments are not available for plans that pay lump sum cashouts.</t>
    </r>
  </si>
  <si>
    <r>
      <t xml:space="preserve">Total Pension Cost </t>
    </r>
    <r>
      <rPr>
        <vertAlign val="superscript"/>
        <sz val="12"/>
        <rFont val="Arial"/>
        <family val="2"/>
      </rPr>
      <t>2</t>
    </r>
  </si>
  <si>
    <t xml:space="preserve">Total Pension Cost </t>
  </si>
  <si>
    <r>
      <t>Unrecognized Gain or (Losses)</t>
    </r>
    <r>
      <rPr>
        <vertAlign val="subscript"/>
        <sz val="12"/>
        <rFont val="Arial"/>
        <family val="2"/>
      </rPr>
      <t xml:space="preserve"> </t>
    </r>
    <r>
      <rPr>
        <vertAlign val="superscript"/>
        <sz val="12"/>
        <rFont val="Arial"/>
        <family val="2"/>
      </rPr>
      <t>1</t>
    </r>
  </si>
  <si>
    <r>
      <t>Minimum Required Contribution</t>
    </r>
    <r>
      <rPr>
        <vertAlign val="superscript"/>
        <sz val="12"/>
        <rFont val="Arial"/>
        <family val="2"/>
      </rPr>
      <t xml:space="preserve"> 3</t>
    </r>
  </si>
  <si>
    <r>
      <t>Actual Contribution</t>
    </r>
    <r>
      <rPr>
        <vertAlign val="superscript"/>
        <sz val="12"/>
        <rFont val="Arial"/>
        <family val="2"/>
      </rPr>
      <t xml:space="preserve"> 3</t>
    </r>
  </si>
  <si>
    <r>
      <t>Maximum Amount Deductible</t>
    </r>
    <r>
      <rPr>
        <vertAlign val="superscript"/>
        <sz val="12"/>
        <rFont val="Arial"/>
        <family val="2"/>
      </rPr>
      <t xml:space="preserve"> 3</t>
    </r>
  </si>
  <si>
    <r>
      <t>Benefit Payments</t>
    </r>
    <r>
      <rPr>
        <vertAlign val="superscript"/>
        <sz val="12"/>
        <rFont val="Arial"/>
        <family val="2"/>
      </rPr>
      <t xml:space="preserve"> 4</t>
    </r>
  </si>
  <si>
    <t>Discount rate shown represents the weighted average discount rate for all OPEB plans using the</t>
  </si>
  <si>
    <t>VERIZON WIRELESS SERVICES LLC</t>
  </si>
  <si>
    <t>MCI COMMUNICATIONS SERVICES LLC</t>
  </si>
  <si>
    <t>VERIZON ONLINE LLC</t>
  </si>
  <si>
    <t>XO COMMUNICATIONS SERVICES LLC</t>
  </si>
  <si>
    <t>VERIZON SERVICES CORP</t>
  </si>
  <si>
    <t>VERIZON BUSINESS GLOBAL LLC</t>
  </si>
  <si>
    <t>VERIZON SOURCING LLC</t>
  </si>
  <si>
    <t>VERIZON BUSINESS PURCHASING LLC</t>
  </si>
  <si>
    <t>VERIZON CORPORATE SERVICES GROUP INC</t>
  </si>
  <si>
    <t>VERIZON CORPORATE RESOURCES GROUP LLC</t>
  </si>
  <si>
    <t>VERIZON DATA SERVICES LLC</t>
  </si>
  <si>
    <t>VERIZON BENEFITS ADMINISTRATION INC</t>
  </si>
  <si>
    <t>VERIZON SERVICES ORGANIZATION INC</t>
  </si>
  <si>
    <t>VERIZON NORTH LLC</t>
  </si>
  <si>
    <t>Audit Interest</t>
  </si>
  <si>
    <t>Cost to Fulfill</t>
  </si>
  <si>
    <t>Customer Installations/Prepaid Telco</t>
  </si>
  <si>
    <t xml:space="preserve">Annual Report of                                                                   For the period ending  </t>
  </si>
  <si>
    <t xml:space="preserve">Annual Report of                                                       For the period ending  </t>
  </si>
  <si>
    <t xml:space="preserve">Annual Report of                                                                                             For the period ending  </t>
  </si>
  <si>
    <t>VERIZON SERVICES IRELAND LIMITED</t>
  </si>
  <si>
    <t>Inquiry 9: Changes in Officers - None</t>
  </si>
  <si>
    <t>Gregory M. Romano</t>
  </si>
  <si>
    <t>Christopher J. Bartlett</t>
  </si>
  <si>
    <t>Susan Vinci</t>
  </si>
  <si>
    <t>MCImetro Access Transmission Services LLC</t>
  </si>
  <si>
    <t>Inquiry 11 - Change in Accounting Standards:  None</t>
  </si>
  <si>
    <t>269018</t>
  </si>
  <si>
    <t>Service Cost                                                                 $0</t>
  </si>
  <si>
    <t>comprised of a charge for special termination benefits of $ 189,520,000, settlements of $89,894,000, and a curtailment gain of $42,793,000</t>
  </si>
  <si>
    <t>In addition,  ($ 73.4M) and ($ 6.0M) were allocated to Verizon New York in 4Q 2009 as Curtailment and Special Termination Benefit charges</t>
  </si>
  <si>
    <t>State separately below for each reportable event having occurred since the company's initial compliance with SFAS87, and for</t>
  </si>
  <si>
    <t>May 23, 2024</t>
  </si>
  <si>
    <t>JANUARY 1, 2023</t>
  </si>
  <si>
    <t>DECEMBER 31, 2023</t>
  </si>
  <si>
    <t>Hung-Tang Chi, External Reporting/Technical Accounting-Sr Mgr</t>
  </si>
  <si>
    <t>One Verizon Way, VC53N055A</t>
  </si>
  <si>
    <t>Basking Ridge, NJ USA 07920</t>
  </si>
  <si>
    <t>Telephone number: (908) 559-4582</t>
  </si>
  <si>
    <t>Lisa R. Czapka</t>
  </si>
  <si>
    <t>2024 Mtg</t>
  </si>
  <si>
    <t>Caroline Amour</t>
  </si>
  <si>
    <t>Ronald Simon</t>
  </si>
  <si>
    <t>Column (k) - Other - contains financial planning services that were imputed as income in 2023 to those who elected to participate ($500 - $11,000 per individual) and the value of taxable group life imputed income for five individuals ($368.42 - $2,746.12).</t>
  </si>
  <si>
    <t>201 Centennial Avenue Condominium, Inc.</t>
  </si>
  <si>
    <t>Blue Jeans Network, LLC</t>
  </si>
  <si>
    <t>incubed IT GmbH</t>
  </si>
  <si>
    <t>MCI International LLC</t>
  </si>
  <si>
    <t>Movildata Internacional, S.L.U.</t>
  </si>
  <si>
    <t>Senion AB</t>
  </si>
  <si>
    <t>Verizon ABS III LLC</t>
  </si>
  <si>
    <t>Verizon AR Owner Trust 2022-1</t>
  </si>
  <si>
    <t>Verizon AR True-Up Trust</t>
  </si>
  <si>
    <t>Verizon Connect Development Limited</t>
  </si>
  <si>
    <t>A Consent of Sole Stockholder in Lieu of Annual Meeting of Verizon New York Inc.
Pursuant to Section 615(a) of the New York Business Corporation Law for the
Election of Directors was signed on April 4, 2023.</t>
  </si>
  <si>
    <t>Flexpath Withdrawal</t>
  </si>
  <si>
    <t>Business Dialtone and Features Increase</t>
  </si>
  <si>
    <t>Voice Package $5 Price Increase</t>
  </si>
  <si>
    <t>2023 8YY Access Charge Reform</t>
  </si>
  <si>
    <t>NY Labor Agreements are scheduled to expire on August 1, 2026.  Effective Sunday, June 18, 2023 there was a 4.0% wage increase applied to all steps of the</t>
  </si>
  <si>
    <t xml:space="preserve">wage scale.  </t>
  </si>
  <si>
    <t>Management salary increases were budgeted at 3.0%.</t>
  </si>
  <si>
    <t>Lisa R. Czapka was elected Controller, replacing Jennifer L. Moak</t>
  </si>
  <si>
    <t>ASU 2023-07, Segment Reporting (Topic 280) : In November 2023, the FASB issued this standard update which requires additional
information about a public company’s significant segment expenses and more timely and detailed segment information reporting throughout the fiscal period. The standard is effective for fiscal years beginning after December 15, 2023, and interim periods within fiscal years beginning after December 15, 2024. A retrospective transition approach is required. Early adoption of this standard is permitted. Upon adoption of this standard, we expect to include the required disclosures in our notes to the financial statements for our segmentreporting. This standard update will not affect our operating results.</t>
  </si>
  <si>
    <t>ASU 2023-09, Income Taxes (Topic 740) : In December 2023, the FASB issued this standard update which requires enhanced disclosures primarily related to rate reconciliation and income taxes paid information. The standard is effective for annual periods beginning after December 15, 2024. A prospective transition approach should be applied; however, a retrospective application is permitted. Early adoption of this standard is permitted. Upon adoption of this standard, we expect to include the required disclosures in our notes to the financial statements for our income
taxes. This standard update will not affect our operating results.</t>
  </si>
  <si>
    <t>NY Sold to CO</t>
  </si>
  <si>
    <t>NY Sold to FL</t>
  </si>
  <si>
    <t>CT Purchased from DE</t>
  </si>
  <si>
    <t>CT Purchased from RI</t>
  </si>
  <si>
    <t>222001</t>
  </si>
  <si>
    <t>221207</t>
  </si>
  <si>
    <t>Account 1401, Investment in Affiliated Companies</t>
  </si>
  <si>
    <t>Empire City Subway (Limited) - Common - 1234</t>
  </si>
  <si>
    <t>June 1896</t>
  </si>
  <si>
    <t>C</t>
  </si>
  <si>
    <t>NYNEX Telesector Resources Group (Verizon Services Group) -1233</t>
  </si>
  <si>
    <t>Jan. 1985</t>
  </si>
  <si>
    <t xml:space="preserve">Empire City Subway (Limited) - Promissory Notes </t>
  </si>
  <si>
    <t>*</t>
  </si>
  <si>
    <t>Verizon Long Distance LLC -1229</t>
  </si>
  <si>
    <t>Dec. 2008</t>
  </si>
  <si>
    <t>Verizon Enterprise Solutions LLC -1247</t>
  </si>
  <si>
    <t>2022/23 - NYC DOF - 617 West 47th Street, Manhattan (1-70022-2619)</t>
  </si>
  <si>
    <t>2022/23 - NYC DOF - BBL 4-70022-81</t>
  </si>
  <si>
    <t>2022/23 - NYC DOF - BBL 5-70022-71</t>
  </si>
  <si>
    <t>2022/23 - NYC DOF - BBL 2-70022-141</t>
  </si>
  <si>
    <t>2022/23 - NYC DOF - BBL 1-70022-41</t>
  </si>
  <si>
    <t>2022/23 - NYC DOF - BBL 1-70022-111</t>
  </si>
  <si>
    <t>2022/23 - NYC DOF - 208 East 79th Street (1-70022-121)</t>
  </si>
  <si>
    <t>2006/07-2017/18 - Village of Rockville Ctr (Nassau County) (Sec. 81, Blk. P9U, Lots 116, 540) - Outside Plant</t>
  </si>
  <si>
    <t>2015/16 - 2022/23 - Nassau County - 167 Front St. &amp; 60 Main St., Mineola (Sec. 9, Blk. 129, Lot 217 and Sec. 9, Blk. 129, Lot 220)</t>
  </si>
  <si>
    <t>2021/22 - 2023/24 - Nassau County - Zeckendorf Blvd., Garden City (Sec. 44, Blk. 67, Lots 17 &amp; 18)</t>
  </si>
  <si>
    <t>2018/19 - 2021/22 - Nassau County - 57 Russell Place, Freeport (Sec. 54, Blk. 72, Lots 15 &amp; 203)</t>
  </si>
  <si>
    <t>2015/16 - 2018/19 - Nassau County - 9 Barstow Road, Great Neck Plaza (Sec. 2, Blk. 32, Lot 5)</t>
  </si>
  <si>
    <t>2015/16 - 2021/22 - Nassau County - 159 Lowell Avenue, Floral Park (Sec. 8, Blk. 75, Lot 3)</t>
  </si>
  <si>
    <t>2015/16 - 2021/22 - Nassau County - Maple Avenue, Westbury (Sec. 10, Blk. 98, Lot 463)</t>
  </si>
  <si>
    <t>2013/14 - 2018/19 - City of Glen Cove - 14 Charles Street (Sec. 31, Blk. 999, Lot 13)</t>
  </si>
  <si>
    <t>2023 YTD Incurred</t>
  </si>
  <si>
    <t>*Discount rate changed from 3.00% in 2022 to 5.23% in 2023.</t>
  </si>
  <si>
    <t>Projected Benefit Obligation                   $(3,556,000)</t>
  </si>
  <si>
    <t>Unrecognized Gains / (Losses)             $3,556,000</t>
  </si>
  <si>
    <t>Service Cost                                                $(55,000)</t>
  </si>
  <si>
    <t>Interest Cost                                               $95,000</t>
  </si>
  <si>
    <t>Amortization of Gains or Losses            $(3,556,000)</t>
  </si>
  <si>
    <t>Total Pension Cost                                   $(3,516,000)</t>
  </si>
  <si>
    <t>*Discount rate changed from 2.63% in 2022 to 5.11% in 2023.</t>
  </si>
  <si>
    <t>Projected Benefit Obligation                    $(668,000)</t>
  </si>
  <si>
    <t>Unrecognized Gains / (Losses)              $668,000</t>
  </si>
  <si>
    <t>Interest Cost                                               $24,000</t>
  </si>
  <si>
    <t>Amortization of Gains or Losses            $(668,000)</t>
  </si>
  <si>
    <t>Total Pension Cost                                  $(644,000)</t>
  </si>
  <si>
    <t xml:space="preserve">  of January 1 is $0 as shown in item (6) and 2023 gain/loss recognized is shown in item (17), which includes item (14).</t>
  </si>
  <si>
    <r>
      <t>2</t>
    </r>
    <r>
      <rPr>
        <sz val="12"/>
        <rFont val="Arial"/>
        <family val="2"/>
      </rPr>
      <t xml:space="preserve"> Item (18) includes $5,289 in Special Termination Benefits expense for VPPA.</t>
    </r>
  </si>
  <si>
    <r>
      <t xml:space="preserve">3 </t>
    </r>
    <r>
      <rPr>
        <sz val="12"/>
        <rFont val="Arial"/>
        <family val="2"/>
      </rPr>
      <t xml:space="preserve">2023 plan year minimum required and maximum deductible contributions are for plans in total. Actual contribution </t>
    </r>
  </si>
  <si>
    <t xml:space="preserve"> amounts are contributions made during the 2023 calendar year, by Company Verizon New York.</t>
  </si>
  <si>
    <r>
      <rPr>
        <vertAlign val="superscript"/>
        <sz val="12"/>
        <rFont val="Arial"/>
        <family val="2"/>
      </rPr>
      <t>5</t>
    </r>
    <r>
      <rPr>
        <sz val="12"/>
        <rFont val="Arial"/>
        <family val="2"/>
      </rPr>
      <t>Verizon Communications Inc. needs to provide amount.</t>
    </r>
  </si>
  <si>
    <t>December 31, 2022 Aon Above-Median Yield Curve</t>
  </si>
  <si>
    <t>2023 recognition reflects entire actuarial gain calculated as of December 31, 2023 under</t>
  </si>
  <si>
    <t>Ronald Simon was elected Vice President and Assistant Treasurer, replacing Suzanne M. Ferrara-Mora</t>
  </si>
  <si>
    <t>Confidential</t>
  </si>
  <si>
    <t>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</si>
</sst>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_(&quot;$&quot;* #,##0_);_(&quot;$&quot;* \(#,##0\);_(&quot;$&quot;* &quot;-&quot;??_);_(@_)"/>
    <numFmt numFmtId="173" formatCode="mm/dd/yy;@"/>
    <numFmt numFmtId="174" formatCode="_(* #,##0.0000_);_(* \(#,##0.0000\);_(* &quot;-&quot;??_);_(@_)"/>
  </numFmts>
  <fonts count="90">
    <font>
      <sz val="12"/>
      <name val="Arial"/>
    </font>
    <font>
      <sz val="11"/>
      <color theme="1"/>
      <name val="Calibri"/>
      <family val="2"/>
      <scheme val="minor"/>
    </font>
    <font>
      <sz val="11"/>
      <color theme="1"/>
      <name val="Calibri"/>
      <family val="2"/>
      <scheme val="minor"/>
    </font>
    <font>
      <sz val="10"/>
      <name val="Arial"/>
      <family val="2"/>
    </font>
    <font>
      <b/>
      <sz val="14"/>
      <name val="Arial"/>
      <family val="2"/>
    </font>
    <font>
      <sz val="12"/>
      <name val="Arial"/>
      <family val="2"/>
    </font>
    <font>
      <b/>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sz val="13"/>
      <name val="Arial MT"/>
    </font>
    <font>
      <sz val="18"/>
      <name val="Arial MT"/>
      <family val="2"/>
    </font>
    <font>
      <sz val="18"/>
      <name val="Arial"/>
      <family val="2"/>
    </font>
    <font>
      <b/>
      <sz val="16"/>
      <name val="Arial MT"/>
    </font>
    <font>
      <sz val="12"/>
      <name val="Arial"/>
      <family val="2"/>
    </font>
    <font>
      <sz val="12"/>
      <name val="Arial"/>
      <family val="2"/>
    </font>
    <font>
      <sz val="12"/>
      <color rgb="FF0065B0"/>
      <name val="Arial"/>
      <family val="2"/>
    </font>
    <font>
      <sz val="12"/>
      <color indexed="48"/>
      <name val="Arial"/>
      <family val="2"/>
    </font>
    <font>
      <sz val="12"/>
      <name val="Arial"/>
      <family val="2"/>
    </font>
    <font>
      <vertAlign val="subscript"/>
      <sz val="12"/>
      <name val="Arial"/>
      <family val="2"/>
    </font>
    <font>
      <vertAlign val="superscript"/>
      <sz val="12"/>
      <name val="Arial"/>
      <family val="2"/>
    </font>
    <font>
      <sz val="11"/>
      <name val="Arial MT"/>
      <family val="2"/>
    </font>
    <font>
      <sz val="12"/>
      <color indexed="10"/>
      <name val="Arial MT"/>
      <family val="2"/>
    </font>
    <font>
      <vertAlign val="superscript"/>
      <sz val="12"/>
      <name val="Arial MT"/>
    </font>
    <font>
      <sz val="12"/>
      <color theme="1"/>
      <name val="Arial MT"/>
      <family val="2"/>
    </font>
    <font>
      <sz val="11"/>
      <color indexed="8"/>
      <name val="Calibri"/>
      <family val="2"/>
    </font>
    <font>
      <b/>
      <sz val="18"/>
      <color rgb="FF000000"/>
      <name val="Arial MT"/>
    </font>
    <font>
      <b/>
      <sz val="12"/>
      <color rgb="FF000000"/>
      <name val="Arial MT"/>
    </font>
    <font>
      <b/>
      <sz val="14"/>
      <color rgb="FF000000"/>
      <name val="Arial MT"/>
    </font>
    <font>
      <sz val="11"/>
      <color indexed="8"/>
      <name val="Calibri"/>
      <family val="2"/>
      <scheme val="minor"/>
    </font>
    <font>
      <b/>
      <sz val="12"/>
      <name val="Arial MT"/>
      <family val="2"/>
    </font>
    <font>
      <b/>
      <u/>
      <vertAlign val="superscript"/>
      <sz val="14"/>
      <name val="Arial MT"/>
    </font>
    <font>
      <sz val="10"/>
      <name val="Times New Roman"/>
      <family val="1"/>
    </font>
    <font>
      <vertAlign val="superscript"/>
      <sz val="12"/>
      <color theme="1"/>
      <name val="Arial MT"/>
      <family val="2"/>
    </font>
    <font>
      <b/>
      <sz val="12"/>
      <color rgb="FF0000FF"/>
      <name val="Arial MT"/>
    </font>
    <font>
      <b/>
      <sz val="11"/>
      <name val="Arial"/>
      <family val="2"/>
    </font>
    <font>
      <sz val="10"/>
      <name val="Calibri"/>
      <family val="2"/>
    </font>
    <font>
      <b/>
      <sz val="11"/>
      <name val="Calibri"/>
      <family val="2"/>
    </font>
    <font>
      <sz val="11"/>
      <name val="Calibri"/>
      <family val="2"/>
    </font>
    <font>
      <sz val="12"/>
      <name val="Times New Roman"/>
      <family val="1"/>
    </font>
    <font>
      <sz val="14"/>
      <name val="Arial MT"/>
      <family val="2"/>
    </font>
    <font>
      <sz val="12"/>
      <color rgb="FF0000FF"/>
      <name val="Arial"/>
      <family val="2"/>
    </font>
    <font>
      <sz val="12"/>
      <color rgb="FF000000"/>
      <name val="Arial"/>
      <family val="2"/>
    </font>
    <font>
      <sz val="12"/>
      <color theme="1"/>
      <name val="Arial"/>
      <family val="2"/>
    </font>
    <font>
      <sz val="12"/>
      <color rgb="FF222222"/>
      <name val="Arial"/>
      <family val="2"/>
    </font>
    <font>
      <sz val="12"/>
      <color rgb="FF0000FF"/>
      <name val="Arial MT"/>
      <family val="2"/>
    </font>
    <font>
      <b/>
      <sz val="12"/>
      <color rgb="FF0000FF"/>
      <name val="Arial"/>
      <family val="2"/>
    </font>
  </fonts>
  <fills count="11">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patternFill>
    </fill>
    <fill>
      <patternFill patternType="solid">
        <fgColor rgb="FFFFFFFF"/>
        <bgColor indexed="64"/>
      </patternFill>
    </fill>
    <fill>
      <patternFill patternType="solid">
        <fgColor theme="0"/>
        <bgColor indexed="64"/>
      </patternFill>
    </fill>
    <fill>
      <patternFill patternType="solid">
        <fgColor indexed="9"/>
        <bgColor indexed="9"/>
      </patternFill>
    </fill>
  </fills>
  <borders count="117">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double">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n">
        <color indexed="64"/>
      </right>
      <top/>
      <bottom/>
      <diagonal/>
    </border>
    <border>
      <left style="thin">
        <color indexed="8"/>
      </left>
      <right style="thin">
        <color indexed="8"/>
      </right>
      <top/>
      <bottom style="double">
        <color indexed="64"/>
      </bottom>
      <diagonal/>
    </border>
    <border>
      <left/>
      <right style="medium">
        <color indexed="8"/>
      </right>
      <top/>
      <bottom style="double">
        <color indexed="64"/>
      </bottom>
      <diagonal/>
    </border>
    <border>
      <left style="thin">
        <color indexed="8"/>
      </left>
      <right style="medium">
        <color indexed="8"/>
      </right>
      <top/>
      <bottom style="thin">
        <color indexed="64"/>
      </bottom>
      <diagonal/>
    </border>
    <border>
      <left style="thin">
        <color indexed="64"/>
      </left>
      <right style="thick">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thin">
        <color indexed="64"/>
      </left>
      <right/>
      <top/>
      <bottom/>
      <diagonal/>
    </border>
    <border>
      <left/>
      <right style="thin">
        <color indexed="64"/>
      </right>
      <top/>
      <bottom style="medium">
        <color indexed="8"/>
      </bottom>
      <diagonal/>
    </border>
    <border>
      <left/>
      <right style="thick">
        <color indexed="8"/>
      </right>
      <top style="thin">
        <color indexed="8"/>
      </top>
      <bottom style="thin">
        <color indexed="8"/>
      </bottom>
      <diagonal/>
    </border>
    <border>
      <left/>
      <right/>
      <top/>
      <bottom style="double">
        <color indexed="64"/>
      </bottom>
      <diagonal/>
    </border>
    <border>
      <left/>
      <right style="medium">
        <color indexed="8"/>
      </right>
      <top/>
      <bottom style="thin">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style="thin">
        <color rgb="FF000000"/>
      </top>
      <bottom/>
      <diagonal/>
    </border>
    <border>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indexed="8"/>
      </left>
      <right/>
      <top/>
      <bottom style="medium">
        <color indexed="64"/>
      </bottom>
      <diagonal/>
    </border>
    <border>
      <left/>
      <right/>
      <top/>
      <bottom style="medium">
        <color indexed="64"/>
      </bottom>
      <diagonal/>
    </border>
    <border>
      <left/>
      <right style="medium">
        <color indexed="8"/>
      </right>
      <top/>
      <bottom style="medium">
        <color indexed="64"/>
      </bottom>
      <diagonal/>
    </border>
    <border>
      <left/>
      <right style="thin">
        <color indexed="8"/>
      </right>
      <top/>
      <bottom style="medium">
        <color indexed="64"/>
      </bottom>
      <diagonal/>
    </border>
    <border>
      <left style="thin">
        <color indexed="8"/>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s>
  <cellStyleXfs count="26">
    <xf numFmtId="0" fontId="0" fillId="0" borderId="0"/>
    <xf numFmtId="43" fontId="57" fillId="0" borderId="0" applyFont="0" applyFill="0" applyBorder="0" applyAlignment="0" applyProtection="0"/>
    <xf numFmtId="44" fontId="58" fillId="0" borderId="0" applyFont="0" applyFill="0" applyBorder="0" applyAlignment="0" applyProtection="0"/>
    <xf numFmtId="0" fontId="5" fillId="0" borderId="0"/>
    <xf numFmtId="0" fontId="14" fillId="7" borderId="0"/>
    <xf numFmtId="9" fontId="61" fillId="0" borderId="0" applyFont="0" applyFill="0" applyBorder="0" applyAlignment="0" applyProtection="0"/>
    <xf numFmtId="0" fontId="3" fillId="0" borderId="0"/>
    <xf numFmtId="43" fontId="3" fillId="0" borderId="0" applyFont="0" applyFill="0" applyBorder="0" applyAlignment="0" applyProtection="0"/>
    <xf numFmtId="0" fontId="5" fillId="0" borderId="0"/>
    <xf numFmtId="0" fontId="5" fillId="0" borderId="0"/>
    <xf numFmtId="0" fontId="2" fillId="0" borderId="0"/>
    <xf numFmtId="43" fontId="68"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3" fillId="0" borderId="0"/>
    <xf numFmtId="0" fontId="72" fillId="0" borderId="0"/>
    <xf numFmtId="0" fontId="3" fillId="0" borderId="0"/>
    <xf numFmtId="0" fontId="1" fillId="0" borderId="0"/>
    <xf numFmtId="0" fontId="1" fillId="0" borderId="0"/>
    <xf numFmtId="43" fontId="1" fillId="0" borderId="0" applyFont="0" applyFill="0" applyBorder="0" applyAlignment="0" applyProtection="0"/>
    <xf numFmtId="0" fontId="3" fillId="0" borderId="0"/>
    <xf numFmtId="49" fontId="33" fillId="0" borderId="0">
      <alignment horizontal="left"/>
    </xf>
  </cellStyleXfs>
  <cellXfs count="2090">
    <xf numFmtId="0" fontId="0" fillId="0" borderId="0" xfId="0"/>
    <xf numFmtId="0" fontId="4" fillId="0" borderId="0" xfId="0" applyFont="1" applyAlignment="1" applyProtection="1">
      <alignment horizontal="centerContinuous"/>
    </xf>
    <xf numFmtId="0" fontId="5" fillId="0" borderId="0" xfId="0" applyFont="1" applyProtection="1"/>
    <xf numFmtId="0" fontId="5" fillId="0" borderId="0" xfId="0" applyFont="1" applyAlignment="1" applyProtection="1">
      <alignment horizontal="centerContinuous" wrapText="1"/>
    </xf>
    <xf numFmtId="0" fontId="9" fillId="0" borderId="0" xfId="0" applyFont="1"/>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Continuous"/>
    </xf>
    <xf numFmtId="0" fontId="13" fillId="0" borderId="0" xfId="0" applyFont="1"/>
    <xf numFmtId="0" fontId="14" fillId="0" borderId="0" xfId="0" applyFont="1" applyAlignment="1">
      <alignment vertical="top"/>
    </xf>
    <xf numFmtId="0" fontId="14" fillId="0" borderId="0" xfId="0" applyFont="1" applyAlignment="1">
      <alignment horizontal="centerContinuous" wrapText="1"/>
    </xf>
    <xf numFmtId="0" fontId="9" fillId="2" borderId="0" xfId="0" applyFont="1" applyFill="1"/>
    <xf numFmtId="0" fontId="8" fillId="2" borderId="0" xfId="0" applyFont="1" applyFill="1"/>
    <xf numFmtId="0" fontId="8" fillId="2" borderId="0" xfId="0" applyFont="1" applyFill="1" applyAlignment="1">
      <alignment horizontal="centerContinuous"/>
    </xf>
    <xf numFmtId="0" fontId="8" fillId="0" borderId="0" xfId="0" applyFont="1"/>
    <xf numFmtId="0" fontId="8" fillId="3" borderId="0" xfId="0" applyFont="1" applyFill="1"/>
    <xf numFmtId="0" fontId="8" fillId="4" borderId="0" xfId="0" applyFont="1" applyFill="1"/>
    <xf numFmtId="0" fontId="11" fillId="3" borderId="0" xfId="0" applyFont="1" applyFill="1"/>
    <xf numFmtId="0" fontId="11" fillId="0" borderId="0" xfId="0" applyFont="1"/>
    <xf numFmtId="0" fontId="9" fillId="3" borderId="0" xfId="0" applyFont="1" applyFill="1"/>
    <xf numFmtId="0" fontId="16" fillId="0" borderId="0" xfId="0" applyFont="1" applyAlignment="1">
      <alignment horizontal="center"/>
    </xf>
    <xf numFmtId="0" fontId="9" fillId="4" borderId="0" xfId="0" applyFont="1" applyFill="1"/>
    <xf numFmtId="0" fontId="15" fillId="0" borderId="0" xfId="0" applyFont="1" applyProtection="1">
      <protection locked="0"/>
    </xf>
    <xf numFmtId="0" fontId="9" fillId="5" borderId="0" xfId="0" applyFont="1" applyFill="1"/>
    <xf numFmtId="0" fontId="6" fillId="0" borderId="0" xfId="0" applyFont="1" applyProtection="1"/>
    <xf numFmtId="0" fontId="5" fillId="6" borderId="1" xfId="0" applyFont="1" applyFill="1" applyBorder="1" applyProtection="1"/>
    <xf numFmtId="0" fontId="5" fillId="6" borderId="2" xfId="0" applyFont="1" applyFill="1" applyBorder="1" applyProtection="1"/>
    <xf numFmtId="0" fontId="18" fillId="6" borderId="1" xfId="0" applyFont="1" applyFill="1" applyBorder="1" applyAlignment="1" applyProtection="1">
      <alignment horizontal="left"/>
    </xf>
    <xf numFmtId="0" fontId="19" fillId="6" borderId="2" xfId="0" applyFont="1" applyFill="1" applyBorder="1" applyProtection="1"/>
    <xf numFmtId="0" fontId="5" fillId="6" borderId="3" xfId="0" applyFont="1" applyFill="1" applyBorder="1" applyProtection="1"/>
    <xf numFmtId="0" fontId="5" fillId="6" borderId="4" xfId="0" applyFont="1" applyFill="1" applyBorder="1" applyProtection="1"/>
    <xf numFmtId="0" fontId="5" fillId="6" borderId="0" xfId="0" applyFont="1" applyFill="1" applyProtection="1"/>
    <xf numFmtId="0" fontId="5" fillId="6" borderId="5" xfId="0" applyFont="1" applyFill="1" applyBorder="1" applyProtection="1"/>
    <xf numFmtId="0" fontId="5" fillId="6" borderId="6" xfId="0" applyFont="1" applyFill="1" applyBorder="1" applyProtection="1"/>
    <xf numFmtId="0" fontId="5" fillId="6" borderId="7" xfId="0" applyFont="1" applyFill="1" applyBorder="1" applyProtection="1"/>
    <xf numFmtId="0" fontId="5" fillId="6" borderId="8" xfId="0" applyFont="1" applyFill="1" applyBorder="1" applyProtection="1"/>
    <xf numFmtId="0" fontId="13" fillId="6" borderId="4" xfId="0" applyFont="1" applyFill="1" applyBorder="1" applyAlignment="1" applyProtection="1">
      <alignment horizontal="centerContinuous"/>
    </xf>
    <xf numFmtId="0" fontId="5" fillId="6" borderId="0" xfId="0" applyFont="1" applyFill="1" applyAlignment="1" applyProtection="1">
      <alignment horizontal="centerContinuous"/>
    </xf>
    <xf numFmtId="0" fontId="5" fillId="6" borderId="8" xfId="0" applyFont="1" applyFill="1" applyBorder="1" applyAlignment="1" applyProtection="1">
      <alignment horizontal="centerContinuous"/>
    </xf>
    <xf numFmtId="0" fontId="20" fillId="6" borderId="4" xfId="0" applyFont="1" applyFill="1" applyBorder="1" applyAlignment="1" applyProtection="1">
      <alignment horizontal="centerContinuous"/>
    </xf>
    <xf numFmtId="0" fontId="20" fillId="6" borderId="0" xfId="0" applyFont="1" applyFill="1" applyAlignment="1" applyProtection="1">
      <alignment horizontal="centerContinuous"/>
    </xf>
    <xf numFmtId="0" fontId="20" fillId="6" borderId="8" xfId="0" applyFont="1" applyFill="1" applyBorder="1" applyAlignment="1" applyProtection="1">
      <alignment horizontal="centerContinuous"/>
    </xf>
    <xf numFmtId="0" fontId="21" fillId="6" borderId="4" xfId="0" applyFont="1" applyFill="1" applyBorder="1" applyProtection="1"/>
    <xf numFmtId="0" fontId="22" fillId="6" borderId="2" xfId="0" applyFont="1" applyFill="1" applyBorder="1" applyAlignment="1" applyProtection="1">
      <alignment horizontal="centerContinuous"/>
    </xf>
    <xf numFmtId="0" fontId="6" fillId="6" borderId="2" xfId="0" applyFont="1" applyFill="1" applyBorder="1" applyAlignment="1" applyProtection="1">
      <alignment horizontal="centerContinuous"/>
    </xf>
    <xf numFmtId="0" fontId="22" fillId="6" borderId="4" xfId="0" applyFont="1" applyFill="1" applyBorder="1" applyAlignment="1" applyProtection="1">
      <alignment horizontal="centerContinuous"/>
    </xf>
    <xf numFmtId="0" fontId="23" fillId="6" borderId="0" xfId="0" applyFont="1" applyFill="1" applyAlignment="1" applyProtection="1">
      <alignment horizontal="centerContinuous"/>
    </xf>
    <xf numFmtId="0" fontId="23" fillId="6" borderId="8" xfId="0" applyFont="1" applyFill="1" applyBorder="1" applyAlignment="1" applyProtection="1">
      <alignment horizontal="centerContinuous"/>
    </xf>
    <xf numFmtId="0" fontId="5" fillId="6" borderId="6" xfId="0" applyFont="1" applyFill="1" applyBorder="1" applyAlignment="1" applyProtection="1">
      <alignment horizontal="centerContinuous"/>
    </xf>
    <xf numFmtId="0" fontId="6" fillId="6" borderId="0" xfId="0" applyFont="1" applyFill="1" applyAlignment="1" applyProtection="1">
      <alignment horizontal="centerContinuous"/>
    </xf>
    <xf numFmtId="0" fontId="5" fillId="6" borderId="0" xfId="0" applyFont="1" applyFill="1" applyAlignment="1" applyProtection="1">
      <alignment horizontal="right"/>
    </xf>
    <xf numFmtId="0" fontId="13" fillId="6" borderId="0" xfId="0" applyFont="1" applyFill="1" applyAlignment="1" applyProtection="1">
      <alignment horizontal="centerContinuous"/>
    </xf>
    <xf numFmtId="0" fontId="24" fillId="6" borderId="0" xfId="0" applyFont="1" applyFill="1" applyAlignment="1" applyProtection="1">
      <alignment horizontal="centerContinuous"/>
    </xf>
    <xf numFmtId="0" fontId="7" fillId="6" borderId="0" xfId="0" applyFont="1" applyFill="1" applyAlignment="1" applyProtection="1">
      <alignment horizontal="centerContinuous"/>
    </xf>
    <xf numFmtId="0" fontId="25" fillId="6" borderId="0" xfId="0" applyFont="1" applyFill="1" applyProtection="1"/>
    <xf numFmtId="0" fontId="5" fillId="6" borderId="9" xfId="0" applyFont="1" applyFill="1" applyBorder="1" applyAlignment="1" applyProtection="1">
      <alignment horizontal="centerContinuous"/>
    </xf>
    <xf numFmtId="0" fontId="21" fillId="6" borderId="0" xfId="0" applyFont="1" applyFill="1" applyAlignment="1" applyProtection="1">
      <alignment horizontal="right"/>
    </xf>
    <xf numFmtId="0" fontId="21" fillId="0" borderId="0" xfId="0" applyFont="1" applyProtection="1"/>
    <xf numFmtId="0" fontId="9" fillId="0" borderId="0" xfId="0" applyFont="1" applyProtection="1"/>
    <xf numFmtId="0" fontId="9" fillId="0" borderId="1" xfId="0" applyFont="1" applyBorder="1" applyProtection="1"/>
    <xf numFmtId="0" fontId="9" fillId="0" borderId="2" xfId="0" applyFont="1" applyBorder="1" applyProtection="1"/>
    <xf numFmtId="0" fontId="9" fillId="0" borderId="3" xfId="0" applyFont="1" applyBorder="1" applyProtection="1"/>
    <xf numFmtId="0" fontId="26" fillId="0" borderId="4" xfId="0" applyFont="1" applyBorder="1" applyAlignment="1" applyProtection="1">
      <alignment horizontal="centerContinuous"/>
    </xf>
    <xf numFmtId="0" fontId="26" fillId="0" borderId="0" xfId="0" applyFont="1" applyAlignment="1" applyProtection="1">
      <alignment horizontal="centerContinuous"/>
    </xf>
    <xf numFmtId="0" fontId="26" fillId="0" borderId="8" xfId="0" applyFont="1" applyBorder="1" applyAlignment="1" applyProtection="1">
      <alignment horizontal="centerContinuous"/>
    </xf>
    <xf numFmtId="0" fontId="9" fillId="0" borderId="4" xfId="0" applyFont="1" applyBorder="1" applyProtection="1"/>
    <xf numFmtId="0" fontId="9" fillId="0" borderId="8" xfId="0" applyFont="1" applyBorder="1" applyProtection="1"/>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14" xfId="0" applyFont="1" applyBorder="1" applyAlignment="1" applyProtection="1">
      <alignment horizontal="center"/>
    </xf>
    <xf numFmtId="0" fontId="14" fillId="0" borderId="15" xfId="0" applyFont="1" applyBorder="1" applyAlignment="1" applyProtection="1">
      <alignment horizontal="center"/>
    </xf>
    <xf numFmtId="0" fontId="14" fillId="0" borderId="16" xfId="0" applyFont="1" applyBorder="1" applyAlignment="1" applyProtection="1">
      <alignment horizontal="center"/>
    </xf>
    <xf numFmtId="0" fontId="14" fillId="0" borderId="9" xfId="0" applyFont="1" applyBorder="1" applyAlignment="1" applyProtection="1">
      <alignment horizontal="center"/>
    </xf>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27" fillId="0" borderId="19" xfId="0" applyFont="1" applyBorder="1" applyAlignment="1" applyProtection="1">
      <alignment horizontal="center"/>
    </xf>
    <xf numFmtId="164" fontId="14" fillId="0" borderId="20" xfId="0" applyNumberFormat="1" applyFont="1" applyBorder="1" applyAlignment="1" applyProtection="1">
      <alignment horizontal="center"/>
    </xf>
    <xf numFmtId="164" fontId="14" fillId="0" borderId="21" xfId="0" applyNumberFormat="1" applyFont="1" applyBorder="1" applyAlignment="1" applyProtection="1">
      <alignment horizontal="center"/>
    </xf>
    <xf numFmtId="164" fontId="14" fillId="0" borderId="4" xfId="0" applyNumberFormat="1" applyFont="1" applyBorder="1" applyAlignment="1" applyProtection="1">
      <alignment horizontal="center"/>
    </xf>
    <xf numFmtId="0" fontId="9" fillId="0" borderId="19" xfId="0" applyFont="1" applyBorder="1" applyProtection="1"/>
    <xf numFmtId="164" fontId="14" fillId="0" borderId="0" xfId="0" applyNumberFormat="1" applyFont="1" applyAlignment="1" applyProtection="1">
      <alignment horizontal="center"/>
    </xf>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164" fontId="9" fillId="0" borderId="0" xfId="0" applyNumberFormat="1" applyFont="1" applyProtection="1"/>
    <xf numFmtId="0" fontId="14" fillId="0" borderId="0" xfId="0" applyFont="1" applyAlignment="1" applyProtection="1">
      <alignment horizontal="center"/>
    </xf>
    <xf numFmtId="0" fontId="9" fillId="0" borderId="21" xfId="0" applyFont="1" applyBorder="1" applyProtection="1"/>
    <xf numFmtId="0" fontId="14" fillId="0" borderId="4" xfId="0" applyFont="1" applyBorder="1" applyAlignment="1" applyProtection="1">
      <alignment horizontal="center"/>
    </xf>
    <xf numFmtId="0" fontId="9" fillId="0" borderId="20" xfId="0" applyFont="1" applyBorder="1" applyProtection="1"/>
    <xf numFmtId="0" fontId="27" fillId="0" borderId="0" xfId="0" applyFont="1" applyAlignment="1" applyProtection="1">
      <alignment horizontal="center"/>
    </xf>
    <xf numFmtId="164" fontId="14" fillId="0" borderId="5" xfId="0" applyNumberFormat="1" applyFont="1" applyBorder="1" applyAlignment="1" applyProtection="1">
      <alignment horizontal="center"/>
    </xf>
    <xf numFmtId="0" fontId="9" fillId="0" borderId="22" xfId="0" applyFont="1" applyBorder="1" applyProtection="1"/>
    <xf numFmtId="0" fontId="9" fillId="0" borderId="6" xfId="0" applyFont="1" applyBorder="1" applyProtection="1"/>
    <xf numFmtId="0" fontId="9" fillId="0" borderId="23" xfId="0" applyFont="1" applyBorder="1" applyProtection="1"/>
    <xf numFmtId="0" fontId="27" fillId="0" borderId="6" xfId="0" applyFont="1" applyBorder="1" applyAlignment="1" applyProtection="1">
      <alignment horizontal="center"/>
    </xf>
    <xf numFmtId="0" fontId="9" fillId="0" borderId="24" xfId="0" applyFont="1" applyBorder="1" applyProtection="1"/>
    <xf numFmtId="0" fontId="9" fillId="0" borderId="0" xfId="0" applyFont="1" applyAlignment="1" applyProtection="1">
      <alignment horizontal="centerContinuous"/>
    </xf>
    <xf numFmtId="0" fontId="21" fillId="0" borderId="0" xfId="0" applyFont="1"/>
    <xf numFmtId="0" fontId="14" fillId="0" borderId="0" xfId="0" applyFont="1" applyAlignment="1">
      <alignment horizontal="center"/>
    </xf>
    <xf numFmtId="0" fontId="6" fillId="0" borderId="1" xfId="0" applyFont="1" applyBorder="1"/>
    <xf numFmtId="0" fontId="6" fillId="0" borderId="2" xfId="0" applyFont="1" applyBorder="1"/>
    <xf numFmtId="0" fontId="9" fillId="0" borderId="3" xfId="0" applyFont="1" applyBorder="1"/>
    <xf numFmtId="0" fontId="6" fillId="0" borderId="4" xfId="0" applyFont="1" applyBorder="1" applyAlignment="1">
      <alignment horizontal="centerContinuous"/>
    </xf>
    <xf numFmtId="0" fontId="14" fillId="0" borderId="0" xfId="0" applyFont="1" applyAlignment="1">
      <alignment horizontal="centerContinuous"/>
    </xf>
    <xf numFmtId="0" fontId="6" fillId="0" borderId="0" xfId="0" applyFont="1" applyAlignment="1">
      <alignment horizontal="centerContinuous"/>
    </xf>
    <xf numFmtId="0" fontId="14" fillId="0" borderId="8" xfId="0" applyFont="1" applyBorder="1" applyAlignment="1">
      <alignment horizontal="centerContinuous"/>
    </xf>
    <xf numFmtId="0" fontId="9" fillId="0" borderId="4" xfId="0" applyFont="1" applyBorder="1"/>
    <xf numFmtId="0" fontId="28" fillId="0" borderId="4" xfId="0" applyFont="1" applyBorder="1"/>
    <xf numFmtId="164" fontId="28" fillId="0" borderId="0" xfId="0" applyNumberFormat="1" applyFont="1" applyAlignment="1" applyProtection="1">
      <alignment horizontal="center"/>
    </xf>
    <xf numFmtId="0" fontId="28" fillId="0" borderId="0" xfId="0" applyFont="1" applyAlignment="1">
      <alignment horizontal="centerContinuous"/>
    </xf>
    <xf numFmtId="0" fontId="28" fillId="0" borderId="0" xfId="0" applyFont="1"/>
    <xf numFmtId="0" fontId="28" fillId="0" borderId="8" xfId="0" applyFont="1" applyBorder="1"/>
    <xf numFmtId="0" fontId="28" fillId="0" borderId="0" xfId="0" applyFont="1" applyAlignment="1">
      <alignment horizontal="center"/>
    </xf>
    <xf numFmtId="164" fontId="28" fillId="0" borderId="0" xfId="0" applyNumberFormat="1" applyFont="1" applyProtection="1"/>
    <xf numFmtId="0" fontId="28" fillId="0" borderId="0" xfId="0" applyFont="1" applyAlignment="1">
      <alignment horizontal="center" vertical="top"/>
    </xf>
    <xf numFmtId="0" fontId="28" fillId="0" borderId="0" xfId="0" applyFont="1" applyAlignment="1">
      <alignment horizontal="center" vertical="top" wrapText="1"/>
    </xf>
    <xf numFmtId="0" fontId="28" fillId="0" borderId="0" xfId="0" applyFont="1" applyAlignment="1">
      <alignment horizontal="left" wrapText="1"/>
    </xf>
    <xf numFmtId="0" fontId="28" fillId="0" borderId="5" xfId="0" applyFont="1" applyBorder="1"/>
    <xf numFmtId="0" fontId="28" fillId="0" borderId="6" xfId="0" applyFont="1" applyBorder="1" applyAlignment="1">
      <alignment horizontal="center" vertical="top"/>
    </xf>
    <xf numFmtId="0" fontId="28" fillId="0" borderId="6" xfId="0" applyFont="1" applyBorder="1" applyAlignment="1">
      <alignment horizontal="center" vertical="top" wrapText="1"/>
    </xf>
    <xf numFmtId="0" fontId="28" fillId="0" borderId="7" xfId="0" applyFont="1" applyBorder="1"/>
    <xf numFmtId="0" fontId="5" fillId="0" borderId="0" xfId="0" applyFont="1"/>
    <xf numFmtId="0" fontId="8" fillId="0" borderId="4" xfId="0" applyFont="1" applyBorder="1" applyAlignment="1" applyProtection="1">
      <alignment horizontal="centerContinuous"/>
    </xf>
    <xf numFmtId="0" fontId="14" fillId="0" borderId="0" xfId="0" applyFont="1" applyAlignment="1" applyProtection="1">
      <alignment horizontal="centerContinuous"/>
    </xf>
    <xf numFmtId="0" fontId="14" fillId="0" borderId="8" xfId="0" applyFont="1" applyBorder="1" applyAlignment="1" applyProtection="1">
      <alignment horizontal="centerContinuous"/>
    </xf>
    <xf numFmtId="0" fontId="14" fillId="0" borderId="0" xfId="0" applyFont="1" applyAlignment="1" applyProtection="1">
      <alignment horizontal="left" wrapText="1"/>
    </xf>
    <xf numFmtId="0" fontId="9" fillId="0" borderId="25" xfId="0" applyFont="1" applyBorder="1" applyProtection="1"/>
    <xf numFmtId="0" fontId="14" fillId="0" borderId="26" xfId="0" applyFont="1" applyBorder="1" applyAlignment="1" applyProtection="1">
      <alignment horizontal="center"/>
    </xf>
    <xf numFmtId="0" fontId="16" fillId="0" borderId="0" xfId="0" applyFont="1" applyAlignment="1" applyProtection="1">
      <alignment horizontal="centerContinuous"/>
    </xf>
    <xf numFmtId="0" fontId="14" fillId="0" borderId="8" xfId="0" applyFont="1" applyBorder="1" applyAlignment="1" applyProtection="1">
      <alignment horizontal="center"/>
    </xf>
    <xf numFmtId="0" fontId="16" fillId="0" borderId="26" xfId="0" applyFont="1" applyBorder="1" applyAlignment="1" applyProtection="1">
      <alignment horizontal="center"/>
    </xf>
    <xf numFmtId="0" fontId="16" fillId="0" borderId="8" xfId="0" applyFont="1" applyBorder="1" applyAlignment="1" applyProtection="1">
      <alignment horizontal="center"/>
    </xf>
    <xf numFmtId="0" fontId="9" fillId="0" borderId="27" xfId="0" applyFont="1" applyBorder="1" applyProtection="1"/>
    <xf numFmtId="0" fontId="9" fillId="0" borderId="7" xfId="0" applyFont="1" applyBorder="1" applyProtection="1"/>
    <xf numFmtId="0" fontId="15" fillId="0" borderId="8" xfId="0" applyFont="1" applyBorder="1" applyProtection="1">
      <protection locked="0"/>
    </xf>
    <xf numFmtId="0" fontId="15" fillId="0" borderId="6" xfId="0" applyFont="1" applyBorder="1" applyProtection="1">
      <protection locked="0"/>
    </xf>
    <xf numFmtId="0" fontId="15" fillId="0" borderId="7" xfId="0" applyFont="1" applyBorder="1" applyProtection="1">
      <protection locked="0"/>
    </xf>
    <xf numFmtId="0" fontId="17" fillId="0" borderId="0" xfId="0" applyFont="1" applyProtection="1"/>
    <xf numFmtId="0" fontId="6" fillId="0" borderId="4" xfId="0" applyFont="1" applyBorder="1" applyAlignment="1" applyProtection="1">
      <alignment horizontal="centerContinuous"/>
    </xf>
    <xf numFmtId="0" fontId="9" fillId="0" borderId="8" xfId="0" applyFont="1" applyBorder="1" applyAlignment="1" applyProtection="1">
      <alignment horizontal="centerContinuous"/>
    </xf>
    <xf numFmtId="0" fontId="5" fillId="0" borderId="4" xfId="0" applyFont="1" applyBorder="1" applyAlignment="1" applyProtection="1">
      <alignment vertical="top"/>
    </xf>
    <xf numFmtId="0" fontId="5" fillId="0" borderId="4" xfId="0" applyFont="1" applyBorder="1" applyProtection="1"/>
    <xf numFmtId="0" fontId="29" fillId="0" borderId="0" xfId="0" applyFont="1" applyProtection="1">
      <protection locked="0"/>
    </xf>
    <xf numFmtId="0" fontId="5" fillId="0" borderId="4" xfId="0" applyFont="1" applyBorder="1" applyAlignment="1" applyProtection="1">
      <alignment horizontal="center"/>
    </xf>
    <xf numFmtId="0" fontId="5" fillId="0" borderId="4" xfId="0" applyFont="1" applyBorder="1" applyAlignment="1" applyProtection="1">
      <alignment horizontal="center" vertical="top"/>
    </xf>
    <xf numFmtId="165" fontId="5" fillId="0" borderId="0" xfId="0" applyNumberFormat="1" applyFont="1" applyAlignment="1" applyProtection="1">
      <alignment horizontal="left" wrapText="1"/>
    </xf>
    <xf numFmtId="0" fontId="9" fillId="0" borderId="5" xfId="0" applyFont="1" applyBorder="1" applyProtection="1"/>
    <xf numFmtId="0" fontId="29" fillId="0" borderId="6" xfId="0" applyFont="1" applyBorder="1" applyProtection="1">
      <protection locked="0"/>
    </xf>
    <xf numFmtId="0" fontId="5" fillId="0" borderId="0" xfId="0" applyFont="1" applyAlignment="1" applyProtection="1">
      <alignment horizontal="centerContinuous"/>
    </xf>
    <xf numFmtId="0" fontId="14" fillId="0" borderId="0" xfId="0" applyFont="1" applyAlignment="1" applyProtection="1">
      <alignment horizontal="right"/>
    </xf>
    <xf numFmtId="0" fontId="5" fillId="0" borderId="2" xfId="0" applyFont="1" applyBorder="1" applyProtection="1"/>
    <xf numFmtId="0" fontId="30" fillId="0" borderId="4" xfId="0" applyFont="1" applyBorder="1" applyProtection="1"/>
    <xf numFmtId="0" fontId="29" fillId="0" borderId="0" xfId="0" applyFont="1" applyAlignment="1" applyProtection="1">
      <alignment horizontal="left" wrapText="1"/>
      <protection locked="0"/>
    </xf>
    <xf numFmtId="0" fontId="6" fillId="0" borderId="0" xfId="0" applyFont="1" applyAlignment="1" applyProtection="1">
      <alignment horizontal="centerContinuous"/>
    </xf>
    <xf numFmtId="0" fontId="17" fillId="0" borderId="8" xfId="0" applyFont="1" applyBorder="1" applyProtection="1"/>
    <xf numFmtId="0" fontId="17" fillId="0" borderId="15" xfId="0" applyFont="1" applyBorder="1" applyProtection="1"/>
    <xf numFmtId="0" fontId="17" fillId="0" borderId="9" xfId="0" applyFont="1" applyBorder="1" applyAlignment="1" applyProtection="1">
      <alignment horizontal="centerContinuous"/>
    </xf>
    <xf numFmtId="0" fontId="17" fillId="0" borderId="9" xfId="0" applyFont="1" applyBorder="1" applyProtection="1"/>
    <xf numFmtId="0" fontId="17" fillId="0" borderId="30" xfId="0" applyFont="1" applyBorder="1" applyProtection="1"/>
    <xf numFmtId="0" fontId="9" fillId="0" borderId="31" xfId="0" applyFont="1" applyBorder="1" applyProtection="1"/>
    <xf numFmtId="0" fontId="9" fillId="0" borderId="32" xfId="0" applyFont="1" applyBorder="1" applyProtection="1"/>
    <xf numFmtId="0" fontId="14" fillId="0" borderId="31" xfId="0" applyFont="1" applyBorder="1" applyAlignment="1" applyProtection="1">
      <alignment horizontal="centerContinuous"/>
    </xf>
    <xf numFmtId="0" fontId="9" fillId="0" borderId="33" xfId="0" applyFont="1" applyBorder="1" applyProtection="1"/>
    <xf numFmtId="0" fontId="9" fillId="0" borderId="12" xfId="0" applyFont="1" applyBorder="1" applyProtection="1"/>
    <xf numFmtId="0" fontId="9" fillId="0" borderId="34" xfId="0" applyFont="1" applyBorder="1" applyProtection="1"/>
    <xf numFmtId="0" fontId="9" fillId="0" borderId="35" xfId="0" applyFont="1" applyBorder="1" applyProtection="1"/>
    <xf numFmtId="0" fontId="14" fillId="0" borderId="35" xfId="0" applyFont="1" applyBorder="1" applyAlignment="1" applyProtection="1">
      <alignment horizontal="center"/>
    </xf>
    <xf numFmtId="0" fontId="14" fillId="0" borderId="36" xfId="0" applyFont="1" applyBorder="1" applyAlignment="1" applyProtection="1">
      <alignment horizontal="center"/>
    </xf>
    <xf numFmtId="0" fontId="14" fillId="0" borderId="32" xfId="0" applyFont="1" applyBorder="1" applyAlignment="1" applyProtection="1">
      <alignment horizontal="center"/>
    </xf>
    <xf numFmtId="0" fontId="9" fillId="0" borderId="37" xfId="0" applyFont="1" applyBorder="1" applyProtection="1"/>
    <xf numFmtId="0" fontId="15" fillId="0" borderId="32" xfId="0" applyFont="1" applyBorder="1" applyProtection="1">
      <protection locked="0"/>
    </xf>
    <xf numFmtId="0" fontId="15" fillId="0" borderId="31" xfId="0" applyFont="1" applyBorder="1" applyProtection="1">
      <protection locked="0"/>
    </xf>
    <xf numFmtId="37" fontId="15" fillId="0" borderId="32" xfId="0" applyNumberFormat="1" applyFont="1" applyBorder="1" applyProtection="1">
      <protection locked="0"/>
    </xf>
    <xf numFmtId="37" fontId="15" fillId="0" borderId="8" xfId="0" applyNumberFormat="1" applyFont="1" applyBorder="1" applyProtection="1">
      <protection locked="0"/>
    </xf>
    <xf numFmtId="37" fontId="15" fillId="0" borderId="4" xfId="0" applyNumberFormat="1" applyFont="1" applyBorder="1" applyProtection="1">
      <protection locked="0"/>
    </xf>
    <xf numFmtId="37" fontId="15" fillId="0" borderId="0" xfId="0" applyNumberFormat="1" applyFont="1" applyProtection="1">
      <protection locked="0"/>
    </xf>
    <xf numFmtId="37" fontId="15" fillId="0" borderId="31" xfId="0" applyNumberFormat="1" applyFont="1" applyBorder="1" applyProtection="1">
      <protection locked="0"/>
    </xf>
    <xf numFmtId="0" fontId="15" fillId="0" borderId="37" xfId="0" applyFont="1" applyBorder="1" applyProtection="1">
      <protection locked="0"/>
    </xf>
    <xf numFmtId="0" fontId="15" fillId="0" borderId="9" xfId="0" applyFont="1" applyBorder="1" applyProtection="1">
      <protection locked="0"/>
    </xf>
    <xf numFmtId="0" fontId="15" fillId="0" borderId="33" xfId="0" applyFont="1" applyBorder="1" applyProtection="1">
      <protection locked="0"/>
    </xf>
    <xf numFmtId="37" fontId="15" fillId="0" borderId="37" xfId="0" applyNumberFormat="1" applyFont="1" applyBorder="1" applyProtection="1">
      <protection locked="0"/>
    </xf>
    <xf numFmtId="37" fontId="15" fillId="0" borderId="30" xfId="0" applyNumberFormat="1" applyFont="1" applyBorder="1" applyProtection="1">
      <protection locked="0"/>
    </xf>
    <xf numFmtId="37" fontId="15" fillId="0" borderId="15" xfId="0" applyNumberFormat="1" applyFont="1" applyBorder="1" applyProtection="1">
      <protection locked="0"/>
    </xf>
    <xf numFmtId="37" fontId="15" fillId="0" borderId="9" xfId="0" applyNumberFormat="1" applyFont="1" applyBorder="1" applyProtection="1">
      <protection locked="0"/>
    </xf>
    <xf numFmtId="37" fontId="15" fillId="0" borderId="33" xfId="0" applyNumberFormat="1" applyFont="1" applyBorder="1" applyProtection="1">
      <protection locked="0"/>
    </xf>
    <xf numFmtId="0" fontId="15" fillId="0" borderId="4" xfId="0" applyFont="1" applyBorder="1" applyProtection="1">
      <protection locked="0"/>
    </xf>
    <xf numFmtId="0" fontId="31" fillId="0" borderId="0" xfId="0" applyFont="1" applyProtection="1">
      <protection locked="0"/>
    </xf>
    <xf numFmtId="0" fontId="15" fillId="0" borderId="5" xfId="0" applyFont="1" applyBorder="1" applyProtection="1">
      <protection locked="0"/>
    </xf>
    <xf numFmtId="0" fontId="9" fillId="0" borderId="15" xfId="0" applyFont="1" applyBorder="1" applyProtection="1"/>
    <xf numFmtId="0" fontId="9" fillId="0" borderId="9" xfId="0" applyFont="1" applyBorder="1" applyProtection="1"/>
    <xf numFmtId="0" fontId="9" fillId="0" borderId="30" xfId="0" applyFont="1" applyBorder="1" applyProtection="1"/>
    <xf numFmtId="0" fontId="15" fillId="0" borderId="1" xfId="0" applyFont="1" applyBorder="1" applyProtection="1">
      <protection locked="0"/>
    </xf>
    <xf numFmtId="0" fontId="15" fillId="0" borderId="3" xfId="0" applyFont="1" applyBorder="1" applyProtection="1">
      <protection locked="0"/>
    </xf>
    <xf numFmtId="0" fontId="14" fillId="0" borderId="6" xfId="0" applyFont="1" applyBorder="1" applyAlignment="1" applyProtection="1">
      <alignment horizontal="right"/>
    </xf>
    <xf numFmtId="0" fontId="33" fillId="0" borderId="4" xfId="0" applyFont="1" applyBorder="1" applyProtection="1"/>
    <xf numFmtId="0" fontId="9" fillId="0" borderId="13" xfId="0" applyFont="1" applyBorder="1" applyProtection="1"/>
    <xf numFmtId="0" fontId="9" fillId="0" borderId="14" xfId="0" applyFont="1" applyBorder="1" applyProtection="1"/>
    <xf numFmtId="0" fontId="9" fillId="0" borderId="17" xfId="0" applyFont="1" applyBorder="1" applyProtection="1"/>
    <xf numFmtId="0" fontId="9" fillId="0" borderId="18" xfId="0" applyFont="1" applyBorder="1" applyProtection="1"/>
    <xf numFmtId="0" fontId="34" fillId="0" borderId="20" xfId="0" applyFont="1" applyBorder="1" applyProtection="1">
      <protection locked="0"/>
    </xf>
    <xf numFmtId="0" fontId="34" fillId="0" borderId="32" xfId="0" applyFont="1" applyBorder="1" applyProtection="1">
      <protection locked="0"/>
    </xf>
    <xf numFmtId="9" fontId="15" fillId="0" borderId="0" xfId="0" applyNumberFormat="1" applyFont="1" applyProtection="1">
      <protection locked="0"/>
    </xf>
    <xf numFmtId="0" fontId="15" fillId="0" borderId="21" xfId="0" applyFont="1" applyBorder="1" applyProtection="1">
      <protection locked="0"/>
    </xf>
    <xf numFmtId="0" fontId="34" fillId="0" borderId="17" xfId="0" applyFont="1" applyBorder="1" applyProtection="1">
      <protection locked="0"/>
    </xf>
    <xf numFmtId="0" fontId="34" fillId="0" borderId="37" xfId="0" applyFont="1" applyBorder="1" applyProtection="1">
      <protection locked="0"/>
    </xf>
    <xf numFmtId="9" fontId="15" fillId="0" borderId="9" xfId="0" applyNumberFormat="1" applyFont="1" applyBorder="1" applyProtection="1">
      <protection locked="0"/>
    </xf>
    <xf numFmtId="0" fontId="15" fillId="0" borderId="18" xfId="0" applyFont="1" applyBorder="1" applyProtection="1">
      <protection locked="0"/>
    </xf>
    <xf numFmtId="0" fontId="14" fillId="0" borderId="4" xfId="0" applyFont="1" applyBorder="1" applyAlignment="1" applyProtection="1">
      <alignment horizontal="centerContinuous"/>
    </xf>
    <xf numFmtId="0" fontId="17" fillId="0" borderId="6" xfId="0" applyFont="1" applyBorder="1" applyProtection="1"/>
    <xf numFmtId="0" fontId="23" fillId="0" borderId="4" xfId="0" applyFont="1" applyBorder="1" applyProtection="1"/>
    <xf numFmtId="0" fontId="23" fillId="0" borderId="0" xfId="0" applyFont="1" applyProtection="1"/>
    <xf numFmtId="0" fontId="23" fillId="0" borderId="8" xfId="0" applyFont="1" applyBorder="1" applyProtection="1"/>
    <xf numFmtId="0" fontId="21" fillId="0" borderId="13" xfId="0" applyFont="1" applyBorder="1" applyProtection="1"/>
    <xf numFmtId="0" fontId="21" fillId="0" borderId="38"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0" xfId="0" applyFont="1" applyBorder="1" applyAlignment="1" applyProtection="1">
      <alignment horizontal="centerContinuous"/>
    </xf>
    <xf numFmtId="0" fontId="21" fillId="0" borderId="20" xfId="0" applyFont="1" applyBorder="1" applyAlignment="1" applyProtection="1">
      <alignment horizontal="center"/>
    </xf>
    <xf numFmtId="0" fontId="14" fillId="0" borderId="31" xfId="0" applyFont="1" applyBorder="1" applyAlignment="1" applyProtection="1">
      <alignment horizontal="center"/>
    </xf>
    <xf numFmtId="0" fontId="14" fillId="0" borderId="33" xfId="0" applyFont="1" applyBorder="1" applyAlignment="1" applyProtection="1">
      <alignment horizontal="centerContinuous"/>
    </xf>
    <xf numFmtId="0" fontId="14" fillId="0" borderId="30" xfId="0" applyFont="1" applyBorder="1" applyAlignment="1" applyProtection="1">
      <alignment horizontal="centerContinuous"/>
    </xf>
    <xf numFmtId="0" fontId="21" fillId="0" borderId="17" xfId="0" applyFont="1" applyBorder="1" applyAlignment="1" applyProtection="1">
      <alignment horizontal="center"/>
    </xf>
    <xf numFmtId="0" fontId="14" fillId="0" borderId="33" xfId="0" applyFont="1" applyBorder="1" applyAlignment="1" applyProtection="1">
      <alignment horizontal="center"/>
    </xf>
    <xf numFmtId="164" fontId="21" fillId="0" borderId="20" xfId="0" applyNumberFormat="1" applyFont="1" applyBorder="1" applyAlignment="1" applyProtection="1">
      <alignment horizontal="center"/>
    </xf>
    <xf numFmtId="0" fontId="34" fillId="0" borderId="0" xfId="0" applyFont="1" applyProtection="1">
      <protection locked="0"/>
    </xf>
    <xf numFmtId="37" fontId="34" fillId="0" borderId="31" xfId="0" applyNumberFormat="1" applyFont="1" applyBorder="1" applyProtection="1">
      <protection locked="0"/>
    </xf>
    <xf numFmtId="37" fontId="34" fillId="0" borderId="21" xfId="0" applyNumberFormat="1" applyFont="1" applyBorder="1" applyProtection="1">
      <protection locked="0"/>
    </xf>
    <xf numFmtId="164" fontId="21" fillId="0" borderId="17" xfId="0" applyNumberFormat="1" applyFont="1" applyBorder="1" applyAlignment="1" applyProtection="1">
      <alignment horizontal="center"/>
    </xf>
    <xf numFmtId="0" fontId="34" fillId="0" borderId="9" xfId="0" applyFont="1" applyBorder="1" applyProtection="1">
      <protection locked="0"/>
    </xf>
    <xf numFmtId="37" fontId="34" fillId="0" borderId="33" xfId="0" applyNumberFormat="1" applyFont="1" applyBorder="1" applyProtection="1">
      <protection locked="0"/>
    </xf>
    <xf numFmtId="37" fontId="34" fillId="0" borderId="18" xfId="0" applyNumberFormat="1" applyFont="1" applyBorder="1" applyProtection="1">
      <protection locked="0"/>
    </xf>
    <xf numFmtId="164" fontId="21" fillId="0" borderId="4" xfId="0" applyNumberFormat="1" applyFont="1" applyBorder="1" applyAlignment="1" applyProtection="1">
      <alignment horizontal="center"/>
    </xf>
    <xf numFmtId="37" fontId="9" fillId="0" borderId="0" xfId="0" applyNumberFormat="1" applyFont="1" applyProtection="1"/>
    <xf numFmtId="37" fontId="9" fillId="0" borderId="8" xfId="0" applyNumberFormat="1" applyFont="1" applyBorder="1" applyProtection="1"/>
    <xf numFmtId="37" fontId="9" fillId="0" borderId="6" xfId="0" applyNumberFormat="1" applyFont="1" applyBorder="1" applyProtection="1"/>
    <xf numFmtId="37" fontId="9" fillId="0" borderId="7" xfId="0" applyNumberFormat="1" applyFont="1" applyBorder="1" applyProtection="1"/>
    <xf numFmtId="0" fontId="14" fillId="0" borderId="0" xfId="0" applyFont="1" applyAlignment="1" applyProtection="1">
      <alignment horizontal="left"/>
    </xf>
    <xf numFmtId="0" fontId="32" fillId="0" borderId="4" xfId="0" applyFont="1" applyBorder="1" applyAlignment="1" applyProtection="1">
      <alignment horizontal="centerContinuous"/>
      <protection locked="0"/>
    </xf>
    <xf numFmtId="0" fontId="35" fillId="0" borderId="0" xfId="0" applyFont="1" applyAlignment="1" applyProtection="1">
      <alignment horizontal="centerContinuous"/>
      <protection locked="0"/>
    </xf>
    <xf numFmtId="0" fontId="35" fillId="0" borderId="8" xfId="0" applyFont="1" applyBorder="1" applyAlignment="1" applyProtection="1">
      <alignment horizontal="centerContinuous"/>
      <protection locked="0"/>
    </xf>
    <xf numFmtId="0" fontId="36" fillId="0" borderId="4" xfId="0" applyFont="1" applyBorder="1" applyProtection="1">
      <protection locked="0"/>
    </xf>
    <xf numFmtId="0" fontId="36" fillId="0" borderId="0" xfId="0" applyFont="1" applyProtection="1">
      <protection locked="0"/>
    </xf>
    <xf numFmtId="0" fontId="36" fillId="0" borderId="8" xfId="0" applyFont="1" applyBorder="1" applyProtection="1">
      <protection locked="0"/>
    </xf>
    <xf numFmtId="0" fontId="15" fillId="0" borderId="15" xfId="0" applyFont="1" applyBorder="1" applyProtection="1">
      <protection locked="0"/>
    </xf>
    <xf numFmtId="0" fontId="15" fillId="0" borderId="30" xfId="0" applyFont="1" applyBorder="1" applyProtection="1">
      <protection locked="0"/>
    </xf>
    <xf numFmtId="0" fontId="37" fillId="0" borderId="4" xfId="0" applyFont="1" applyBorder="1" applyProtection="1">
      <protection locked="0"/>
    </xf>
    <xf numFmtId="0" fontId="37" fillId="0" borderId="0" xfId="0" applyFont="1" applyProtection="1">
      <protection locked="0"/>
    </xf>
    <xf numFmtId="37" fontId="37" fillId="0" borderId="0" xfId="0" applyNumberFormat="1" applyFont="1" applyProtection="1">
      <protection locked="0"/>
    </xf>
    <xf numFmtId="37" fontId="37" fillId="0" borderId="8" xfId="0" applyNumberFormat="1" applyFont="1" applyBorder="1" applyProtection="1">
      <protection locked="0"/>
    </xf>
    <xf numFmtId="0" fontId="5" fillId="0" borderId="1" xfId="0" applyFont="1" applyBorder="1" applyProtection="1"/>
    <xf numFmtId="0" fontId="5" fillId="0" borderId="3" xfId="0" applyFont="1" applyBorder="1" applyProtection="1"/>
    <xf numFmtId="0" fontId="5" fillId="0" borderId="8" xfId="0" applyFont="1" applyBorder="1" applyAlignment="1" applyProtection="1">
      <alignment horizontal="centerContinuous"/>
    </xf>
    <xf numFmtId="0" fontId="5" fillId="0" borderId="4" xfId="0" applyFont="1" applyBorder="1" applyAlignment="1" applyProtection="1">
      <alignment horizontal="centerContinuous"/>
    </xf>
    <xf numFmtId="0" fontId="5" fillId="0" borderId="8" xfId="0" applyFont="1" applyBorder="1" applyProtection="1"/>
    <xf numFmtId="0" fontId="5" fillId="0" borderId="15" xfId="0" applyFont="1" applyBorder="1" applyProtection="1"/>
    <xf numFmtId="0" fontId="5" fillId="0" borderId="9" xfId="0" applyFont="1" applyBorder="1" applyProtection="1"/>
    <xf numFmtId="0" fontId="5" fillId="0" borderId="30" xfId="0" applyFont="1" applyBorder="1" applyProtection="1"/>
    <xf numFmtId="0" fontId="29" fillId="0" borderId="8" xfId="0" applyFont="1" applyBorder="1" applyProtection="1">
      <protection locked="0"/>
    </xf>
    <xf numFmtId="0" fontId="14" fillId="0" borderId="37" xfId="0" applyFont="1" applyBorder="1" applyAlignment="1" applyProtection="1">
      <alignment horizontal="center"/>
    </xf>
    <xf numFmtId="0" fontId="14" fillId="0" borderId="30" xfId="0" applyFont="1" applyBorder="1" applyAlignment="1" applyProtection="1">
      <alignment horizontal="center"/>
    </xf>
    <xf numFmtId="5" fontId="9" fillId="0" borderId="32" xfId="0" applyNumberFormat="1" applyFont="1" applyBorder="1" applyProtection="1"/>
    <xf numFmtId="5" fontId="15" fillId="0" borderId="8" xfId="0" applyNumberFormat="1" applyFont="1" applyBorder="1" applyProtection="1">
      <protection locked="0"/>
    </xf>
    <xf numFmtId="37" fontId="9" fillId="0" borderId="32" xfId="0" applyNumberFormat="1" applyFont="1" applyBorder="1" applyProtection="1"/>
    <xf numFmtId="0" fontId="14" fillId="0" borderId="23" xfId="0" applyFont="1" applyBorder="1" applyAlignment="1" applyProtection="1">
      <alignment horizontal="center"/>
    </xf>
    <xf numFmtId="0" fontId="9" fillId="0" borderId="41" xfId="0" applyFont="1" applyBorder="1" applyProtection="1"/>
    <xf numFmtId="0" fontId="9" fillId="0" borderId="36" xfId="0" applyFont="1" applyBorder="1" applyProtection="1"/>
    <xf numFmtId="5" fontId="9" fillId="0" borderId="8" xfId="0" applyNumberFormat="1" applyFont="1" applyBorder="1" applyProtection="1"/>
    <xf numFmtId="5" fontId="9" fillId="0" borderId="0" xfId="0" applyNumberFormat="1" applyFont="1" applyProtection="1"/>
    <xf numFmtId="0" fontId="5" fillId="0" borderId="5" xfId="0" applyFont="1" applyBorder="1" applyProtection="1"/>
    <xf numFmtId="0" fontId="5" fillId="0" borderId="6" xfId="0" applyFont="1" applyBorder="1" applyProtection="1"/>
    <xf numFmtId="0" fontId="5" fillId="0" borderId="12" xfId="0" applyFont="1" applyBorder="1" applyProtection="1"/>
    <xf numFmtId="0" fontId="5" fillId="0" borderId="35" xfId="0" applyFont="1" applyBorder="1" applyProtection="1"/>
    <xf numFmtId="0" fontId="5" fillId="0" borderId="36" xfId="0" applyFont="1" applyBorder="1" applyProtection="1"/>
    <xf numFmtId="0" fontId="5" fillId="0" borderId="0" xfId="0" applyFont="1" applyAlignment="1" applyProtection="1">
      <alignment horizontal="center"/>
    </xf>
    <xf numFmtId="0" fontId="5" fillId="0" borderId="32" xfId="0" applyFont="1" applyBorder="1" applyProtection="1"/>
    <xf numFmtId="0" fontId="5" fillId="0" borderId="37" xfId="0" applyFont="1" applyBorder="1" applyProtection="1"/>
    <xf numFmtId="0" fontId="5" fillId="0" borderId="42" xfId="0" applyFont="1" applyBorder="1" applyProtection="1"/>
    <xf numFmtId="10" fontId="5" fillId="0" borderId="12" xfId="0" applyNumberFormat="1" applyFont="1" applyBorder="1" applyProtection="1"/>
    <xf numFmtId="0" fontId="5" fillId="0" borderId="0" xfId="0" applyFont="1" applyAlignment="1" applyProtection="1">
      <alignment horizontal="right"/>
    </xf>
    <xf numFmtId="0" fontId="13" fillId="0" borderId="0" xfId="0" applyFont="1" applyAlignment="1" applyProtection="1">
      <alignment horizontal="centerContinuous"/>
    </xf>
    <xf numFmtId="0" fontId="5" fillId="0" borderId="13" xfId="0" applyFont="1" applyBorder="1" applyProtection="1"/>
    <xf numFmtId="0" fontId="5" fillId="0" borderId="12" xfId="0" applyFont="1" applyBorder="1" applyAlignment="1" applyProtection="1">
      <alignment horizontal="centerContinuous"/>
    </xf>
    <xf numFmtId="0" fontId="5" fillId="0" borderId="11" xfId="0" applyFont="1" applyBorder="1" applyProtection="1"/>
    <xf numFmtId="0" fontId="5" fillId="0" borderId="19" xfId="0" applyFont="1" applyBorder="1" applyProtection="1"/>
    <xf numFmtId="0" fontId="5" fillId="0" borderId="8" xfId="0" applyFont="1" applyBorder="1" applyAlignment="1" applyProtection="1">
      <alignment horizontal="center"/>
    </xf>
    <xf numFmtId="5" fontId="5" fillId="0" borderId="0" xfId="0" applyNumberFormat="1" applyFont="1" applyProtection="1"/>
    <xf numFmtId="37" fontId="5" fillId="0" borderId="0" xfId="0" applyNumberFormat="1" applyFont="1" applyProtection="1"/>
    <xf numFmtId="37" fontId="29" fillId="0" borderId="0" xfId="0" applyNumberFormat="1" applyFont="1" applyProtection="1">
      <protection locked="0"/>
    </xf>
    <xf numFmtId="37" fontId="29" fillId="0" borderId="8" xfId="0" applyNumberFormat="1" applyFont="1" applyBorder="1" applyProtection="1">
      <protection locked="0"/>
    </xf>
    <xf numFmtId="37" fontId="5" fillId="0" borderId="6" xfId="0" applyNumberFormat="1" applyFont="1" applyBorder="1" applyProtection="1"/>
    <xf numFmtId="37" fontId="5" fillId="0" borderId="32" xfId="0" applyNumberFormat="1" applyFont="1" applyBorder="1" applyProtection="1"/>
    <xf numFmtId="5" fontId="5" fillId="0" borderId="32" xfId="0" applyNumberFormat="1" applyFont="1" applyBorder="1" applyProtection="1"/>
    <xf numFmtId="0" fontId="5" fillId="0" borderId="5" xfId="0" applyFont="1" applyBorder="1" applyAlignment="1" applyProtection="1">
      <alignment horizontal="center"/>
    </xf>
    <xf numFmtId="0" fontId="5" fillId="0" borderId="20" xfId="0" applyFont="1" applyBorder="1" applyAlignment="1" applyProtection="1">
      <alignment horizontal="center"/>
    </xf>
    <xf numFmtId="0" fontId="5" fillId="0" borderId="17" xfId="0" applyFont="1" applyBorder="1" applyAlignment="1" applyProtection="1">
      <alignment horizontal="center"/>
    </xf>
    <xf numFmtId="0" fontId="5" fillId="0" borderId="20" xfId="0" applyFont="1" applyBorder="1" applyProtection="1"/>
    <xf numFmtId="5" fontId="29" fillId="0" borderId="0" xfId="0" applyNumberFormat="1" applyFont="1" applyProtection="1">
      <protection locked="0"/>
    </xf>
    <xf numFmtId="0" fontId="5" fillId="0" borderId="39" xfId="0" applyFont="1" applyBorder="1" applyAlignment="1" applyProtection="1">
      <alignment horizontal="centerContinuous"/>
    </xf>
    <xf numFmtId="0" fontId="5" fillId="0" borderId="42" xfId="0" applyFont="1" applyBorder="1" applyAlignment="1" applyProtection="1">
      <alignment horizontal="centerContinuous"/>
    </xf>
    <xf numFmtId="0" fontId="5" fillId="0" borderId="19" xfId="0" applyFont="1" applyBorder="1" applyAlignment="1" applyProtection="1">
      <alignment horizontal="center"/>
    </xf>
    <xf numFmtId="0" fontId="5" fillId="0" borderId="32" xfId="0" applyFont="1" applyBorder="1" applyAlignment="1" applyProtection="1">
      <alignment horizontal="center"/>
    </xf>
    <xf numFmtId="0" fontId="9" fillId="0" borderId="1" xfId="0" applyFont="1" applyBorder="1"/>
    <xf numFmtId="0" fontId="9" fillId="0" borderId="2" xfId="0" applyFont="1" applyBorder="1"/>
    <xf numFmtId="0" fontId="9" fillId="0" borderId="0" xfId="0" applyFont="1" applyAlignment="1">
      <alignment horizontal="centerContinuous"/>
    </xf>
    <xf numFmtId="0" fontId="9" fillId="0" borderId="8" xfId="0" applyFont="1" applyBorder="1" applyAlignment="1">
      <alignment horizontal="centerContinuous"/>
    </xf>
    <xf numFmtId="0" fontId="9" fillId="0" borderId="8" xfId="0" applyFont="1" applyBorder="1"/>
    <xf numFmtId="0" fontId="9" fillId="0" borderId="13" xfId="0" applyFont="1" applyBorder="1"/>
    <xf numFmtId="0" fontId="9" fillId="0" borderId="12" xfId="0" applyFont="1" applyBorder="1"/>
    <xf numFmtId="0" fontId="9" fillId="0" borderId="35" xfId="0" applyFont="1" applyBorder="1"/>
    <xf numFmtId="0" fontId="14" fillId="0" borderId="12" xfId="0" applyFont="1" applyBorder="1" applyAlignment="1">
      <alignment horizontal="centerContinuous"/>
    </xf>
    <xf numFmtId="0" fontId="9" fillId="0" borderId="20" xfId="0" applyFont="1" applyBorder="1"/>
    <xf numFmtId="0" fontId="9" fillId="0" borderId="32" xfId="0" applyFont="1" applyBorder="1"/>
    <xf numFmtId="0" fontId="14" fillId="0" borderId="36" xfId="0" applyFont="1" applyBorder="1" applyAlignment="1">
      <alignment horizontal="center"/>
    </xf>
    <xf numFmtId="0" fontId="14" fillId="0" borderId="8" xfId="0" applyFont="1" applyBorder="1" applyAlignment="1">
      <alignment horizontal="center"/>
    </xf>
    <xf numFmtId="0" fontId="14" fillId="0" borderId="20" xfId="0" applyFont="1" applyBorder="1" applyAlignment="1">
      <alignment horizontal="center"/>
    </xf>
    <xf numFmtId="0" fontId="14" fillId="0" borderId="32" xfId="0" applyFont="1" applyBorder="1" applyAlignment="1">
      <alignment horizontal="center"/>
    </xf>
    <xf numFmtId="0" fontId="14" fillId="0" borderId="37" xfId="0" applyFont="1" applyBorder="1" applyAlignment="1">
      <alignment horizontal="center"/>
    </xf>
    <xf numFmtId="0" fontId="14" fillId="0" borderId="30" xfId="0" applyFont="1" applyBorder="1" applyAlignment="1">
      <alignment horizontal="center"/>
    </xf>
    <xf numFmtId="0" fontId="6" fillId="0" borderId="0" xfId="0" applyFont="1"/>
    <xf numFmtId="0" fontId="14" fillId="0" borderId="0" xfId="0" applyFont="1" applyAlignment="1">
      <alignment horizontal="right"/>
    </xf>
    <xf numFmtId="0" fontId="9" fillId="0" borderId="6" xfId="0" applyFont="1" applyBorder="1"/>
    <xf numFmtId="5" fontId="9" fillId="0" borderId="49" xfId="0" applyNumberFormat="1" applyFont="1" applyBorder="1" applyProtection="1"/>
    <xf numFmtId="5" fontId="9" fillId="0" borderId="50" xfId="0" applyNumberFormat="1" applyFont="1" applyBorder="1" applyProtection="1"/>
    <xf numFmtId="0" fontId="38" fillId="0" borderId="4" xfId="0" applyFont="1" applyBorder="1" applyAlignment="1">
      <alignment horizontal="centerContinuous"/>
    </xf>
    <xf numFmtId="0" fontId="9" fillId="0" borderId="15" xfId="0" applyFont="1" applyBorder="1"/>
    <xf numFmtId="0" fontId="9" fillId="0" borderId="9" xfId="0" applyFont="1" applyBorder="1"/>
    <xf numFmtId="0" fontId="9" fillId="0" borderId="30" xfId="0" applyFont="1" applyBorder="1"/>
    <xf numFmtId="0" fontId="9" fillId="0" borderId="34" xfId="0" applyFont="1" applyBorder="1"/>
    <xf numFmtId="0" fontId="9" fillId="0" borderId="31" xfId="0" applyFont="1" applyBorder="1"/>
    <xf numFmtId="0" fontId="14" fillId="0" borderId="4" xfId="0" applyFont="1" applyBorder="1" applyAlignment="1">
      <alignment horizontal="center"/>
    </xf>
    <xf numFmtId="0" fontId="9" fillId="0" borderId="33" xfId="0" applyFont="1" applyBorder="1"/>
    <xf numFmtId="0" fontId="14" fillId="0" borderId="9" xfId="0" applyFont="1" applyBorder="1" applyAlignment="1">
      <alignment horizontal="center"/>
    </xf>
    <xf numFmtId="0" fontId="15" fillId="0" borderId="19" xfId="0" applyFont="1" applyBorder="1" applyProtection="1">
      <protection locked="0"/>
    </xf>
    <xf numFmtId="0" fontId="14" fillId="0" borderId="5" xfId="0" applyFont="1" applyBorder="1" applyAlignment="1">
      <alignment horizontal="center"/>
    </xf>
    <xf numFmtId="0" fontId="9" fillId="0" borderId="46" xfId="0" applyFont="1" applyBorder="1"/>
    <xf numFmtId="0" fontId="4" fillId="0" borderId="4" xfId="0" applyFont="1" applyBorder="1" applyAlignment="1" applyProtection="1">
      <alignment horizontal="centerContinuous"/>
    </xf>
    <xf numFmtId="5" fontId="29" fillId="0" borderId="8" xfId="0" applyNumberFormat="1" applyFont="1" applyBorder="1" applyProtection="1">
      <protection locked="0"/>
    </xf>
    <xf numFmtId="0" fontId="37" fillId="0" borderId="0" xfId="0" applyFont="1" applyAlignment="1" applyProtection="1">
      <alignment horizontal="centerContinuous"/>
      <protection locked="0"/>
    </xf>
    <xf numFmtId="0" fontId="37" fillId="0" borderId="8" xfId="0" applyFont="1" applyBorder="1" applyAlignment="1" applyProtection="1">
      <alignment horizontal="centerContinuous"/>
      <protection locked="0"/>
    </xf>
    <xf numFmtId="5" fontId="5" fillId="0" borderId="6" xfId="0" applyNumberFormat="1" applyFont="1" applyBorder="1" applyProtection="1"/>
    <xf numFmtId="5" fontId="5" fillId="0" borderId="7" xfId="0" applyNumberFormat="1" applyFont="1" applyBorder="1" applyProtection="1"/>
    <xf numFmtId="0" fontId="5" fillId="0" borderId="4" xfId="0" applyFont="1" applyBorder="1" applyAlignment="1" applyProtection="1">
      <alignment horizontal="right"/>
    </xf>
    <xf numFmtId="0" fontId="5" fillId="0" borderId="37" xfId="0" applyFont="1" applyBorder="1" applyAlignment="1" applyProtection="1">
      <alignment horizontal="center"/>
    </xf>
    <xf numFmtId="0" fontId="5" fillId="0" borderId="30" xfId="0" applyFont="1" applyBorder="1" applyAlignment="1" applyProtection="1">
      <alignment horizontal="center"/>
    </xf>
    <xf numFmtId="0" fontId="9" fillId="0" borderId="2" xfId="0" applyFont="1" applyBorder="1" applyAlignment="1" applyProtection="1">
      <alignment horizontal="centerContinuous"/>
    </xf>
    <xf numFmtId="0" fontId="9" fillId="0" borderId="3" xfId="0" applyFont="1" applyBorder="1" applyAlignment="1" applyProtection="1">
      <alignment horizontal="centerContinuous"/>
    </xf>
    <xf numFmtId="0" fontId="9" fillId="0" borderId="46" xfId="0" applyFont="1" applyBorder="1" applyProtection="1"/>
    <xf numFmtId="5" fontId="15" fillId="0" borderId="0" xfId="0" applyNumberFormat="1" applyFont="1" applyProtection="1">
      <protection locked="0"/>
    </xf>
    <xf numFmtId="37" fontId="15" fillId="0" borderId="6" xfId="0" applyNumberFormat="1" applyFont="1" applyBorder="1" applyProtection="1">
      <protection locked="0"/>
    </xf>
    <xf numFmtId="37" fontId="15" fillId="0" borderId="7" xfId="0" applyNumberFormat="1" applyFont="1" applyBorder="1" applyProtection="1">
      <protection locked="0"/>
    </xf>
    <xf numFmtId="0" fontId="26" fillId="0" borderId="0" xfId="0" applyFont="1"/>
    <xf numFmtId="0" fontId="26" fillId="0" borderId="4" xfId="0" applyFont="1" applyBorder="1"/>
    <xf numFmtId="0" fontId="26" fillId="0" borderId="0" xfId="0" applyFont="1" applyAlignment="1">
      <alignment horizontal="centerContinuous"/>
    </xf>
    <xf numFmtId="0" fontId="26" fillId="0" borderId="8" xfId="0" applyFont="1" applyBorder="1" applyAlignment="1">
      <alignment horizontal="centerContinuous"/>
    </xf>
    <xf numFmtId="0" fontId="14" fillId="0" borderId="4" xfId="0" applyFont="1" applyBorder="1" applyAlignment="1">
      <alignment horizontal="right"/>
    </xf>
    <xf numFmtId="0" fontId="9" fillId="0" borderId="10" xfId="0" applyFont="1" applyBorder="1"/>
    <xf numFmtId="0" fontId="14" fillId="0" borderId="36" xfId="0" applyFont="1" applyBorder="1" applyAlignment="1">
      <alignment horizontal="centerContinuous"/>
    </xf>
    <xf numFmtId="0" fontId="14" fillId="0" borderId="4" xfId="0" applyFont="1" applyBorder="1" applyAlignment="1">
      <alignment horizontal="centerContinuous"/>
    </xf>
    <xf numFmtId="0" fontId="14" fillId="0" borderId="14" xfId="0" applyFont="1" applyBorder="1" applyAlignment="1">
      <alignment horizontal="center"/>
    </xf>
    <xf numFmtId="0" fontId="14" fillId="0" borderId="31" xfId="0" applyFont="1" applyBorder="1" applyAlignment="1">
      <alignment horizontal="center"/>
    </xf>
    <xf numFmtId="0" fontId="14" fillId="0" borderId="21" xfId="0" applyFont="1" applyBorder="1" applyAlignment="1">
      <alignment horizontal="center"/>
    </xf>
    <xf numFmtId="0" fontId="14" fillId="0" borderId="31" xfId="0" applyFont="1" applyBorder="1" applyAlignment="1">
      <alignment horizontal="centerContinuous"/>
    </xf>
    <xf numFmtId="0" fontId="9" fillId="0" borderId="17" xfId="0" applyFont="1" applyBorder="1"/>
    <xf numFmtId="0" fontId="26" fillId="0" borderId="34" xfId="0" applyFont="1" applyBorder="1"/>
    <xf numFmtId="10" fontId="9" fillId="0" borderId="34" xfId="0" applyNumberFormat="1" applyFont="1" applyBorder="1" applyProtection="1"/>
    <xf numFmtId="10" fontId="9" fillId="0" borderId="14" xfId="0" applyNumberFormat="1" applyFont="1" applyBorder="1" applyProtection="1"/>
    <xf numFmtId="10" fontId="9" fillId="0" borderId="32" xfId="0" applyNumberFormat="1" applyFont="1" applyBorder="1" applyProtection="1"/>
    <xf numFmtId="0" fontId="14" fillId="0" borderId="31" xfId="0" applyFont="1" applyBorder="1" applyAlignment="1">
      <alignment horizontal="right"/>
    </xf>
    <xf numFmtId="10" fontId="15" fillId="0" borderId="21" xfId="0" applyNumberFormat="1" applyFont="1" applyBorder="1" applyProtection="1">
      <protection locked="0"/>
    </xf>
    <xf numFmtId="10" fontId="15" fillId="0" borderId="32" xfId="0" applyNumberFormat="1" applyFont="1" applyBorder="1" applyProtection="1">
      <protection locked="0"/>
    </xf>
    <xf numFmtId="0" fontId="26" fillId="0" borderId="31" xfId="0" applyFont="1" applyBorder="1"/>
    <xf numFmtId="10" fontId="9" fillId="0" borderId="31" xfId="0" applyNumberFormat="1" applyFont="1" applyBorder="1" applyProtection="1"/>
    <xf numFmtId="10" fontId="9" fillId="0" borderId="46" xfId="0" applyNumberFormat="1" applyFont="1" applyBorder="1" applyProtection="1"/>
    <xf numFmtId="10" fontId="15" fillId="0" borderId="24" xfId="0" applyNumberFormat="1" applyFont="1" applyBorder="1" applyProtection="1">
      <protection locked="0"/>
    </xf>
    <xf numFmtId="0" fontId="15" fillId="0" borderId="22" xfId="0" applyFont="1" applyBorder="1" applyProtection="1">
      <protection locked="0"/>
    </xf>
    <xf numFmtId="0" fontId="15" fillId="0" borderId="41" xfId="0" applyFont="1" applyBorder="1" applyProtection="1">
      <protection locked="0"/>
    </xf>
    <xf numFmtId="10" fontId="15" fillId="0" borderId="41" xfId="0" applyNumberFormat="1" applyFont="1" applyBorder="1" applyProtection="1">
      <protection locked="0"/>
    </xf>
    <xf numFmtId="5" fontId="15" fillId="0" borderId="41" xfId="0" applyNumberFormat="1" applyFont="1" applyBorder="1" applyProtection="1">
      <protection locked="0"/>
    </xf>
    <xf numFmtId="5" fontId="15" fillId="0" borderId="7" xfId="0" applyNumberFormat="1" applyFont="1" applyBorder="1" applyProtection="1">
      <protection locked="0"/>
    </xf>
    <xf numFmtId="10" fontId="9" fillId="0" borderId="0" xfId="0" applyNumberFormat="1" applyFont="1" applyProtection="1"/>
    <xf numFmtId="5" fontId="9" fillId="0" borderId="36" xfId="0" applyNumberFormat="1" applyFont="1" applyBorder="1" applyProtection="1"/>
    <xf numFmtId="0" fontId="9" fillId="0" borderId="10" xfId="0" applyFont="1" applyBorder="1" applyProtection="1"/>
    <xf numFmtId="0" fontId="9" fillId="0" borderId="4" xfId="0" applyFont="1" applyBorder="1" applyAlignment="1" applyProtection="1">
      <alignment horizontal="centerContinuous"/>
    </xf>
    <xf numFmtId="5" fontId="9" fillId="0" borderId="35" xfId="0" applyNumberFormat="1" applyFont="1" applyBorder="1" applyProtection="1"/>
    <xf numFmtId="0" fontId="6" fillId="0" borderId="32" xfId="0" applyFont="1" applyBorder="1" applyProtection="1"/>
    <xf numFmtId="0" fontId="6" fillId="0" borderId="32" xfId="0" applyFont="1" applyBorder="1" applyAlignment="1" applyProtection="1">
      <alignment horizontal="center"/>
    </xf>
    <xf numFmtId="5" fontId="9" fillId="0" borderId="42" xfId="0" applyNumberFormat="1" applyFont="1" applyBorder="1" applyProtection="1"/>
    <xf numFmtId="5" fontId="9" fillId="0" borderId="40" xfId="0" applyNumberFormat="1" applyFont="1" applyBorder="1" applyProtection="1"/>
    <xf numFmtId="0" fontId="6" fillId="0" borderId="41" xfId="0" applyFont="1" applyBorder="1" applyAlignment="1" applyProtection="1">
      <alignment horizontal="center"/>
    </xf>
    <xf numFmtId="0" fontId="44" fillId="0" borderId="4" xfId="0" applyFont="1" applyBorder="1" applyAlignment="1" applyProtection="1">
      <alignment horizontal="centerContinuous"/>
    </xf>
    <xf numFmtId="0" fontId="4" fillId="0" borderId="32" xfId="0" applyFont="1" applyBorder="1" applyProtection="1"/>
    <xf numFmtId="0" fontId="4" fillId="0" borderId="35" xfId="0" applyFont="1" applyBorder="1" applyProtection="1"/>
    <xf numFmtId="164" fontId="9" fillId="0" borderId="0" xfId="0" applyNumberFormat="1" applyFont="1" applyAlignment="1" applyProtection="1">
      <alignment horizontal="centerContinuous"/>
    </xf>
    <xf numFmtId="0" fontId="14" fillId="0" borderId="4" xfId="0" applyFont="1" applyBorder="1" applyAlignment="1" applyProtection="1">
      <alignment horizontal="right"/>
    </xf>
    <xf numFmtId="0" fontId="6" fillId="0" borderId="35" xfId="0" applyFont="1" applyBorder="1" applyProtection="1"/>
    <xf numFmtId="164" fontId="9" fillId="0" borderId="32" xfId="0" applyNumberFormat="1" applyFont="1" applyBorder="1" applyProtection="1"/>
    <xf numFmtId="164" fontId="9" fillId="0" borderId="49" xfId="0" applyNumberFormat="1" applyFont="1" applyBorder="1" applyProtection="1"/>
    <xf numFmtId="164" fontId="14" fillId="0" borderId="0" xfId="0" applyNumberFormat="1" applyFont="1" applyAlignment="1" applyProtection="1">
      <alignment horizontal="centerContinuous"/>
    </xf>
    <xf numFmtId="164" fontId="14" fillId="0" borderId="32" xfId="0" applyNumberFormat="1" applyFont="1" applyBorder="1" applyAlignment="1" applyProtection="1">
      <alignment horizontal="center"/>
    </xf>
    <xf numFmtId="0" fontId="6" fillId="0" borderId="41" xfId="0" applyFont="1" applyBorder="1" applyProtection="1"/>
    <xf numFmtId="0" fontId="46" fillId="0" borderId="0" xfId="0" applyFont="1" applyProtection="1"/>
    <xf numFmtId="0" fontId="46" fillId="0" borderId="4" xfId="0" applyFont="1" applyBorder="1" applyProtection="1"/>
    <xf numFmtId="0" fontId="46" fillId="0" borderId="4" xfId="0" applyFont="1" applyBorder="1" applyAlignment="1" applyProtection="1">
      <alignment horizontal="center"/>
    </xf>
    <xf numFmtId="0" fontId="46" fillId="0" borderId="9" xfId="0" applyFont="1" applyBorder="1" applyProtection="1"/>
    <xf numFmtId="0" fontId="46" fillId="0" borderId="15" xfId="0" applyFont="1" applyBorder="1" applyProtection="1"/>
    <xf numFmtId="0" fontId="30" fillId="0" borderId="1" xfId="0" applyFont="1" applyBorder="1" applyAlignment="1">
      <alignment horizontal="right"/>
    </xf>
    <xf numFmtId="0" fontId="30" fillId="0" borderId="2" xfId="0" applyFont="1" applyBorder="1"/>
    <xf numFmtId="0" fontId="30" fillId="0" borderId="3" xfId="0" applyFont="1" applyBorder="1"/>
    <xf numFmtId="0" fontId="30" fillId="0" borderId="4" xfId="0" applyFont="1" applyBorder="1" applyAlignment="1">
      <alignment horizontal="centerContinuous"/>
    </xf>
    <xf numFmtId="0" fontId="4" fillId="0" borderId="0" xfId="0" applyFont="1" applyAlignment="1">
      <alignment horizontal="centerContinuous"/>
    </xf>
    <xf numFmtId="0" fontId="30" fillId="0" borderId="0" xfId="0" applyFont="1" applyAlignment="1">
      <alignment horizontal="centerContinuous"/>
    </xf>
    <xf numFmtId="0" fontId="30" fillId="0" borderId="8" xfId="0" applyFont="1" applyBorder="1" applyAlignment="1">
      <alignment horizontal="centerContinuous"/>
    </xf>
    <xf numFmtId="0" fontId="30" fillId="0" borderId="4" xfId="0" applyFont="1" applyBorder="1"/>
    <xf numFmtId="0" fontId="30" fillId="0" borderId="0" xfId="0" applyFont="1"/>
    <xf numFmtId="0" fontId="30" fillId="0" borderId="8" xfId="0" applyFont="1" applyBorder="1"/>
    <xf numFmtId="0" fontId="30" fillId="0" borderId="4" xfId="0" applyFont="1" applyBorder="1" applyAlignment="1">
      <alignment horizontal="right"/>
    </xf>
    <xf numFmtId="0" fontId="30" fillId="0" borderId="34" xfId="0" applyFont="1" applyBorder="1"/>
    <xf numFmtId="0" fontId="30" fillId="0" borderId="12" xfId="0" applyFont="1" applyBorder="1" applyAlignment="1">
      <alignment horizontal="center"/>
    </xf>
    <xf numFmtId="0" fontId="30" fillId="0" borderId="35" xfId="0" applyFont="1" applyBorder="1"/>
    <xf numFmtId="0" fontId="30" fillId="0" borderId="33" xfId="0" applyFont="1" applyBorder="1"/>
    <xf numFmtId="0" fontId="30" fillId="0" borderId="9" xfId="0" applyFont="1" applyBorder="1"/>
    <xf numFmtId="0" fontId="30" fillId="0" borderId="37" xfId="0" applyFont="1" applyBorder="1"/>
    <xf numFmtId="0" fontId="4" fillId="0" borderId="13" xfId="0" applyFont="1" applyBorder="1" applyAlignment="1">
      <alignment horizontal="center"/>
    </xf>
    <xf numFmtId="0" fontId="4" fillId="0" borderId="35"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36" xfId="0" applyFont="1" applyBorder="1" applyAlignment="1">
      <alignment horizontal="center"/>
    </xf>
    <xf numFmtId="0" fontId="30" fillId="0" borderId="35" xfId="0" applyFont="1" applyBorder="1" applyAlignment="1">
      <alignment horizontal="center"/>
    </xf>
    <xf numFmtId="0" fontId="4" fillId="0" borderId="34" xfId="0" applyFont="1" applyBorder="1" applyAlignment="1">
      <alignment horizontal="center"/>
    </xf>
    <xf numFmtId="0" fontId="30" fillId="0" borderId="20" xfId="0" applyFont="1" applyBorder="1" applyAlignment="1">
      <alignment horizontal="center"/>
    </xf>
    <xf numFmtId="0" fontId="30" fillId="0" borderId="32" xfId="0" applyFont="1" applyBorder="1" applyAlignment="1">
      <alignment horizontal="center"/>
    </xf>
    <xf numFmtId="0" fontId="30" fillId="0" borderId="19" xfId="0" applyFont="1" applyBorder="1" applyAlignment="1">
      <alignment horizontal="center"/>
    </xf>
    <xf numFmtId="0" fontId="30" fillId="0" borderId="0" xfId="0" applyFont="1" applyAlignment="1">
      <alignment horizontal="center"/>
    </xf>
    <xf numFmtId="0" fontId="30" fillId="0" borderId="8" xfId="0" applyFont="1" applyBorder="1" applyAlignment="1">
      <alignment horizontal="center"/>
    </xf>
    <xf numFmtId="0" fontId="30" fillId="0" borderId="33" xfId="0" applyFont="1" applyBorder="1" applyAlignment="1">
      <alignment horizontal="centerContinuous"/>
    </xf>
    <xf numFmtId="0" fontId="30" fillId="0" borderId="37" xfId="0" applyFont="1" applyBorder="1" applyAlignment="1">
      <alignment horizontal="centerContinuous"/>
    </xf>
    <xf numFmtId="0" fontId="30" fillId="0" borderId="21" xfId="0" applyFont="1" applyBorder="1" applyAlignment="1">
      <alignment horizontal="center"/>
    </xf>
    <xf numFmtId="0" fontId="30" fillId="0" borderId="20" xfId="0" applyFont="1" applyBorder="1" applyAlignment="1" applyProtection="1">
      <alignment horizontal="center"/>
    </xf>
    <xf numFmtId="0" fontId="30" fillId="0" borderId="32" xfId="0" applyFont="1" applyBorder="1" applyAlignment="1" applyProtection="1">
      <alignment horizontal="center"/>
    </xf>
    <xf numFmtId="0" fontId="30" fillId="0" borderId="19" xfId="0" applyFont="1" applyBorder="1" applyAlignment="1" applyProtection="1">
      <alignment horizontal="center"/>
    </xf>
    <xf numFmtId="0" fontId="30" fillId="0" borderId="0" xfId="0" applyFont="1" applyAlignment="1" applyProtection="1">
      <alignment horizontal="center"/>
    </xf>
    <xf numFmtId="0" fontId="30" fillId="0" borderId="8" xfId="0" applyFont="1" applyBorder="1" applyAlignment="1" applyProtection="1">
      <alignment horizontal="center"/>
    </xf>
    <xf numFmtId="0" fontId="30" fillId="0" borderId="21" xfId="0" applyFont="1" applyBorder="1" applyAlignment="1" applyProtection="1">
      <alignment horizontal="center"/>
    </xf>
    <xf numFmtId="0" fontId="4" fillId="0" borderId="17" xfId="0" applyFont="1" applyBorder="1" applyAlignment="1">
      <alignment horizontal="center"/>
    </xf>
    <xf numFmtId="0" fontId="4" fillId="0" borderId="37" xfId="0" applyFont="1" applyBorder="1" applyAlignment="1">
      <alignment horizontal="center"/>
    </xf>
    <xf numFmtId="0" fontId="4" fillId="0" borderId="16" xfId="0" applyFont="1" applyBorder="1" applyAlignment="1">
      <alignment horizontal="center"/>
    </xf>
    <xf numFmtId="0" fontId="4" fillId="0" borderId="9" xfId="0" applyFont="1" applyBorder="1" applyAlignment="1">
      <alignment horizontal="center"/>
    </xf>
    <xf numFmtId="0" fontId="4" fillId="0" borderId="30" xfId="0" applyFont="1" applyBorder="1" applyAlignment="1">
      <alignment horizontal="center"/>
    </xf>
    <xf numFmtId="0" fontId="4" fillId="0" borderId="18" xfId="0" applyFont="1" applyBorder="1" applyAlignment="1">
      <alignment horizontal="center"/>
    </xf>
    <xf numFmtId="0" fontId="30" fillId="0" borderId="20" xfId="0" applyFont="1" applyBorder="1"/>
    <xf numFmtId="5" fontId="30" fillId="0" borderId="21" xfId="0" applyNumberFormat="1" applyFont="1" applyBorder="1" applyProtection="1"/>
    <xf numFmtId="0" fontId="30" fillId="0" borderId="23" xfId="0" applyFont="1" applyBorder="1"/>
    <xf numFmtId="0" fontId="30" fillId="0" borderId="41" xfId="0" applyFont="1" applyBorder="1"/>
    <xf numFmtId="0" fontId="30" fillId="0" borderId="22" xfId="0" applyFont="1" applyBorder="1" applyAlignment="1">
      <alignment horizontal="center"/>
    </xf>
    <xf numFmtId="5" fontId="30" fillId="0" borderId="22" xfId="0" applyNumberFormat="1" applyFont="1" applyBorder="1" applyProtection="1"/>
    <xf numFmtId="5" fontId="30" fillId="0" borderId="41" xfId="0" applyNumberFormat="1" applyFont="1" applyBorder="1" applyProtection="1"/>
    <xf numFmtId="5" fontId="30" fillId="0" borderId="7" xfId="0" applyNumberFormat="1" applyFont="1" applyBorder="1" applyProtection="1"/>
    <xf numFmtId="10" fontId="30" fillId="0" borderId="22" xfId="0" applyNumberFormat="1" applyFont="1" applyBorder="1" applyAlignment="1" applyProtection="1">
      <alignment horizontal="center"/>
    </xf>
    <xf numFmtId="5" fontId="30" fillId="0" borderId="52" xfId="0" applyNumberFormat="1" applyFont="1" applyBorder="1" applyProtection="1"/>
    <xf numFmtId="5" fontId="30" fillId="0" borderId="24" xfId="0" applyNumberFormat="1" applyFont="1" applyBorder="1" applyProtection="1"/>
    <xf numFmtId="0" fontId="30" fillId="0" borderId="0" xfId="0" applyFont="1" applyAlignment="1">
      <alignment horizontal="right"/>
    </xf>
    <xf numFmtId="0" fontId="5" fillId="0" borderId="36" xfId="0" applyFont="1" applyBorder="1" applyAlignment="1" applyProtection="1">
      <alignment horizontal="center"/>
    </xf>
    <xf numFmtId="37" fontId="5" fillId="0" borderId="13" xfId="0" applyNumberFormat="1" applyFont="1" applyBorder="1" applyProtection="1"/>
    <xf numFmtId="0" fontId="7" fillId="0" borderId="35" xfId="0" applyFont="1" applyBorder="1" applyProtection="1"/>
    <xf numFmtId="5" fontId="5" fillId="0" borderId="35" xfId="0" applyNumberFormat="1" applyFont="1" applyBorder="1" applyProtection="1"/>
    <xf numFmtId="5" fontId="5" fillId="0" borderId="36" xfId="0" applyNumberFormat="1" applyFont="1" applyBorder="1" applyProtection="1"/>
    <xf numFmtId="5" fontId="5" fillId="0" borderId="13" xfId="0" applyNumberFormat="1" applyFont="1" applyBorder="1" applyAlignment="1" applyProtection="1">
      <alignment horizontal="center"/>
    </xf>
    <xf numFmtId="5" fontId="5" fillId="0" borderId="12" xfId="0" applyNumberFormat="1" applyFont="1" applyBorder="1" applyProtection="1"/>
    <xf numFmtId="5" fontId="5" fillId="0" borderId="11" xfId="0" applyNumberFormat="1" applyFont="1" applyBorder="1" applyProtection="1"/>
    <xf numFmtId="0" fontId="5" fillId="0" borderId="32" xfId="0" applyFont="1" applyBorder="1" applyAlignment="1" applyProtection="1">
      <alignment horizontal="right"/>
    </xf>
    <xf numFmtId="0" fontId="7" fillId="0" borderId="12" xfId="0" applyFont="1" applyBorder="1" applyProtection="1"/>
    <xf numFmtId="10" fontId="5" fillId="0" borderId="6" xfId="0" applyNumberFormat="1" applyFont="1" applyBorder="1" applyProtection="1"/>
    <xf numFmtId="0" fontId="30" fillId="0" borderId="0" xfId="0" applyFont="1" applyProtection="1"/>
    <xf numFmtId="0" fontId="30" fillId="0" borderId="1" xfId="0" applyFont="1" applyBorder="1" applyProtection="1"/>
    <xf numFmtId="0" fontId="4" fillId="0" borderId="2" xfId="0" applyFont="1" applyBorder="1" applyProtection="1"/>
    <xf numFmtId="0" fontId="30" fillId="0" borderId="2" xfId="0" applyFont="1" applyBorder="1" applyProtection="1"/>
    <xf numFmtId="0" fontId="30" fillId="0" borderId="0" xfId="0" applyFont="1" applyAlignment="1" applyProtection="1">
      <alignment horizontal="centerContinuous"/>
    </xf>
    <xf numFmtId="0" fontId="30" fillId="0" borderId="8" xfId="0" applyFont="1" applyBorder="1" applyAlignment="1" applyProtection="1">
      <alignment horizontal="centerContinuous"/>
    </xf>
    <xf numFmtId="0" fontId="30" fillId="0" borderId="8" xfId="0" applyFont="1" applyBorder="1" applyProtection="1"/>
    <xf numFmtId="0" fontId="30" fillId="0" borderId="13" xfId="0" applyFont="1" applyBorder="1" applyAlignment="1" applyProtection="1">
      <alignment horizontal="center"/>
    </xf>
    <xf numFmtId="0" fontId="30" fillId="0" borderId="35" xfId="0" applyFont="1" applyBorder="1" applyProtection="1"/>
    <xf numFmtId="0" fontId="30" fillId="0" borderId="11" xfId="0" applyFont="1" applyBorder="1" applyAlignment="1" applyProtection="1">
      <alignment horizontal="center"/>
    </xf>
    <xf numFmtId="0" fontId="30" fillId="0" borderId="35" xfId="0" applyFont="1" applyBorder="1" applyAlignment="1" applyProtection="1">
      <alignment horizontal="center"/>
    </xf>
    <xf numFmtId="0" fontId="30" fillId="0" borderId="36" xfId="0" applyFont="1" applyBorder="1" applyAlignment="1" applyProtection="1">
      <alignment horizontal="center"/>
    </xf>
    <xf numFmtId="0" fontId="30" fillId="0" borderId="20" xfId="0" applyFont="1" applyBorder="1" applyProtection="1"/>
    <xf numFmtId="0" fontId="30" fillId="0" borderId="17" xfId="0" applyFont="1" applyBorder="1" applyProtection="1"/>
    <xf numFmtId="0" fontId="30" fillId="0" borderId="37" xfId="0" applyFont="1" applyBorder="1" applyProtection="1"/>
    <xf numFmtId="0" fontId="30" fillId="0" borderId="16" xfId="0" applyFont="1" applyBorder="1" applyProtection="1"/>
    <xf numFmtId="0" fontId="30" fillId="0" borderId="30" xfId="0" applyFont="1" applyBorder="1" applyProtection="1"/>
    <xf numFmtId="0" fontId="4" fillId="0" borderId="13" xfId="0" applyFont="1" applyBorder="1" applyProtection="1"/>
    <xf numFmtId="0" fontId="30" fillId="0" borderId="11" xfId="0" applyFont="1" applyBorder="1" applyProtection="1"/>
    <xf numFmtId="0" fontId="30" fillId="0" borderId="36" xfId="0" applyFont="1" applyBorder="1" applyProtection="1"/>
    <xf numFmtId="5" fontId="30" fillId="0" borderId="8" xfId="0" applyNumberFormat="1" applyFont="1" applyBorder="1" applyProtection="1"/>
    <xf numFmtId="37" fontId="30" fillId="0" borderId="8" xfId="0" applyNumberFormat="1" applyFont="1" applyBorder="1" applyProtection="1"/>
    <xf numFmtId="0" fontId="30" fillId="0" borderId="19" xfId="0" applyFont="1" applyBorder="1" applyProtection="1"/>
    <xf numFmtId="0" fontId="30" fillId="0" borderId="32" xfId="0" applyFont="1" applyBorder="1" applyProtection="1"/>
    <xf numFmtId="0" fontId="30" fillId="0" borderId="23" xfId="0" applyFont="1" applyBorder="1" applyAlignment="1" applyProtection="1">
      <alignment horizontal="center"/>
    </xf>
    <xf numFmtId="0" fontId="4" fillId="0" borderId="41" xfId="0" applyFont="1" applyBorder="1" applyProtection="1"/>
    <xf numFmtId="5" fontId="30" fillId="0" borderId="53" xfId="0" applyNumberFormat="1" applyFont="1" applyBorder="1" applyProtection="1"/>
    <xf numFmtId="0" fontId="47" fillId="0" borderId="0" xfId="0" applyFont="1" applyProtection="1">
      <protection locked="0"/>
    </xf>
    <xf numFmtId="0" fontId="30" fillId="0" borderId="6" xfId="0" applyFont="1" applyBorder="1" applyProtection="1"/>
    <xf numFmtId="0" fontId="4" fillId="0" borderId="3" xfId="0" applyFont="1" applyBorder="1" applyProtection="1"/>
    <xf numFmtId="0" fontId="14" fillId="0" borderId="13" xfId="0" applyFont="1" applyBorder="1" applyAlignment="1">
      <alignment horizontal="center"/>
    </xf>
    <xf numFmtId="0" fontId="5" fillId="0" borderId="23" xfId="0" applyFont="1" applyBorder="1" applyAlignment="1" applyProtection="1">
      <alignment horizontal="center"/>
    </xf>
    <xf numFmtId="0" fontId="5" fillId="0" borderId="41" xfId="0" applyFont="1" applyBorder="1" applyAlignment="1" applyProtection="1">
      <alignment horizontal="right"/>
    </xf>
    <xf numFmtId="37" fontId="37" fillId="0" borderId="0" xfId="0" applyNumberFormat="1" applyFont="1" applyAlignment="1" applyProtection="1">
      <alignment horizontal="centerContinuous"/>
      <protection locked="0"/>
    </xf>
    <xf numFmtId="37" fontId="37" fillId="0" borderId="8" xfId="0" applyNumberFormat="1" applyFont="1" applyBorder="1" applyAlignment="1" applyProtection="1">
      <alignment horizontal="centerContinuous"/>
      <protection locked="0"/>
    </xf>
    <xf numFmtId="0" fontId="26" fillId="0" borderId="0" xfId="0" applyFont="1" applyProtection="1"/>
    <xf numFmtId="0" fontId="13" fillId="0" borderId="4" xfId="0" applyFont="1" applyBorder="1" applyAlignment="1" applyProtection="1">
      <alignment horizontal="centerContinuous"/>
    </xf>
    <xf numFmtId="0" fontId="13" fillId="0" borderId="0" xfId="0" applyFont="1" applyAlignment="1">
      <alignment horizontal="centerContinuous"/>
    </xf>
    <xf numFmtId="0" fontId="4" fillId="0" borderId="4" xfId="0" applyFont="1" applyBorder="1" applyAlignment="1">
      <alignment horizontal="centerContinuous"/>
    </xf>
    <xf numFmtId="0" fontId="14" fillId="0" borderId="4" xfId="0" applyFont="1" applyBorder="1" applyAlignment="1">
      <alignment horizontal="center" vertical="top"/>
    </xf>
    <xf numFmtId="0" fontId="14" fillId="0" borderId="18" xfId="0" applyFont="1" applyBorder="1" applyAlignment="1">
      <alignment horizontal="center"/>
    </xf>
    <xf numFmtId="0" fontId="13" fillId="0" borderId="0" xfId="0" applyFont="1" applyAlignment="1">
      <alignment horizontal="center"/>
    </xf>
    <xf numFmtId="0" fontId="9" fillId="0" borderId="21" xfId="0" applyFont="1" applyBorder="1"/>
    <xf numFmtId="9" fontId="9" fillId="0" borderId="8" xfId="0" applyNumberFormat="1" applyFont="1" applyBorder="1" applyProtection="1"/>
    <xf numFmtId="0" fontId="52" fillId="0" borderId="0" xfId="0" applyFont="1" applyAlignment="1" applyProtection="1">
      <alignment horizontal="centerContinuous"/>
      <protection locked="0"/>
    </xf>
    <xf numFmtId="9" fontId="13" fillId="0" borderId="8" xfId="0" applyNumberFormat="1" applyFont="1" applyBorder="1" applyAlignment="1" applyProtection="1">
      <alignment horizontal="centerContinuous"/>
    </xf>
    <xf numFmtId="37" fontId="35" fillId="0" borderId="0" xfId="0" applyNumberFormat="1" applyFont="1" applyAlignment="1" applyProtection="1">
      <alignment horizontal="centerContinuous"/>
      <protection locked="0"/>
    </xf>
    <xf numFmtId="9" fontId="14" fillId="0" borderId="8" xfId="0" applyNumberFormat="1" applyFont="1" applyBorder="1" applyAlignment="1" applyProtection="1">
      <alignment horizontal="centerContinuous"/>
    </xf>
    <xf numFmtId="0" fontId="5" fillId="0" borderId="41" xfId="0" applyFont="1" applyBorder="1" applyProtection="1"/>
    <xf numFmtId="0" fontId="51" fillId="0" borderId="0" xfId="0" applyFont="1" applyAlignment="1">
      <alignment horizontal="centerContinuous"/>
    </xf>
    <xf numFmtId="0" fontId="6" fillId="0" borderId="0" xfId="0" applyFont="1" applyAlignment="1">
      <alignment horizontal="center"/>
    </xf>
    <xf numFmtId="0" fontId="4" fillId="0" borderId="0" xfId="0" applyFont="1"/>
    <xf numFmtId="0" fontId="26" fillId="0" borderId="0" xfId="0" applyFont="1" applyAlignment="1">
      <alignment horizontal="center"/>
    </xf>
    <xf numFmtId="5" fontId="14" fillId="0" borderId="0" xfId="0" applyNumberFormat="1" applyFont="1" applyAlignment="1" applyProtection="1">
      <alignment horizontal="left"/>
    </xf>
    <xf numFmtId="0" fontId="14" fillId="0" borderId="0" xfId="0" applyFont="1" applyAlignment="1">
      <alignment horizontal="left"/>
    </xf>
    <xf numFmtId="5" fontId="26" fillId="0" borderId="0" xfId="0" applyNumberFormat="1" applyFont="1" applyProtection="1"/>
    <xf numFmtId="0" fontId="26" fillId="0" borderId="0" xfId="0" applyFont="1" applyAlignment="1" applyProtection="1">
      <alignment horizontal="center"/>
    </xf>
    <xf numFmtId="0" fontId="5" fillId="0" borderId="0" xfId="0" applyFont="1" applyAlignment="1">
      <alignment horizontal="center"/>
    </xf>
    <xf numFmtId="168" fontId="9" fillId="0" borderId="0" xfId="0" applyNumberFormat="1" applyFont="1" applyProtection="1"/>
    <xf numFmtId="169" fontId="9" fillId="0" borderId="0" xfId="0" applyNumberFormat="1" applyFont="1" applyProtection="1"/>
    <xf numFmtId="39" fontId="9" fillId="0" borderId="0" xfId="0" applyNumberFormat="1" applyFont="1" applyProtection="1"/>
    <xf numFmtId="0" fontId="27" fillId="0" borderId="0" xfId="0" applyFont="1"/>
    <xf numFmtId="0" fontId="39" fillId="0" borderId="0" xfId="0" applyFont="1"/>
    <xf numFmtId="10" fontId="9" fillId="0" borderId="31" xfId="0" applyNumberFormat="1" applyFont="1" applyBorder="1" applyAlignment="1" applyProtection="1">
      <alignment horizontal="fill"/>
    </xf>
    <xf numFmtId="10" fontId="9" fillId="0" borderId="46" xfId="0" applyNumberFormat="1" applyFont="1" applyBorder="1" applyAlignment="1" applyProtection="1">
      <alignment horizontal="fill"/>
    </xf>
    <xf numFmtId="0" fontId="0" fillId="0" borderId="21" xfId="0" applyBorder="1"/>
    <xf numFmtId="0" fontId="9" fillId="0" borderId="0" xfId="0" applyFont="1" applyAlignment="1" applyProtection="1">
      <alignment horizontal="left"/>
    </xf>
    <xf numFmtId="0" fontId="9" fillId="0" borderId="0" xfId="0" applyFont="1" applyAlignment="1">
      <alignment horizontal="left"/>
    </xf>
    <xf numFmtId="0" fontId="3" fillId="0" borderId="0" xfId="0" applyFont="1"/>
    <xf numFmtId="0" fontId="14" fillId="0" borderId="0" xfId="0" applyFont="1" applyAlignment="1"/>
    <xf numFmtId="0" fontId="9" fillId="0" borderId="0" xfId="0" applyFont="1" applyAlignment="1"/>
    <xf numFmtId="0" fontId="46" fillId="0" borderId="0" xfId="0" applyFont="1" applyAlignment="1" applyProtection="1"/>
    <xf numFmtId="0" fontId="14" fillId="0" borderId="0" xfId="0" applyFont="1" applyAlignment="1">
      <alignment wrapText="1"/>
    </xf>
    <xf numFmtId="0" fontId="28" fillId="0" borderId="0" xfId="0" applyFont="1" applyAlignment="1"/>
    <xf numFmtId="0" fontId="28" fillId="0" borderId="0" xfId="0" applyFont="1" applyAlignment="1">
      <alignment vertical="top" wrapText="1"/>
    </xf>
    <xf numFmtId="0" fontId="28" fillId="0" borderId="6" xfId="0" applyFont="1" applyBorder="1" applyAlignment="1">
      <alignment vertical="top" wrapText="1"/>
    </xf>
    <xf numFmtId="0" fontId="28" fillId="0" borderId="0" xfId="0" applyFont="1" applyAlignment="1">
      <alignment wrapText="1"/>
    </xf>
    <xf numFmtId="0" fontId="5" fillId="6" borderId="0" xfId="0" applyFont="1" applyFill="1" applyAlignment="1" applyProtection="1"/>
    <xf numFmtId="0" fontId="25" fillId="0" borderId="0" xfId="0" applyFont="1" applyProtection="1">
      <protection locked="0"/>
    </xf>
    <xf numFmtId="0" fontId="5" fillId="0" borderId="0" xfId="0" applyFont="1" applyProtection="1">
      <protection locked="0"/>
    </xf>
    <xf numFmtId="0" fontId="46" fillId="0" borderId="0" xfId="0" applyFont="1"/>
    <xf numFmtId="0" fontId="46" fillId="0" borderId="8" xfId="0" applyFont="1" applyBorder="1"/>
    <xf numFmtId="0" fontId="9" fillId="0" borderId="12" xfId="0" applyFont="1" applyBorder="1" applyAlignment="1" applyProtection="1"/>
    <xf numFmtId="0" fontId="9" fillId="0" borderId="4" xfId="0" applyFont="1" applyFill="1" applyBorder="1" applyProtection="1"/>
    <xf numFmtId="0" fontId="9" fillId="0" borderId="0" xfId="0" applyFont="1" applyFill="1" applyProtection="1"/>
    <xf numFmtId="0" fontId="9" fillId="0" borderId="8" xfId="0" applyFont="1" applyFill="1" applyBorder="1" applyProtection="1"/>
    <xf numFmtId="0" fontId="5" fillId="0" borderId="0" xfId="0" applyFont="1" applyFill="1" applyProtection="1"/>
    <xf numFmtId="0" fontId="5" fillId="0" borderId="0" xfId="0" applyFont="1" applyFill="1" applyAlignment="1" applyProtection="1">
      <alignment horizontal="left"/>
    </xf>
    <xf numFmtId="0" fontId="5" fillId="0" borderId="0" xfId="0" applyFont="1" applyFill="1" applyAlignment="1" applyProtection="1">
      <alignment horizontal="centerContinuous"/>
    </xf>
    <xf numFmtId="0" fontId="5" fillId="0" borderId="8" xfId="0" applyFont="1" applyFill="1" applyBorder="1" applyAlignment="1" applyProtection="1">
      <alignment horizontal="centerContinuous"/>
    </xf>
    <xf numFmtId="0" fontId="56" fillId="0" borderId="3" xfId="0" applyFont="1" applyBorder="1" applyProtection="1"/>
    <xf numFmtId="0" fontId="4" fillId="0" borderId="3" xfId="0" applyFont="1" applyBorder="1"/>
    <xf numFmtId="0" fontId="30" fillId="0" borderId="4" xfId="0" applyFont="1" applyFill="1" applyBorder="1" applyAlignment="1">
      <alignment horizontal="right"/>
    </xf>
    <xf numFmtId="0" fontId="30" fillId="0" borderId="0" xfId="0" applyFont="1" applyFill="1"/>
    <xf numFmtId="0" fontId="30" fillId="0" borderId="8" xfId="0" applyFont="1" applyFill="1" applyBorder="1"/>
    <xf numFmtId="0" fontId="55" fillId="0" borderId="8" xfId="0" applyFont="1" applyBorder="1" applyProtection="1"/>
    <xf numFmtId="0" fontId="5" fillId="0" borderId="4" xfId="0" applyFont="1" applyFill="1" applyBorder="1" applyProtection="1"/>
    <xf numFmtId="0" fontId="5" fillId="0" borderId="0" xfId="0" applyFont="1" applyFill="1"/>
    <xf numFmtId="0" fontId="5" fillId="0" borderId="8" xfId="0" applyFont="1" applyFill="1" applyBorder="1" applyProtection="1"/>
    <xf numFmtId="0" fontId="30" fillId="0" borderId="0" xfId="0" applyFont="1" applyFill="1" applyProtection="1"/>
    <xf numFmtId="0" fontId="30" fillId="0" borderId="8" xfId="0" applyFont="1" applyFill="1" applyBorder="1" applyProtection="1"/>
    <xf numFmtId="0" fontId="6" fillId="0" borderId="1" xfId="0" applyFont="1" applyFill="1" applyBorder="1" applyAlignment="1">
      <alignment horizontal="centerContinuous"/>
    </xf>
    <xf numFmtId="0" fontId="9" fillId="0" borderId="2" xfId="0" applyFont="1" applyFill="1" applyBorder="1" applyAlignment="1">
      <alignment horizontal="centerContinuous"/>
    </xf>
    <xf numFmtId="0" fontId="26" fillId="0" borderId="3" xfId="0" applyFont="1" applyFill="1" applyBorder="1" applyAlignment="1">
      <alignment horizontal="centerContinuous"/>
    </xf>
    <xf numFmtId="0" fontId="26" fillId="0" borderId="4" xfId="0" applyFont="1" applyFill="1" applyBorder="1" applyAlignment="1">
      <alignment horizontal="centerContinuous"/>
    </xf>
    <xf numFmtId="0" fontId="14" fillId="0" borderId="0" xfId="0" applyFont="1" applyFill="1" applyAlignment="1">
      <alignment horizontal="centerContinuous"/>
    </xf>
    <xf numFmtId="0" fontId="14" fillId="0" borderId="8" xfId="0" applyFont="1" applyFill="1" applyBorder="1" applyAlignment="1">
      <alignment horizontal="centerContinuous"/>
    </xf>
    <xf numFmtId="0" fontId="9" fillId="0" borderId="4" xfId="0" applyFont="1" applyFill="1" applyBorder="1"/>
    <xf numFmtId="0" fontId="9" fillId="0" borderId="0" xfId="0" applyFont="1" applyFill="1"/>
    <xf numFmtId="0" fontId="9" fillId="0" borderId="8" xfId="0" applyFont="1" applyFill="1" applyBorder="1"/>
    <xf numFmtId="0" fontId="9" fillId="0" borderId="10" xfId="0" applyFont="1" applyFill="1" applyBorder="1"/>
    <xf numFmtId="0" fontId="9" fillId="0" borderId="11" xfId="0" applyFont="1" applyFill="1" applyBorder="1"/>
    <xf numFmtId="0" fontId="14" fillId="0" borderId="12" xfId="0" applyFont="1" applyFill="1" applyBorder="1" applyAlignment="1">
      <alignment horizontal="center"/>
    </xf>
    <xf numFmtId="0" fontId="14" fillId="0" borderId="38" xfId="0" applyFont="1" applyFill="1" applyBorder="1" applyAlignment="1">
      <alignment horizontal="centerContinuous"/>
    </xf>
    <xf numFmtId="0" fontId="9" fillId="0" borderId="42" xfId="0" applyFont="1" applyFill="1" applyBorder="1" applyAlignment="1">
      <alignment horizontal="centerContinuous"/>
    </xf>
    <xf numFmtId="0" fontId="14" fillId="0" borderId="12" xfId="0" applyFont="1" applyFill="1" applyBorder="1" applyAlignment="1">
      <alignment horizontal="centerContinuous"/>
    </xf>
    <xf numFmtId="0" fontId="9" fillId="0" borderId="12" xfId="0" applyFont="1" applyFill="1" applyBorder="1" applyAlignment="1">
      <alignment horizontal="centerContinuous"/>
    </xf>
    <xf numFmtId="0" fontId="9" fillId="0" borderId="35" xfId="0" applyFont="1" applyFill="1" applyBorder="1" applyAlignment="1">
      <alignment horizontal="centerContinuous"/>
    </xf>
    <xf numFmtId="0" fontId="9" fillId="0" borderId="36" xfId="0" applyFont="1" applyFill="1" applyBorder="1" applyAlignment="1">
      <alignment horizontal="centerContinuous"/>
    </xf>
    <xf numFmtId="0" fontId="14" fillId="0" borderId="4" xfId="0" applyFont="1" applyFill="1" applyBorder="1" applyAlignment="1">
      <alignment horizontal="center"/>
    </xf>
    <xf numFmtId="0" fontId="14" fillId="0" borderId="19" xfId="0" applyFont="1" applyFill="1" applyBorder="1" applyAlignment="1">
      <alignment horizontal="center"/>
    </xf>
    <xf numFmtId="0" fontId="14" fillId="0" borderId="0" xfId="0" applyFont="1" applyFill="1" applyAlignment="1">
      <alignment horizontal="center"/>
    </xf>
    <xf numFmtId="0" fontId="14" fillId="0" borderId="11" xfId="0" applyFont="1" applyFill="1" applyBorder="1" applyAlignment="1">
      <alignment horizontal="center"/>
    </xf>
    <xf numFmtId="0" fontId="14" fillId="0" borderId="34" xfId="0" applyFont="1" applyFill="1" applyBorder="1" applyAlignment="1">
      <alignment horizontal="center"/>
    </xf>
    <xf numFmtId="0" fontId="14" fillId="0" borderId="35" xfId="0" applyFont="1" applyFill="1" applyBorder="1" applyAlignment="1">
      <alignment horizontal="center"/>
    </xf>
    <xf numFmtId="0" fontId="14" fillId="0" borderId="36" xfId="0" applyFont="1" applyFill="1" applyBorder="1" applyAlignment="1">
      <alignment horizontal="center"/>
    </xf>
    <xf numFmtId="0" fontId="14" fillId="0" borderId="15" xfId="0" applyFont="1" applyFill="1" applyBorder="1" applyAlignment="1">
      <alignment horizontal="center"/>
    </xf>
    <xf numFmtId="0" fontId="9" fillId="0" borderId="16" xfId="0" applyFont="1" applyFill="1" applyBorder="1"/>
    <xf numFmtId="0" fontId="14" fillId="0" borderId="9" xfId="0" applyFont="1" applyFill="1" applyBorder="1" applyAlignment="1">
      <alignment horizontal="center"/>
    </xf>
    <xf numFmtId="0" fontId="14" fillId="0" borderId="16" xfId="0" applyFont="1" applyFill="1" applyBorder="1" applyAlignment="1">
      <alignment horizontal="center"/>
    </xf>
    <xf numFmtId="0" fontId="14" fillId="0" borderId="33" xfId="0" applyFont="1" applyFill="1" applyBorder="1" applyAlignment="1">
      <alignment horizontal="center"/>
    </xf>
    <xf numFmtId="0" fontId="14" fillId="0" borderId="37" xfId="0" applyFont="1" applyFill="1" applyBorder="1" applyAlignment="1">
      <alignment horizontal="center"/>
    </xf>
    <xf numFmtId="0" fontId="14" fillId="0" borderId="30" xfId="0" applyFont="1" applyFill="1" applyBorder="1" applyAlignment="1">
      <alignment horizontal="center"/>
    </xf>
    <xf numFmtId="0" fontId="15" fillId="0" borderId="0" xfId="0" applyFont="1" applyFill="1" applyProtection="1">
      <protection locked="0"/>
    </xf>
    <xf numFmtId="0" fontId="15" fillId="0" borderId="31" xfId="0" applyFont="1" applyFill="1" applyBorder="1" applyProtection="1">
      <protection locked="0"/>
    </xf>
    <xf numFmtId="0" fontId="6" fillId="0" borderId="19" xfId="0" applyFont="1" applyFill="1" applyBorder="1" applyAlignment="1">
      <alignment horizontal="center"/>
    </xf>
    <xf numFmtId="0" fontId="9" fillId="0" borderId="19" xfId="0" applyFont="1" applyFill="1" applyBorder="1"/>
    <xf numFmtId="5" fontId="9" fillId="0" borderId="39" xfId="0" applyNumberFormat="1" applyFont="1" applyFill="1" applyBorder="1" applyProtection="1"/>
    <xf numFmtId="10" fontId="9" fillId="0" borderId="19" xfId="0" applyNumberFormat="1" applyFont="1" applyFill="1" applyBorder="1" applyProtection="1"/>
    <xf numFmtId="37" fontId="9" fillId="0" borderId="31" xfId="0" applyNumberFormat="1" applyFont="1" applyFill="1" applyBorder="1" applyProtection="1"/>
    <xf numFmtId="37" fontId="9" fillId="0" borderId="19" xfId="0" applyNumberFormat="1" applyFont="1" applyFill="1" applyBorder="1" applyProtection="1"/>
    <xf numFmtId="37" fontId="9" fillId="0" borderId="32" xfId="0" applyNumberFormat="1" applyFont="1" applyFill="1" applyBorder="1" applyProtection="1"/>
    <xf numFmtId="37" fontId="9" fillId="0" borderId="8" xfId="0" applyNumberFormat="1" applyFont="1" applyFill="1" applyBorder="1" applyProtection="1"/>
    <xf numFmtId="0" fontId="9" fillId="0" borderId="5" xfId="0" applyFont="1" applyFill="1" applyBorder="1"/>
    <xf numFmtId="37" fontId="9" fillId="0" borderId="0" xfId="0" applyNumberFormat="1" applyFont="1" applyFill="1" applyProtection="1"/>
    <xf numFmtId="0" fontId="6" fillId="0" borderId="22" xfId="0" applyFont="1" applyFill="1" applyBorder="1" applyAlignment="1">
      <alignment horizontal="left"/>
    </xf>
    <xf numFmtId="0" fontId="9" fillId="0" borderId="6" xfId="0" applyFont="1" applyFill="1" applyBorder="1"/>
    <xf numFmtId="0" fontId="9" fillId="0" borderId="22" xfId="0" applyFont="1" applyFill="1" applyBorder="1"/>
    <xf numFmtId="5" fontId="9" fillId="0" borderId="54" xfId="0" applyNumberFormat="1" applyFont="1" applyFill="1" applyBorder="1" applyProtection="1"/>
    <xf numFmtId="0" fontId="9" fillId="0" borderId="0" xfId="0" applyFont="1" applyFill="1" applyBorder="1"/>
    <xf numFmtId="0" fontId="6" fillId="0" borderId="0" xfId="0" applyFont="1" applyFill="1" applyBorder="1" applyAlignment="1">
      <alignment horizontal="left"/>
    </xf>
    <xf numFmtId="5" fontId="9" fillId="0" borderId="0" xfId="0" applyNumberFormat="1" applyFont="1" applyFill="1" applyBorder="1" applyProtection="1"/>
    <xf numFmtId="10" fontId="9" fillId="0" borderId="0" xfId="0" applyNumberFormat="1" applyFont="1" applyFill="1" applyBorder="1" applyProtection="1"/>
    <xf numFmtId="0" fontId="5" fillId="0" borderId="13" xfId="0" applyFont="1" applyFill="1" applyBorder="1" applyProtection="1"/>
    <xf numFmtId="0" fontId="5" fillId="0" borderId="12" xfId="0" applyFont="1" applyFill="1" applyBorder="1" applyProtection="1"/>
    <xf numFmtId="0" fontId="5" fillId="0" borderId="35" xfId="0" applyFont="1" applyFill="1" applyBorder="1" applyProtection="1"/>
    <xf numFmtId="0" fontId="5" fillId="0" borderId="35" xfId="0" applyFont="1" applyFill="1" applyBorder="1" applyAlignment="1" applyProtection="1">
      <alignment horizontal="center"/>
    </xf>
    <xf numFmtId="0" fontId="5" fillId="0" borderId="36" xfId="0" applyFont="1" applyFill="1" applyBorder="1" applyProtection="1"/>
    <xf numFmtId="0" fontId="5" fillId="0" borderId="20" xfId="0" applyFont="1" applyFill="1" applyBorder="1" applyAlignment="1" applyProtection="1">
      <alignment horizontal="center"/>
    </xf>
    <xf numFmtId="0" fontId="5" fillId="0" borderId="32" xfId="0" applyFont="1" applyFill="1" applyBorder="1" applyProtection="1"/>
    <xf numFmtId="0" fontId="5" fillId="0" borderId="32" xfId="0" applyFont="1" applyFill="1" applyBorder="1" applyAlignment="1" applyProtection="1">
      <alignment horizontal="center"/>
    </xf>
    <xf numFmtId="0" fontId="5" fillId="0" borderId="32" xfId="0" applyFont="1" applyFill="1" applyBorder="1" applyAlignment="1" applyProtection="1">
      <alignment horizontal="centerContinuous"/>
    </xf>
    <xf numFmtId="0" fontId="5" fillId="0" borderId="20" xfId="0" applyFont="1" applyFill="1" applyBorder="1" applyProtection="1"/>
    <xf numFmtId="0" fontId="5" fillId="0" borderId="8" xfId="0" applyFont="1" applyFill="1" applyBorder="1" applyAlignment="1" applyProtection="1">
      <alignment horizontal="center"/>
    </xf>
    <xf numFmtId="0" fontId="7" fillId="0" borderId="0" xfId="0" applyFont="1" applyFill="1" applyBorder="1" applyProtection="1"/>
    <xf numFmtId="37" fontId="5" fillId="0" borderId="32" xfId="0" applyNumberFormat="1" applyFont="1" applyFill="1" applyBorder="1" applyProtection="1"/>
    <xf numFmtId="0" fontId="5" fillId="0" borderId="20" xfId="0" applyFont="1" applyFill="1" applyBorder="1" applyAlignment="1" applyProtection="1">
      <alignment horizontal="right"/>
    </xf>
    <xf numFmtId="0" fontId="5" fillId="0" borderId="32" xfId="0" applyFont="1" applyFill="1" applyBorder="1" applyAlignment="1" applyProtection="1">
      <alignment horizontal="right"/>
    </xf>
    <xf numFmtId="37" fontId="5" fillId="0" borderId="35" xfId="0" applyNumberFormat="1" applyFont="1" applyFill="1" applyBorder="1" applyProtection="1"/>
    <xf numFmtId="165" fontId="5" fillId="0" borderId="32" xfId="0" applyNumberFormat="1" applyFont="1" applyFill="1" applyBorder="1" applyAlignment="1" applyProtection="1">
      <alignment horizontal="center"/>
    </xf>
    <xf numFmtId="5" fontId="5" fillId="0" borderId="35" xfId="0" applyNumberFormat="1" applyFont="1" applyFill="1" applyBorder="1" applyProtection="1"/>
    <xf numFmtId="5" fontId="5" fillId="0" borderId="36" xfId="0" applyNumberFormat="1" applyFont="1" applyFill="1" applyBorder="1" applyProtection="1"/>
    <xf numFmtId="0" fontId="5" fillId="0" borderId="13" xfId="0" applyFont="1" applyFill="1" applyBorder="1" applyAlignment="1" applyProtection="1">
      <alignment horizontal="right"/>
    </xf>
    <xf numFmtId="37" fontId="9" fillId="0" borderId="0" xfId="0" applyNumberFormat="1" applyFont="1" applyFill="1" applyBorder="1" applyProtection="1"/>
    <xf numFmtId="0" fontId="5" fillId="0" borderId="23" xfId="0" applyFont="1" applyFill="1" applyBorder="1" applyAlignment="1" applyProtection="1">
      <alignment horizontal="right"/>
    </xf>
    <xf numFmtId="0" fontId="5" fillId="0" borderId="6" xfId="0" applyFont="1" applyFill="1" applyBorder="1" applyProtection="1"/>
    <xf numFmtId="0" fontId="5" fillId="0" borderId="41" xfId="0" applyFont="1" applyFill="1" applyBorder="1" applyAlignment="1" applyProtection="1">
      <alignment horizontal="right"/>
    </xf>
    <xf numFmtId="37" fontId="5" fillId="0" borderId="49" xfId="0" applyNumberFormat="1" applyFont="1" applyFill="1" applyBorder="1" applyProtection="1"/>
    <xf numFmtId="5" fontId="5" fillId="0" borderId="49" xfId="0" applyNumberFormat="1" applyFont="1" applyFill="1" applyBorder="1" applyProtection="1"/>
    <xf numFmtId="0" fontId="9" fillId="0" borderId="4" xfId="0" applyFont="1" applyFill="1" applyBorder="1" applyAlignment="1">
      <alignment horizontal="right"/>
    </xf>
    <xf numFmtId="0" fontId="9" fillId="0" borderId="5" xfId="0" applyFont="1" applyFill="1" applyBorder="1" applyAlignment="1">
      <alignment horizontal="right"/>
    </xf>
    <xf numFmtId="5" fontId="9" fillId="0" borderId="50" xfId="0" applyNumberFormat="1" applyFont="1" applyFill="1" applyBorder="1" applyProtection="1"/>
    <xf numFmtId="0" fontId="30" fillId="0" borderId="2" xfId="0" applyFont="1" applyFill="1" applyBorder="1" applyProtection="1"/>
    <xf numFmtId="0" fontId="30" fillId="0" borderId="4" xfId="0" applyFont="1" applyFill="1" applyBorder="1" applyProtection="1"/>
    <xf numFmtId="0" fontId="30" fillId="0" borderId="0" xfId="0" applyFont="1" applyFill="1" applyAlignment="1" applyProtection="1">
      <alignment horizontal="centerContinuous"/>
    </xf>
    <xf numFmtId="0" fontId="30" fillId="0" borderId="8" xfId="0" applyFont="1" applyFill="1" applyBorder="1" applyAlignment="1" applyProtection="1">
      <alignment horizontal="centerContinuous"/>
    </xf>
    <xf numFmtId="0" fontId="30" fillId="0" borderId="35" xfId="0" applyFont="1" applyFill="1" applyBorder="1" applyProtection="1"/>
    <xf numFmtId="0" fontId="30" fillId="0" borderId="32" xfId="0" applyFont="1" applyFill="1" applyBorder="1" applyProtection="1"/>
    <xf numFmtId="0" fontId="30" fillId="0" borderId="32" xfId="0" applyFont="1" applyFill="1" applyBorder="1" applyAlignment="1" applyProtection="1">
      <alignment horizontal="centerContinuous"/>
    </xf>
    <xf numFmtId="0" fontId="30" fillId="0" borderId="11" xfId="0" applyFont="1" applyFill="1" applyBorder="1" applyProtection="1"/>
    <xf numFmtId="0" fontId="30" fillId="0" borderId="19" xfId="0" applyFont="1" applyFill="1" applyBorder="1" applyProtection="1"/>
    <xf numFmtId="0" fontId="30" fillId="0" borderId="19" xfId="0" applyFont="1" applyFill="1" applyBorder="1" applyAlignment="1" applyProtection="1">
      <alignment horizontal="center"/>
    </xf>
    <xf numFmtId="0" fontId="30" fillId="0" borderId="32" xfId="0" applyFont="1" applyFill="1" applyBorder="1" applyAlignment="1" applyProtection="1">
      <alignment horizontal="center"/>
    </xf>
    <xf numFmtId="37" fontId="47" fillId="0" borderId="19" xfId="0" applyNumberFormat="1" applyFont="1" applyFill="1" applyBorder="1" applyProtection="1">
      <protection locked="0"/>
    </xf>
    <xf numFmtId="0" fontId="47" fillId="0" borderId="19" xfId="0" applyFont="1" applyFill="1" applyBorder="1" applyProtection="1">
      <protection locked="0"/>
    </xf>
    <xf numFmtId="0" fontId="0" fillId="0" borderId="0" xfId="0" applyFill="1"/>
    <xf numFmtId="0" fontId="30" fillId="0" borderId="31" xfId="0" applyFont="1" applyFill="1" applyBorder="1" applyAlignment="1" applyProtection="1">
      <alignment horizontal="centerContinuous"/>
    </xf>
    <xf numFmtId="0" fontId="30" fillId="0" borderId="6" xfId="0" applyFont="1" applyFill="1" applyBorder="1" applyProtection="1"/>
    <xf numFmtId="0" fontId="4" fillId="0" borderId="61" xfId="0" applyFont="1" applyFill="1" applyBorder="1" applyProtection="1"/>
    <xf numFmtId="0" fontId="4" fillId="0" borderId="62" xfId="0" applyFont="1" applyFill="1" applyBorder="1" applyProtection="1"/>
    <xf numFmtId="0" fontId="4" fillId="0" borderId="64" xfId="0" applyFont="1" applyFill="1" applyBorder="1" applyAlignment="1" applyProtection="1">
      <alignment horizontal="centerContinuous"/>
    </xf>
    <xf numFmtId="0" fontId="0" fillId="0" borderId="0" xfId="0" applyFill="1" applyBorder="1" applyAlignment="1">
      <alignment horizontal="centerContinuous"/>
    </xf>
    <xf numFmtId="0" fontId="14" fillId="0" borderId="0" xfId="0"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4" fillId="0" borderId="64" xfId="0" applyFont="1" applyFill="1" applyBorder="1" applyProtection="1"/>
    <xf numFmtId="0" fontId="30" fillId="0" borderId="64" xfId="0" applyFont="1" applyFill="1" applyBorder="1" applyProtection="1"/>
    <xf numFmtId="0" fontId="30" fillId="0" borderId="0" xfId="0" applyFont="1" applyFill="1" applyBorder="1" applyProtection="1"/>
    <xf numFmtId="0" fontId="30" fillId="0" borderId="0" xfId="0" applyFont="1" applyFill="1" applyBorder="1" applyAlignment="1" applyProtection="1"/>
    <xf numFmtId="0" fontId="30" fillId="0" borderId="0" xfId="0" applyFont="1" applyFill="1" applyBorder="1" applyAlignment="1" applyProtection="1">
      <alignment horizontal="centerContinuous"/>
    </xf>
    <xf numFmtId="0" fontId="30" fillId="0" borderId="66" xfId="0" applyFont="1" applyFill="1" applyBorder="1" applyProtection="1"/>
    <xf numFmtId="0" fontId="30" fillId="0" borderId="67" xfId="0" applyFont="1" applyFill="1" applyBorder="1" applyProtection="1"/>
    <xf numFmtId="0" fontId="30" fillId="0" borderId="69" xfId="0" applyFont="1" applyFill="1" applyBorder="1" applyProtection="1"/>
    <xf numFmtId="0" fontId="30" fillId="0" borderId="69" xfId="0" applyFont="1" applyFill="1" applyBorder="1" applyAlignment="1" applyProtection="1">
      <alignment horizontal="center"/>
    </xf>
    <xf numFmtId="0" fontId="30" fillId="0" borderId="0" xfId="0" applyFont="1" applyFill="1" applyBorder="1" applyAlignment="1" applyProtection="1">
      <alignment horizontal="center"/>
    </xf>
    <xf numFmtId="0" fontId="30" fillId="0" borderId="11" xfId="0" applyFont="1" applyFill="1" applyBorder="1" applyAlignment="1" applyProtection="1">
      <alignment horizontal="center"/>
    </xf>
    <xf numFmtId="0" fontId="30" fillId="0" borderId="35" xfId="0" applyFont="1" applyFill="1" applyBorder="1" applyAlignment="1" applyProtection="1">
      <alignment horizontal="center"/>
    </xf>
    <xf numFmtId="0" fontId="30" fillId="0" borderId="71" xfId="0" applyFont="1" applyFill="1" applyBorder="1" applyProtection="1"/>
    <xf numFmtId="0" fontId="30" fillId="0" borderId="41" xfId="0" applyFont="1" applyFill="1" applyBorder="1" applyProtection="1"/>
    <xf numFmtId="0" fontId="30" fillId="0" borderId="22" xfId="0" applyFont="1" applyFill="1" applyBorder="1" applyProtection="1"/>
    <xf numFmtId="0" fontId="30" fillId="0" borderId="0" xfId="0" applyFont="1" applyFill="1" applyBorder="1" applyAlignment="1" applyProtection="1">
      <alignment horizontal="right"/>
    </xf>
    <xf numFmtId="0" fontId="30" fillId="0" borderId="64" xfId="0" applyFont="1" applyFill="1" applyBorder="1" applyAlignment="1" applyProtection="1">
      <alignment horizontal="center"/>
    </xf>
    <xf numFmtId="0" fontId="47" fillId="0" borderId="0" xfId="0" applyFont="1" applyFill="1" applyBorder="1" applyAlignment="1" applyProtection="1">
      <alignment horizontal="right"/>
      <protection locked="0"/>
    </xf>
    <xf numFmtId="0" fontId="47" fillId="0" borderId="0" xfId="0" applyFont="1" applyFill="1" applyBorder="1" applyProtection="1">
      <protection locked="0"/>
    </xf>
    <xf numFmtId="0" fontId="47" fillId="0" borderId="73" xfId="0" applyFont="1" applyFill="1" applyBorder="1" applyProtection="1">
      <protection locked="0"/>
    </xf>
    <xf numFmtId="0" fontId="4" fillId="0" borderId="16" xfId="0" applyFont="1" applyFill="1" applyBorder="1" applyProtection="1"/>
    <xf numFmtId="0" fontId="9" fillId="0" borderId="74" xfId="0" applyFont="1" applyFill="1" applyBorder="1"/>
    <xf numFmtId="0" fontId="9" fillId="0" borderId="2" xfId="0" applyFont="1" applyFill="1" applyBorder="1"/>
    <xf numFmtId="0" fontId="9" fillId="0" borderId="64" xfId="0" applyFont="1" applyFill="1" applyBorder="1"/>
    <xf numFmtId="0" fontId="9" fillId="0" borderId="32" xfId="0" applyFont="1" applyFill="1" applyBorder="1"/>
    <xf numFmtId="0" fontId="14" fillId="0" borderId="32" xfId="0" applyFont="1" applyFill="1" applyBorder="1" applyAlignment="1">
      <alignment horizontal="center"/>
    </xf>
    <xf numFmtId="0" fontId="9" fillId="0" borderId="32" xfId="0" applyFont="1" applyFill="1" applyBorder="1" applyAlignment="1">
      <alignment horizontal="centerContinuous"/>
    </xf>
    <xf numFmtId="0" fontId="9" fillId="0" borderId="41" xfId="0" applyFont="1" applyFill="1" applyBorder="1"/>
    <xf numFmtId="0" fontId="30" fillId="0" borderId="66" xfId="0" applyFont="1" applyFill="1" applyBorder="1" applyAlignment="1" applyProtection="1">
      <alignment horizontal="center"/>
    </xf>
    <xf numFmtId="0" fontId="4" fillId="0" borderId="80" xfId="0" applyFont="1" applyFill="1" applyBorder="1" applyProtection="1"/>
    <xf numFmtId="0" fontId="9" fillId="0" borderId="1" xfId="0" applyFont="1" applyFill="1" applyBorder="1" applyProtection="1"/>
    <xf numFmtId="0" fontId="9" fillId="0" borderId="2" xfId="0" applyFont="1" applyFill="1" applyBorder="1" applyProtection="1"/>
    <xf numFmtId="0" fontId="54" fillId="0" borderId="3" xfId="0" applyFont="1" applyFill="1" applyBorder="1" applyProtection="1"/>
    <xf numFmtId="0" fontId="4" fillId="0" borderId="4" xfId="0" applyFont="1" applyFill="1" applyBorder="1" applyAlignment="1" applyProtection="1">
      <alignment horizontal="centerContinuous"/>
    </xf>
    <xf numFmtId="0" fontId="9" fillId="0" borderId="0" xfId="0" applyFont="1" applyFill="1" applyAlignment="1" applyProtection="1">
      <alignment horizontal="centerContinuous"/>
    </xf>
    <xf numFmtId="0" fontId="9" fillId="0" borderId="8" xfId="0" applyFont="1" applyFill="1" applyBorder="1" applyAlignment="1" applyProtection="1">
      <alignment horizontal="centerContinuous"/>
    </xf>
    <xf numFmtId="0" fontId="44" fillId="0" borderId="4" xfId="0" applyFont="1" applyFill="1" applyBorder="1" applyAlignment="1" applyProtection="1">
      <alignment horizontal="centerContinuous"/>
    </xf>
    <xf numFmtId="0" fontId="9" fillId="0" borderId="15" xfId="0" applyFont="1" applyFill="1" applyBorder="1" applyProtection="1"/>
    <xf numFmtId="0" fontId="9" fillId="0" borderId="9" xfId="0" applyFont="1" applyFill="1" applyBorder="1" applyProtection="1"/>
    <xf numFmtId="0" fontId="9" fillId="0" borderId="30" xfId="0" applyFont="1" applyFill="1" applyBorder="1" applyProtection="1"/>
    <xf numFmtId="0" fontId="30" fillId="0" borderId="1" xfId="0" applyFont="1" applyFill="1" applyBorder="1" applyProtection="1"/>
    <xf numFmtId="0" fontId="54" fillId="0" borderId="2" xfId="0" applyFont="1" applyFill="1" applyBorder="1" applyProtection="1"/>
    <xf numFmtId="0" fontId="9" fillId="0" borderId="3" xfId="0" applyFont="1" applyFill="1" applyBorder="1" applyProtection="1"/>
    <xf numFmtId="0" fontId="4" fillId="0" borderId="0" xfId="0" applyFont="1" applyFill="1" applyAlignment="1" applyProtection="1">
      <alignment horizontal="centerContinuous"/>
    </xf>
    <xf numFmtId="0" fontId="9" fillId="0" borderId="0" xfId="0" applyFont="1" applyFill="1" applyBorder="1" applyProtection="1"/>
    <xf numFmtId="37" fontId="30" fillId="0" borderId="43" xfId="0" applyNumberFormat="1" applyFont="1" applyFill="1" applyBorder="1" applyProtection="1"/>
    <xf numFmtId="0" fontId="5" fillId="0" borderId="0" xfId="0" applyFont="1" applyAlignment="1" applyProtection="1">
      <alignment horizontal="left" wrapText="1"/>
    </xf>
    <xf numFmtId="0" fontId="0" fillId="0" borderId="0" xfId="0" applyAlignment="1">
      <alignment wrapText="1"/>
    </xf>
    <xf numFmtId="0" fontId="43" fillId="0" borderId="0" xfId="0" applyFont="1" applyAlignment="1" applyProtection="1">
      <alignment wrapText="1"/>
      <protection locked="0"/>
    </xf>
    <xf numFmtId="0" fontId="29" fillId="0" borderId="0" xfId="0" applyFont="1" applyAlignment="1" applyProtection="1">
      <alignment wrapText="1"/>
      <protection locked="0"/>
    </xf>
    <xf numFmtId="0" fontId="29" fillId="0" borderId="6" xfId="0" applyFont="1" applyBorder="1" applyAlignment="1" applyProtection="1">
      <alignment wrapText="1"/>
      <protection locked="0"/>
    </xf>
    <xf numFmtId="0" fontId="15" fillId="0" borderId="0" xfId="0" applyFont="1" applyAlignment="1" applyProtection="1">
      <alignment wrapText="1"/>
      <protection locked="0"/>
    </xf>
    <xf numFmtId="0" fontId="15" fillId="0" borderId="0" xfId="0" applyFont="1" applyBorder="1" applyProtection="1">
      <protection locked="0"/>
    </xf>
    <xf numFmtId="0" fontId="29" fillId="0" borderId="0" xfId="0" applyFont="1" applyBorder="1" applyAlignment="1" applyProtection="1">
      <protection locked="0"/>
    </xf>
    <xf numFmtId="0" fontId="15" fillId="0" borderId="0" xfId="0" applyFont="1" applyFill="1" applyBorder="1" applyProtection="1">
      <protection locked="0"/>
    </xf>
    <xf numFmtId="0" fontId="15" fillId="0" borderId="0" xfId="0" applyFont="1" applyBorder="1" applyAlignment="1" applyProtection="1">
      <alignment wrapText="1"/>
      <protection locked="0"/>
    </xf>
    <xf numFmtId="0" fontId="29" fillId="0" borderId="0" xfId="0" applyFont="1" applyBorder="1" applyProtection="1"/>
    <xf numFmtId="0" fontId="29" fillId="0" borderId="0" xfId="0" applyFont="1" applyBorder="1"/>
    <xf numFmtId="0" fontId="29" fillId="0" borderId="0" xfId="0" applyFont="1" applyFill="1" applyBorder="1"/>
    <xf numFmtId="0" fontId="29" fillId="0" borderId="0" xfId="0" applyFont="1"/>
    <xf numFmtId="0" fontId="34" fillId="0" borderId="20" xfId="0" quotePrefix="1" applyFont="1" applyBorder="1" applyProtection="1">
      <protection locked="0"/>
    </xf>
    <xf numFmtId="0" fontId="36" fillId="0" borderId="0" xfId="0" applyFont="1" applyAlignment="1" applyProtection="1">
      <alignment wrapText="1"/>
      <protection locked="0"/>
    </xf>
    <xf numFmtId="0" fontId="6" fillId="0" borderId="0" xfId="0" applyFont="1" applyBorder="1" applyAlignment="1">
      <alignment horizontal="center" vertical="top" wrapText="1"/>
    </xf>
    <xf numFmtId="0" fontId="6" fillId="0" borderId="0" xfId="0" applyFont="1" applyFill="1" applyBorder="1" applyAlignment="1">
      <alignment horizontal="center" vertical="top" wrapText="1"/>
    </xf>
    <xf numFmtId="0" fontId="6" fillId="0" borderId="0" xfId="0" applyFont="1" applyBorder="1" applyAlignment="1">
      <alignment vertical="top" wrapText="1"/>
    </xf>
    <xf numFmtId="0" fontId="0" fillId="0" borderId="0" xfId="0" applyBorder="1"/>
    <xf numFmtId="0" fontId="5" fillId="0" borderId="0" xfId="0" applyFont="1" applyBorder="1" applyAlignment="1">
      <alignment vertical="top" wrapText="1"/>
    </xf>
    <xf numFmtId="14" fontId="5" fillId="0" borderId="0" xfId="0" applyNumberFormat="1" applyFont="1" applyBorder="1" applyAlignment="1">
      <alignment vertical="top" wrapText="1"/>
    </xf>
    <xf numFmtId="8" fontId="5" fillId="0" borderId="0" xfId="0" applyNumberFormat="1" applyFont="1" applyBorder="1" applyAlignment="1">
      <alignment horizontal="right" vertical="top" wrapText="1"/>
    </xf>
    <xf numFmtId="0" fontId="30" fillId="0" borderId="0" xfId="0" applyFont="1" applyBorder="1" applyAlignment="1">
      <alignment vertical="top"/>
    </xf>
    <xf numFmtId="0" fontId="21" fillId="0" borderId="0" xfId="0" applyFont="1" applyFill="1" applyProtection="1"/>
    <xf numFmtId="0" fontId="9" fillId="0" borderId="32" xfId="0" applyFont="1" applyFill="1" applyBorder="1" applyProtection="1">
      <protection locked="0"/>
    </xf>
    <xf numFmtId="171" fontId="5" fillId="0" borderId="35" xfId="0" applyNumberFormat="1" applyFont="1" applyFill="1" applyBorder="1" applyProtection="1"/>
    <xf numFmtId="0" fontId="5" fillId="0" borderId="91" xfId="0" applyFont="1" applyBorder="1" applyProtection="1"/>
    <xf numFmtId="0" fontId="5" fillId="0" borderId="23" xfId="0" applyFont="1" applyBorder="1" applyAlignment="1">
      <alignment horizontal="center"/>
    </xf>
    <xf numFmtId="0" fontId="5" fillId="0" borderId="51" xfId="0" applyFont="1" applyBorder="1" applyProtection="1"/>
    <xf numFmtId="0" fontId="9" fillId="0" borderId="19" xfId="0" applyFont="1" applyFill="1" applyBorder="1" applyProtection="1"/>
    <xf numFmtId="5" fontId="5" fillId="0" borderId="12" xfId="0" applyNumberFormat="1" applyFont="1" applyFill="1" applyBorder="1" applyProtection="1"/>
    <xf numFmtId="171" fontId="0" fillId="0" borderId="0" xfId="0" applyNumberFormat="1"/>
    <xf numFmtId="171" fontId="9" fillId="0" borderId="8" xfId="1" applyNumberFormat="1" applyFont="1" applyFill="1" applyBorder="1" applyProtection="1"/>
    <xf numFmtId="0" fontId="8" fillId="0" borderId="0" xfId="0" applyFont="1" applyProtection="1"/>
    <xf numFmtId="0" fontId="9" fillId="0" borderId="0" xfId="0" applyFont="1" applyAlignment="1" applyProtection="1">
      <alignment horizontal="center"/>
    </xf>
    <xf numFmtId="0" fontId="14" fillId="0" borderId="31" xfId="0" applyFont="1" applyFill="1" applyBorder="1" applyAlignment="1" applyProtection="1">
      <alignment horizontal="center"/>
    </xf>
    <xf numFmtId="37" fontId="9" fillId="0" borderId="9" xfId="0" applyNumberFormat="1" applyFont="1" applyFill="1" applyBorder="1" applyProtection="1"/>
    <xf numFmtId="0" fontId="9" fillId="0" borderId="31" xfId="0" applyFont="1" applyFill="1" applyBorder="1" applyProtection="1"/>
    <xf numFmtId="0" fontId="14" fillId="0" borderId="0" xfId="0" applyFont="1" applyFill="1" applyAlignment="1" applyProtection="1">
      <alignment horizontal="center"/>
    </xf>
    <xf numFmtId="0" fontId="14" fillId="0" borderId="33" xfId="0" applyFont="1" applyFill="1" applyBorder="1" applyAlignment="1" applyProtection="1">
      <alignment horizontal="center"/>
    </xf>
    <xf numFmtId="0" fontId="64" fillId="0" borderId="0" xfId="0" applyFont="1"/>
    <xf numFmtId="0" fontId="65" fillId="0" borderId="8" xfId="0" applyFont="1" applyBorder="1" applyProtection="1">
      <protection locked="0"/>
    </xf>
    <xf numFmtId="0" fontId="9" fillId="0" borderId="8" xfId="0" applyFont="1" applyBorder="1" applyProtection="1">
      <protection locked="0"/>
    </xf>
    <xf numFmtId="0" fontId="66" fillId="0" borderId="31" xfId="6" applyFont="1" applyFill="1" applyBorder="1" applyAlignment="1" applyProtection="1">
      <alignment horizontal="right"/>
    </xf>
    <xf numFmtId="0" fontId="8" fillId="0" borderId="0" xfId="0" applyFont="1" applyFill="1" applyProtection="1"/>
    <xf numFmtId="0" fontId="13" fillId="0" borderId="0" xfId="0" applyFont="1" applyFill="1" applyProtection="1"/>
    <xf numFmtId="0" fontId="9" fillId="0" borderId="0" xfId="0" applyFont="1" applyAlignment="1" applyProtection="1">
      <alignment wrapText="1"/>
    </xf>
    <xf numFmtId="170" fontId="9" fillId="0" borderId="0" xfId="0" applyNumberFormat="1" applyFont="1" applyProtection="1"/>
    <xf numFmtId="0" fontId="9" fillId="0" borderId="2" xfId="0" applyFont="1" applyBorder="1" applyAlignment="1" applyProtection="1">
      <alignment wrapText="1"/>
    </xf>
    <xf numFmtId="170" fontId="9" fillId="0" borderId="3" xfId="0" applyNumberFormat="1" applyFont="1" applyBorder="1" applyProtection="1"/>
    <xf numFmtId="0" fontId="14" fillId="0" borderId="0" xfId="0" applyFont="1" applyAlignment="1" applyProtection="1">
      <alignment horizontal="centerContinuous" wrapText="1"/>
    </xf>
    <xf numFmtId="170" fontId="14" fillId="0" borderId="8" xfId="0" applyNumberFormat="1" applyFont="1" applyBorder="1" applyAlignment="1" applyProtection="1">
      <alignment horizontal="centerContinuous"/>
    </xf>
    <xf numFmtId="170" fontId="9" fillId="0" borderId="8" xfId="0" applyNumberFormat="1" applyFont="1" applyBorder="1" applyProtection="1"/>
    <xf numFmtId="0" fontId="9" fillId="0" borderId="6" xfId="0" applyFont="1" applyBorder="1" applyAlignment="1" applyProtection="1">
      <alignment wrapText="1"/>
    </xf>
    <xf numFmtId="170" fontId="9" fillId="0" borderId="7" xfId="0" applyNumberFormat="1" applyFont="1" applyBorder="1" applyProtection="1"/>
    <xf numFmtId="170" fontId="14" fillId="0" borderId="0" xfId="0" applyNumberFormat="1" applyFont="1" applyAlignment="1" applyProtection="1">
      <alignment horizontal="centerContinuous"/>
    </xf>
    <xf numFmtId="0" fontId="5" fillId="6" borderId="9" xfId="0" applyFont="1" applyFill="1" applyBorder="1" applyAlignment="1" applyProtection="1">
      <alignment horizontal="left"/>
    </xf>
    <xf numFmtId="0" fontId="5" fillId="6" borderId="9" xfId="0" quotePrefix="1" applyFont="1" applyFill="1" applyBorder="1" applyAlignment="1" applyProtection="1">
      <alignment horizontal="left"/>
    </xf>
    <xf numFmtId="0" fontId="3" fillId="0" borderId="0" xfId="0" applyFont="1" applyProtection="1"/>
    <xf numFmtId="37" fontId="30" fillId="0" borderId="40" xfId="0" applyNumberFormat="1" applyFont="1" applyFill="1" applyBorder="1" applyProtection="1"/>
    <xf numFmtId="10" fontId="5" fillId="0" borderId="0" xfId="0" applyNumberFormat="1" applyFont="1" applyFill="1" applyProtection="1"/>
    <xf numFmtId="0" fontId="5" fillId="0" borderId="0" xfId="0" applyFont="1" applyFill="1" applyBorder="1"/>
    <xf numFmtId="0" fontId="67" fillId="0" borderId="0" xfId="0" applyFont="1" applyFill="1" applyProtection="1">
      <protection locked="0"/>
    </xf>
    <xf numFmtId="0" fontId="9" fillId="0" borderId="83" xfId="0" applyFont="1" applyFill="1" applyBorder="1" applyAlignment="1" applyProtection="1">
      <alignment wrapText="1"/>
      <protection locked="0"/>
    </xf>
    <xf numFmtId="5" fontId="9" fillId="0" borderId="0" xfId="0" applyNumberFormat="1" applyFont="1" applyFill="1" applyBorder="1" applyProtection="1">
      <protection locked="0"/>
    </xf>
    <xf numFmtId="0" fontId="29" fillId="0" borderId="0" xfId="0" applyFont="1" applyFill="1" applyBorder="1" applyAlignment="1" applyProtection="1">
      <protection locked="0"/>
    </xf>
    <xf numFmtId="0" fontId="29" fillId="0" borderId="0" xfId="0" applyFont="1" applyFill="1" applyBorder="1" applyProtection="1"/>
    <xf numFmtId="5" fontId="30" fillId="0" borderId="86" xfId="0" applyNumberFormat="1" applyFont="1" applyBorder="1" applyProtection="1"/>
    <xf numFmtId="0" fontId="45" fillId="0" borderId="0" xfId="0" applyFont="1" applyFill="1" applyProtection="1"/>
    <xf numFmtId="164" fontId="9" fillId="0" borderId="32" xfId="0" applyNumberFormat="1" applyFont="1" applyBorder="1" applyProtection="1">
      <protection locked="0"/>
    </xf>
    <xf numFmtId="37" fontId="9" fillId="0" borderId="32" xfId="0" applyNumberFormat="1" applyFont="1" applyBorder="1" applyProtection="1">
      <protection locked="0"/>
    </xf>
    <xf numFmtId="0" fontId="6" fillId="0" borderId="32" xfId="0" applyFont="1" applyBorder="1" applyProtection="1">
      <protection locked="0"/>
    </xf>
    <xf numFmtId="5" fontId="9" fillId="0" borderId="32" xfId="0" applyNumberFormat="1" applyFont="1" applyBorder="1" applyProtection="1">
      <protection locked="0"/>
    </xf>
    <xf numFmtId="5" fontId="5" fillId="0" borderId="0" xfId="0" applyNumberFormat="1" applyFont="1" applyFill="1" applyProtection="1"/>
    <xf numFmtId="171" fontId="5" fillId="0" borderId="0" xfId="1" applyNumberFormat="1" applyFont="1" applyFill="1" applyProtection="1"/>
    <xf numFmtId="10" fontId="15" fillId="0" borderId="31" xfId="0" applyNumberFormat="1" applyFont="1" applyFill="1" applyBorder="1" applyProtection="1">
      <protection locked="0"/>
    </xf>
    <xf numFmtId="10" fontId="15" fillId="0" borderId="21" xfId="0" applyNumberFormat="1" applyFont="1" applyFill="1" applyBorder="1" applyProtection="1">
      <protection locked="0"/>
    </xf>
    <xf numFmtId="10" fontId="15" fillId="0" borderId="33" xfId="0" applyNumberFormat="1" applyFont="1" applyFill="1" applyBorder="1" applyProtection="1">
      <protection locked="0"/>
    </xf>
    <xf numFmtId="0" fontId="9" fillId="0" borderId="31" xfId="0" applyFont="1" applyFill="1" applyBorder="1"/>
    <xf numFmtId="10" fontId="9" fillId="0" borderId="31" xfId="0" applyNumberFormat="1" applyFont="1" applyFill="1" applyBorder="1" applyAlignment="1" applyProtection="1">
      <alignment horizontal="fill"/>
    </xf>
    <xf numFmtId="10" fontId="9" fillId="0" borderId="31" xfId="0" applyNumberFormat="1" applyFont="1" applyFill="1" applyBorder="1" applyProtection="1"/>
    <xf numFmtId="42" fontId="67" fillId="0" borderId="8" xfId="0" applyNumberFormat="1" applyFont="1" applyFill="1" applyBorder="1" applyProtection="1">
      <protection locked="0"/>
    </xf>
    <xf numFmtId="37" fontId="67" fillId="0" borderId="8" xfId="6" applyNumberFormat="1" applyFont="1" applyFill="1" applyBorder="1" applyProtection="1">
      <protection locked="0"/>
    </xf>
    <xf numFmtId="171" fontId="67" fillId="0" borderId="8" xfId="0" applyNumberFormat="1" applyFont="1" applyFill="1" applyBorder="1" applyProtection="1">
      <protection locked="0"/>
    </xf>
    <xf numFmtId="37" fontId="67" fillId="0" borderId="21" xfId="0" applyNumberFormat="1" applyFont="1" applyFill="1" applyBorder="1" applyProtection="1">
      <protection locked="0"/>
    </xf>
    <xf numFmtId="0" fontId="9" fillId="0" borderId="0" xfId="0" applyFont="1" applyFill="1" applyBorder="1" applyAlignment="1" applyProtection="1">
      <alignment wrapText="1"/>
      <protection locked="0"/>
    </xf>
    <xf numFmtId="0" fontId="9" fillId="0" borderId="0" xfId="0" applyFont="1" applyFill="1" applyBorder="1" applyProtection="1">
      <protection locked="0"/>
    </xf>
    <xf numFmtId="14" fontId="9" fillId="0" borderId="0" xfId="0" applyNumberFormat="1" applyFont="1" applyFill="1" applyBorder="1" applyAlignment="1" applyProtection="1">
      <alignment horizontal="center"/>
      <protection locked="0"/>
    </xf>
    <xf numFmtId="5" fontId="5" fillId="0" borderId="19" xfId="8" applyNumberFormat="1" applyFont="1" applyFill="1" applyBorder="1" applyProtection="1"/>
    <xf numFmtId="5" fontId="29" fillId="0" borderId="0" xfId="8" applyNumberFormat="1" applyFont="1" applyFill="1" applyProtection="1">
      <protection locked="0"/>
    </xf>
    <xf numFmtId="37" fontId="29" fillId="0" borderId="0" xfId="8" applyNumberFormat="1" applyFont="1" applyFill="1" applyProtection="1">
      <protection locked="0"/>
    </xf>
    <xf numFmtId="0" fontId="1" fillId="0" borderId="0" xfId="12"/>
    <xf numFmtId="0" fontId="1" fillId="0" borderId="0" xfId="12" applyNumberFormat="1"/>
    <xf numFmtId="43" fontId="1" fillId="0" borderId="0" xfId="13" applyFont="1"/>
    <xf numFmtId="0" fontId="1" fillId="0" borderId="0" xfId="12" pivotButton="1"/>
    <xf numFmtId="171" fontId="1" fillId="0" borderId="0" xfId="13" applyNumberFormat="1" applyFont="1"/>
    <xf numFmtId="171" fontId="1" fillId="0" borderId="0" xfId="12" applyNumberFormat="1"/>
    <xf numFmtId="43" fontId="1" fillId="0" borderId="0" xfId="12" applyNumberFormat="1"/>
    <xf numFmtId="171" fontId="5" fillId="0" borderId="0" xfId="1" applyNumberFormat="1" applyFont="1" applyFill="1"/>
    <xf numFmtId="171" fontId="9" fillId="0" borderId="8" xfId="22" applyNumberFormat="1" applyFont="1" applyFill="1" applyBorder="1" applyProtection="1"/>
    <xf numFmtId="0" fontId="14" fillId="0" borderId="20" xfId="22" applyFont="1" applyFill="1" applyBorder="1" applyAlignment="1" applyProtection="1">
      <alignment horizontal="center"/>
    </xf>
    <xf numFmtId="5" fontId="9" fillId="0" borderId="8" xfId="22" applyNumberFormat="1" applyFont="1" applyFill="1" applyBorder="1" applyProtection="1"/>
    <xf numFmtId="37" fontId="47" fillId="0" borderId="19" xfId="10" applyNumberFormat="1" applyFont="1" applyFill="1" applyBorder="1" applyProtection="1">
      <protection locked="0"/>
    </xf>
    <xf numFmtId="0" fontId="47" fillId="0" borderId="0" xfId="10" applyFont="1" applyFill="1" applyAlignment="1" applyProtection="1">
      <alignment horizontal="right"/>
      <protection locked="0"/>
    </xf>
    <xf numFmtId="0" fontId="47" fillId="0" borderId="0" xfId="10" applyFont="1" applyFill="1" applyProtection="1">
      <protection locked="0"/>
    </xf>
    <xf numFmtId="0" fontId="47" fillId="0" borderId="19" xfId="10" applyFont="1" applyFill="1" applyBorder="1" applyProtection="1">
      <protection locked="0"/>
    </xf>
    <xf numFmtId="0" fontId="9" fillId="0" borderId="0" xfId="0" applyFont="1" applyProtection="1">
      <protection locked="0"/>
    </xf>
    <xf numFmtId="0" fontId="9" fillId="0" borderId="4" xfId="0" applyFont="1" applyBorder="1" applyProtection="1">
      <protection locked="0"/>
    </xf>
    <xf numFmtId="0" fontId="9" fillId="0" borderId="35" xfId="0" applyFont="1" applyBorder="1" applyProtection="1">
      <protection locked="0"/>
    </xf>
    <xf numFmtId="0" fontId="14" fillId="0" borderId="8" xfId="0" applyFont="1" applyBorder="1" applyAlignment="1" applyProtection="1">
      <alignment horizontal="center"/>
      <protection locked="0"/>
    </xf>
    <xf numFmtId="0" fontId="9" fillId="0" borderId="32" xfId="0" applyFont="1" applyBorder="1" applyProtection="1">
      <protection locked="0"/>
    </xf>
    <xf numFmtId="0" fontId="9" fillId="0" borderId="36" xfId="0" applyFont="1" applyBorder="1" applyProtection="1">
      <protection locked="0"/>
    </xf>
    <xf numFmtId="37" fontId="9" fillId="0" borderId="8" xfId="0" applyNumberFormat="1" applyFont="1" applyBorder="1" applyProtection="1">
      <protection locked="0"/>
    </xf>
    <xf numFmtId="0" fontId="6" fillId="0" borderId="32" xfId="0" applyFont="1" applyBorder="1" applyAlignment="1" applyProtection="1">
      <alignment horizontal="center"/>
      <protection locked="0"/>
    </xf>
    <xf numFmtId="0" fontId="9" fillId="0" borderId="0" xfId="0" applyFont="1" applyFill="1" applyProtection="1">
      <protection locked="0"/>
    </xf>
    <xf numFmtId="37" fontId="5" fillId="0" borderId="100" xfId="0" applyNumberFormat="1" applyFont="1" applyFill="1" applyBorder="1"/>
    <xf numFmtId="0" fontId="9" fillId="0" borderId="12" xfId="0" applyFont="1" applyFill="1" applyBorder="1" applyAlignment="1" applyProtection="1">
      <alignment wrapText="1"/>
      <protection locked="0"/>
    </xf>
    <xf numFmtId="0" fontId="15" fillId="0" borderId="34" xfId="0" applyFont="1" applyFill="1" applyBorder="1" applyProtection="1">
      <protection locked="0"/>
    </xf>
    <xf numFmtId="0" fontId="9" fillId="0" borderId="12" xfId="0" applyFont="1" applyFill="1" applyBorder="1" applyAlignment="1" applyProtection="1">
      <alignment horizontal="center"/>
      <protection locked="0"/>
    </xf>
    <xf numFmtId="5" fontId="9" fillId="0" borderId="35" xfId="0" applyNumberFormat="1" applyFont="1" applyFill="1" applyBorder="1" applyProtection="1">
      <protection locked="0"/>
    </xf>
    <xf numFmtId="5" fontId="9" fillId="0" borderId="36" xfId="0" applyNumberFormat="1" applyFont="1" applyFill="1" applyBorder="1" applyProtection="1">
      <protection locked="0"/>
    </xf>
    <xf numFmtId="5" fontId="9" fillId="0" borderId="32" xfId="0" applyNumberFormat="1" applyFont="1" applyFill="1" applyBorder="1" applyProtection="1"/>
    <xf numFmtId="5" fontId="9" fillId="0" borderId="32" xfId="0" applyNumberFormat="1" applyFont="1" applyFill="1" applyBorder="1" applyProtection="1">
      <protection locked="0"/>
    </xf>
    <xf numFmtId="5" fontId="9" fillId="0" borderId="8" xfId="0" applyNumberFormat="1" applyFont="1" applyFill="1" applyBorder="1" applyProtection="1">
      <protection locked="0"/>
    </xf>
    <xf numFmtId="5" fontId="9" fillId="0" borderId="31" xfId="0" applyNumberFormat="1" applyFont="1" applyFill="1" applyBorder="1" applyProtection="1">
      <protection locked="0"/>
    </xf>
    <xf numFmtId="0" fontId="9" fillId="0" borderId="31" xfId="0" applyFont="1" applyFill="1" applyBorder="1" applyProtection="1">
      <protection locked="0"/>
    </xf>
    <xf numFmtId="0" fontId="9" fillId="0" borderId="0" xfId="0" applyFont="1" applyFill="1" applyAlignment="1" applyProtection="1">
      <alignment wrapText="1"/>
      <protection locked="0"/>
    </xf>
    <xf numFmtId="14" fontId="9" fillId="0" borderId="0" xfId="0" applyNumberFormat="1" applyFont="1" applyFill="1" applyAlignment="1" applyProtection="1">
      <alignment horizontal="center"/>
      <protection locked="0"/>
    </xf>
    <xf numFmtId="37" fontId="9" fillId="0" borderId="4" xfId="0" applyNumberFormat="1" applyFont="1" applyFill="1" applyBorder="1" applyProtection="1">
      <protection locked="0"/>
    </xf>
    <xf numFmtId="37" fontId="9" fillId="0" borderId="31" xfId="0" applyNumberFormat="1" applyFont="1" applyFill="1" applyBorder="1" applyProtection="1">
      <protection locked="0"/>
    </xf>
    <xf numFmtId="0" fontId="9" fillId="0" borderId="0" xfId="0" applyFont="1" applyFill="1" applyAlignment="1" applyProtection="1">
      <alignment horizontal="center"/>
      <protection locked="0"/>
    </xf>
    <xf numFmtId="0" fontId="5" fillId="0" borderId="0" xfId="0" applyFont="1" applyBorder="1"/>
    <xf numFmtId="0" fontId="34" fillId="0" borderId="0" xfId="0" applyFont="1" applyBorder="1" applyProtection="1">
      <protection locked="0"/>
    </xf>
    <xf numFmtId="37" fontId="9" fillId="0" borderId="32" xfId="9" applyNumberFormat="1" applyFont="1" applyFill="1" applyBorder="1" applyProtection="1"/>
    <xf numFmtId="37" fontId="9" fillId="0" borderId="37" xfId="9" applyNumberFormat="1" applyFont="1" applyFill="1" applyBorder="1" applyProtection="1"/>
    <xf numFmtId="37" fontId="15" fillId="0" borderId="32" xfId="9" applyNumberFormat="1" applyFont="1" applyFill="1" applyBorder="1" applyProtection="1">
      <protection locked="0"/>
    </xf>
    <xf numFmtId="5" fontId="30" fillId="0" borderId="0" xfId="0" applyNumberFormat="1" applyFont="1" applyFill="1" applyBorder="1" applyProtection="1"/>
    <xf numFmtId="172" fontId="5" fillId="0" borderId="30" xfId="2" applyNumberFormat="1" applyFont="1" applyBorder="1" applyProtection="1"/>
    <xf numFmtId="172" fontId="5" fillId="0" borderId="50" xfId="2" applyNumberFormat="1" applyFont="1" applyBorder="1" applyProtection="1"/>
    <xf numFmtId="172" fontId="5" fillId="0" borderId="40" xfId="2" applyNumberFormat="1" applyFont="1" applyBorder="1" applyProtection="1"/>
    <xf numFmtId="171" fontId="30" fillId="0" borderId="0" xfId="1" applyNumberFormat="1" applyFont="1" applyFill="1" applyProtection="1"/>
    <xf numFmtId="171" fontId="47" fillId="0" borderId="19" xfId="1" applyNumberFormat="1" applyFont="1" applyFill="1" applyBorder="1" applyProtection="1">
      <protection locked="0"/>
    </xf>
    <xf numFmtId="170" fontId="9" fillId="0" borderId="0" xfId="0" applyNumberFormat="1" applyFont="1" applyFill="1" applyBorder="1"/>
    <xf numFmtId="43" fontId="0" fillId="0" borderId="0" xfId="0" applyNumberFormat="1" applyFill="1"/>
    <xf numFmtId="43" fontId="30" fillId="0" borderId="0" xfId="0" applyNumberFormat="1" applyFont="1" applyFill="1" applyBorder="1" applyProtection="1"/>
    <xf numFmtId="7" fontId="30" fillId="0" borderId="0" xfId="0" applyNumberFormat="1" applyFont="1" applyFill="1" applyBorder="1" applyProtection="1"/>
    <xf numFmtId="0" fontId="15" fillId="0" borderId="12" xfId="0" applyFont="1" applyBorder="1" applyProtection="1">
      <protection locked="0"/>
    </xf>
    <xf numFmtId="0" fontId="15" fillId="0" borderId="34" xfId="0" applyFont="1" applyBorder="1" applyProtection="1">
      <protection locked="0"/>
    </xf>
    <xf numFmtId="0" fontId="9" fillId="0" borderId="0" xfId="0" applyFont="1" applyBorder="1" applyProtection="1">
      <protection locked="0"/>
    </xf>
    <xf numFmtId="0" fontId="14" fillId="0" borderId="32" xfId="0" applyFont="1" applyBorder="1" applyProtection="1">
      <protection locked="0"/>
    </xf>
    <xf numFmtId="0" fontId="9" fillId="0" borderId="0" xfId="0" applyFont="1" applyAlignment="1" applyProtection="1">
      <alignment horizontal="center"/>
      <protection locked="0"/>
    </xf>
    <xf numFmtId="0" fontId="14" fillId="0" borderId="0" xfId="0" applyFont="1" applyBorder="1" applyAlignment="1" applyProtection="1">
      <alignment horizontal="centerContinuous"/>
    </xf>
    <xf numFmtId="5" fontId="30" fillId="0" borderId="104" xfId="0" applyNumberFormat="1" applyFont="1" applyFill="1" applyBorder="1" applyProtection="1"/>
    <xf numFmtId="0" fontId="30" fillId="0" borderId="106" xfId="0" applyFont="1" applyFill="1" applyBorder="1"/>
    <xf numFmtId="0" fontId="5" fillId="0" borderId="0" xfId="0" applyFont="1" applyFill="1" applyBorder="1" applyAlignment="1">
      <alignment vertical="top" wrapText="1"/>
    </xf>
    <xf numFmtId="5" fontId="9" fillId="0" borderId="0" xfId="0" applyNumberFormat="1" applyFont="1" applyFill="1" applyBorder="1" applyAlignment="1" applyProtection="1">
      <alignment horizontal="center"/>
    </xf>
    <xf numFmtId="5" fontId="0" fillId="0" borderId="0" xfId="0" applyNumberFormat="1" applyBorder="1"/>
    <xf numFmtId="170" fontId="9" fillId="0" borderId="8" xfId="22" applyNumberFormat="1" applyFont="1" applyFill="1" applyBorder="1" applyProtection="1"/>
    <xf numFmtId="171" fontId="0" fillId="0" borderId="0" xfId="23" applyNumberFormat="1" applyFont="1" applyFill="1"/>
    <xf numFmtId="37" fontId="9" fillId="0" borderId="32" xfId="22" applyNumberFormat="1" applyFont="1" applyFill="1" applyBorder="1" applyProtection="1"/>
    <xf numFmtId="37" fontId="9" fillId="0" borderId="8" xfId="22" applyNumberFormat="1" applyFont="1" applyFill="1" applyBorder="1" applyProtection="1"/>
    <xf numFmtId="0" fontId="9" fillId="0" borderId="20" xfId="22" applyFont="1" applyFill="1" applyBorder="1" applyProtection="1"/>
    <xf numFmtId="43" fontId="0" fillId="0" borderId="0" xfId="23" applyFont="1" applyFill="1"/>
    <xf numFmtId="0" fontId="5" fillId="0" borderId="102" xfId="0" applyFont="1" applyFill="1" applyBorder="1" applyProtection="1"/>
    <xf numFmtId="37" fontId="9" fillId="0" borderId="19" xfId="0" applyNumberFormat="1" applyFont="1" applyFill="1" applyBorder="1" applyProtection="1">
      <protection locked="0"/>
    </xf>
    <xf numFmtId="37" fontId="9" fillId="0" borderId="8" xfId="0" applyNumberFormat="1" applyFont="1" applyFill="1" applyBorder="1" applyProtection="1">
      <protection locked="0"/>
    </xf>
    <xf numFmtId="37" fontId="9" fillId="0" borderId="86" xfId="0" applyNumberFormat="1" applyFont="1" applyFill="1" applyBorder="1" applyProtection="1">
      <protection locked="0"/>
    </xf>
    <xf numFmtId="5" fontId="9" fillId="0" borderId="105" xfId="0" applyNumberFormat="1" applyFont="1" applyFill="1" applyBorder="1" applyProtection="1">
      <protection locked="0"/>
    </xf>
    <xf numFmtId="37" fontId="9" fillId="0" borderId="105" xfId="0" applyNumberFormat="1" applyFont="1" applyFill="1" applyBorder="1" applyProtection="1">
      <protection locked="0"/>
    </xf>
    <xf numFmtId="37" fontId="9" fillId="0" borderId="9" xfId="6" applyNumberFormat="1" applyFont="1" applyFill="1" applyBorder="1" applyProtection="1">
      <protection locked="0"/>
    </xf>
    <xf numFmtId="37" fontId="9" fillId="0" borderId="0" xfId="6" applyNumberFormat="1" applyFont="1" applyFill="1" applyProtection="1">
      <protection locked="0"/>
    </xf>
    <xf numFmtId="14" fontId="9" fillId="0" borderId="9" xfId="6" applyNumberFormat="1" applyFont="1" applyFill="1" applyBorder="1" applyProtection="1">
      <protection locked="0"/>
    </xf>
    <xf numFmtId="10" fontId="9" fillId="0" borderId="9" xfId="6" applyNumberFormat="1" applyFont="1" applyFill="1" applyBorder="1" applyProtection="1">
      <protection locked="0"/>
    </xf>
    <xf numFmtId="10" fontId="9" fillId="0" borderId="9" xfId="6" applyNumberFormat="1" applyFont="1" applyFill="1" applyBorder="1" applyAlignment="1" applyProtection="1">
      <alignment horizontal="right"/>
      <protection locked="0"/>
    </xf>
    <xf numFmtId="166" fontId="9" fillId="0" borderId="9" xfId="6" applyNumberFormat="1" applyFont="1" applyFill="1" applyBorder="1" applyProtection="1">
      <protection locked="0"/>
    </xf>
    <xf numFmtId="10" fontId="9" fillId="0" borderId="9" xfId="5" applyNumberFormat="1" applyFont="1" applyFill="1" applyBorder="1" applyProtection="1">
      <protection locked="0"/>
    </xf>
    <xf numFmtId="37" fontId="9" fillId="0" borderId="0" xfId="6" applyNumberFormat="1" applyFont="1" applyFill="1" applyProtection="1"/>
    <xf numFmtId="0" fontId="9" fillId="0" borderId="0" xfId="6" applyFont="1" applyFill="1" applyProtection="1"/>
    <xf numFmtId="0" fontId="51" fillId="0" borderId="0" xfId="6" applyFont="1" applyFill="1" applyAlignment="1" applyProtection="1">
      <alignment horizontal="center"/>
    </xf>
    <xf numFmtId="171" fontId="5" fillId="0" borderId="0" xfId="1" applyNumberFormat="1" applyFont="1" applyFill="1" applyBorder="1"/>
    <xf numFmtId="5" fontId="14" fillId="0" borderId="0" xfId="0" applyNumberFormat="1" applyFont="1" applyFill="1" applyAlignment="1">
      <alignment horizontal="centerContinuous"/>
    </xf>
    <xf numFmtId="37" fontId="9" fillId="0" borderId="32" xfId="0" applyNumberFormat="1" applyFont="1" applyFill="1" applyBorder="1" applyProtection="1">
      <protection locked="0"/>
    </xf>
    <xf numFmtId="0" fontId="9" fillId="0" borderId="8" xfId="0" applyFont="1" applyFill="1" applyBorder="1" applyProtection="1">
      <protection locked="0"/>
    </xf>
    <xf numFmtId="37" fontId="30" fillId="0" borderId="0" xfId="0" applyNumberFormat="1" applyFont="1" applyFill="1" applyBorder="1" applyAlignment="1" applyProtection="1">
      <alignment horizontal="left"/>
    </xf>
    <xf numFmtId="171" fontId="9" fillId="0" borderId="32" xfId="1" applyNumberFormat="1" applyFont="1" applyFill="1" applyBorder="1" applyProtection="1"/>
    <xf numFmtId="0" fontId="14" fillId="0" borderId="0" xfId="0" applyFont="1" applyProtection="1"/>
    <xf numFmtId="0" fontId="5" fillId="0" borderId="0" xfId="0" applyFont="1" applyBorder="1" applyAlignment="1">
      <alignment horizontal="left"/>
    </xf>
    <xf numFmtId="14" fontId="5" fillId="0" borderId="0" xfId="0" applyNumberFormat="1" applyFont="1" applyBorder="1" applyAlignment="1">
      <alignment horizontal="left"/>
    </xf>
    <xf numFmtId="0" fontId="5" fillId="0" borderId="0" xfId="0" applyFont="1" applyFill="1" applyBorder="1" applyAlignment="1">
      <alignment horizontal="left"/>
    </xf>
    <xf numFmtId="0" fontId="67" fillId="0" borderId="0" xfId="0" applyFont="1"/>
    <xf numFmtId="0" fontId="67" fillId="0" borderId="0" xfId="0" quotePrefix="1" applyFont="1" applyAlignment="1" applyProtection="1">
      <alignment horizontal="left"/>
      <protection locked="0"/>
    </xf>
    <xf numFmtId="0" fontId="67" fillId="0" borderId="0" xfId="0" applyFont="1" applyProtection="1">
      <protection locked="0"/>
    </xf>
    <xf numFmtId="171" fontId="67" fillId="0" borderId="8" xfId="16" applyNumberFormat="1" applyFont="1" applyFill="1" applyBorder="1" applyProtection="1">
      <protection locked="0"/>
    </xf>
    <xf numFmtId="37" fontId="67" fillId="0" borderId="101" xfId="6" applyNumberFormat="1" applyFont="1" applyFill="1" applyBorder="1" applyProtection="1">
      <protection locked="0"/>
    </xf>
    <xf numFmtId="0" fontId="76" fillId="0" borderId="4" xfId="0" applyFont="1" applyBorder="1"/>
    <xf numFmtId="0" fontId="67" fillId="0" borderId="4" xfId="0" applyFont="1" applyBorder="1"/>
    <xf numFmtId="0" fontId="75" fillId="0" borderId="0" xfId="0" applyFont="1" applyFill="1"/>
    <xf numFmtId="0" fontId="9" fillId="0" borderId="114" xfId="0" applyFont="1" applyBorder="1" applyProtection="1"/>
    <xf numFmtId="171" fontId="9" fillId="0" borderId="0" xfId="1" applyNumberFormat="1" applyFont="1"/>
    <xf numFmtId="43" fontId="5" fillId="0" borderId="0" xfId="1" applyFont="1" applyFill="1"/>
    <xf numFmtId="171" fontId="5" fillId="0" borderId="0" xfId="0" applyNumberFormat="1" applyFont="1" applyFill="1"/>
    <xf numFmtId="171" fontId="5" fillId="0" borderId="0" xfId="23" applyNumberFormat="1" applyFont="1" applyFill="1"/>
    <xf numFmtId="0" fontId="14" fillId="0" borderId="20" xfId="0" applyFont="1" applyFill="1" applyBorder="1" applyAlignment="1" applyProtection="1">
      <alignment horizontal="center"/>
    </xf>
    <xf numFmtId="0" fontId="14" fillId="0" borderId="32" xfId="0" applyFont="1" applyFill="1" applyBorder="1" applyAlignment="1" applyProtection="1">
      <alignment horizontal="centerContinuous"/>
    </xf>
    <xf numFmtId="0" fontId="9" fillId="0" borderId="20" xfId="0" applyFont="1" applyFill="1" applyBorder="1" applyProtection="1">
      <protection locked="0"/>
    </xf>
    <xf numFmtId="0" fontId="6" fillId="0" borderId="32" xfId="0" applyFont="1" applyFill="1" applyBorder="1" applyAlignment="1" applyProtection="1">
      <alignment horizontal="center"/>
      <protection locked="0"/>
    </xf>
    <xf numFmtId="164" fontId="9" fillId="0" borderId="32" xfId="0" applyNumberFormat="1" applyFont="1" applyFill="1" applyBorder="1" applyProtection="1">
      <protection locked="0"/>
    </xf>
    <xf numFmtId="0" fontId="6" fillId="0" borderId="32" xfId="0" applyFont="1" applyFill="1" applyBorder="1" applyProtection="1">
      <protection locked="0"/>
    </xf>
    <xf numFmtId="0" fontId="9" fillId="0" borderId="35" xfId="0" applyFont="1" applyFill="1" applyBorder="1" applyProtection="1">
      <protection locked="0"/>
    </xf>
    <xf numFmtId="164" fontId="14" fillId="0" borderId="32" xfId="0" applyNumberFormat="1" applyFont="1" applyFill="1" applyBorder="1" applyAlignment="1" applyProtection="1">
      <alignment horizontal="center"/>
      <protection locked="0"/>
    </xf>
    <xf numFmtId="171" fontId="26" fillId="0" borderId="32" xfId="0" applyNumberFormat="1" applyFont="1" applyFill="1" applyBorder="1" applyProtection="1">
      <protection locked="0"/>
    </xf>
    <xf numFmtId="164" fontId="14" fillId="0" borderId="32" xfId="0" applyNumberFormat="1" applyFont="1" applyFill="1" applyBorder="1" applyAlignment="1" applyProtection="1">
      <alignment horizontal="center"/>
    </xf>
    <xf numFmtId="37" fontId="5" fillId="0" borderId="0" xfId="0" applyNumberFormat="1" applyFont="1" applyFill="1" applyBorder="1" applyAlignment="1" applyProtection="1"/>
    <xf numFmtId="171" fontId="9" fillId="0" borderId="32" xfId="1" applyNumberFormat="1" applyFont="1" applyFill="1" applyBorder="1" applyProtection="1">
      <protection locked="0"/>
    </xf>
    <xf numFmtId="0" fontId="77" fillId="0" borderId="0" xfId="0" applyFont="1" applyAlignment="1" applyProtection="1">
      <alignment horizontal="center"/>
      <protection locked="0"/>
    </xf>
    <xf numFmtId="0" fontId="30" fillId="0" borderId="97" xfId="0" applyFont="1" applyBorder="1" applyProtection="1"/>
    <xf numFmtId="14" fontId="5" fillId="0" borderId="0" xfId="0" applyNumberFormat="1" applyFont="1" applyFill="1" applyBorder="1" applyAlignment="1">
      <alignment vertical="top" wrapText="1"/>
    </xf>
    <xf numFmtId="8" fontId="5" fillId="0" borderId="0" xfId="0" applyNumberFormat="1" applyFont="1" applyFill="1" applyBorder="1" applyAlignment="1">
      <alignment horizontal="right" vertical="top" wrapText="1"/>
    </xf>
    <xf numFmtId="0" fontId="5" fillId="0" borderId="0" xfId="0" applyFont="1" applyAlignment="1" applyProtection="1">
      <alignment horizontal="center"/>
    </xf>
    <xf numFmtId="0" fontId="5" fillId="0" borderId="0" xfId="0" applyFont="1" applyAlignment="1" applyProtection="1">
      <alignment horizontal="center"/>
    </xf>
    <xf numFmtId="0" fontId="9" fillId="0" borderId="0" xfId="0" applyFont="1" applyBorder="1"/>
    <xf numFmtId="0" fontId="4" fillId="0" borderId="1" xfId="0" applyFont="1" applyFill="1" applyBorder="1" applyProtection="1"/>
    <xf numFmtId="0" fontId="30" fillId="0" borderId="3" xfId="0" applyFont="1" applyFill="1" applyBorder="1" applyProtection="1"/>
    <xf numFmtId="0" fontId="6" fillId="0" borderId="4" xfId="0" applyFont="1" applyFill="1" applyBorder="1" applyAlignment="1" applyProtection="1">
      <alignment horizontal="centerContinuous"/>
    </xf>
    <xf numFmtId="0" fontId="30" fillId="0" borderId="4" xfId="0" applyFont="1" applyFill="1" applyBorder="1" applyAlignment="1" applyProtection="1">
      <alignment horizontal="right"/>
    </xf>
    <xf numFmtId="0" fontId="4" fillId="0" borderId="4" xfId="0" applyFont="1" applyFill="1" applyBorder="1" applyProtection="1"/>
    <xf numFmtId="0" fontId="4" fillId="0" borderId="15" xfId="0" applyFont="1" applyFill="1" applyBorder="1" applyProtection="1"/>
    <xf numFmtId="0" fontId="30" fillId="0" borderId="9" xfId="0" applyFont="1" applyFill="1" applyBorder="1" applyProtection="1"/>
    <xf numFmtId="0" fontId="30" fillId="0" borderId="30" xfId="0" applyFont="1" applyFill="1" applyBorder="1" applyProtection="1"/>
    <xf numFmtId="0" fontId="4" fillId="0" borderId="13" xfId="0" applyFont="1" applyFill="1" applyBorder="1" applyProtection="1"/>
    <xf numFmtId="0" fontId="30" fillId="0" borderId="12" xfId="0" applyFont="1" applyFill="1" applyBorder="1" applyProtection="1"/>
    <xf numFmtId="0" fontId="30" fillId="0" borderId="36" xfId="0" applyFont="1" applyFill="1" applyBorder="1" applyProtection="1"/>
    <xf numFmtId="0" fontId="4" fillId="0" borderId="20" xfId="0" applyFont="1" applyFill="1" applyBorder="1" applyProtection="1"/>
    <xf numFmtId="0" fontId="30" fillId="0" borderId="12" xfId="0" applyFont="1" applyFill="1" applyBorder="1" applyAlignment="1" applyProtection="1">
      <alignment horizontal="centerContinuous"/>
    </xf>
    <xf numFmtId="0" fontId="30" fillId="0" borderId="35" xfId="0" applyFont="1" applyFill="1" applyBorder="1" applyAlignment="1" applyProtection="1">
      <alignment horizontal="centerContinuous"/>
    </xf>
    <xf numFmtId="0" fontId="30" fillId="0" borderId="14" xfId="0" applyFont="1" applyFill="1" applyBorder="1" applyProtection="1"/>
    <xf numFmtId="0" fontId="30" fillId="0" borderId="9" xfId="0" applyFont="1" applyFill="1" applyBorder="1" applyAlignment="1" applyProtection="1">
      <alignment horizontal="centerContinuous"/>
    </xf>
    <xf numFmtId="0" fontId="30" fillId="0" borderId="37" xfId="0" applyFont="1" applyFill="1" applyBorder="1" applyAlignment="1" applyProtection="1">
      <alignment horizontal="centerContinuous"/>
    </xf>
    <xf numFmtId="0" fontId="30" fillId="0" borderId="21" xfId="0" applyFont="1" applyFill="1" applyBorder="1" applyProtection="1"/>
    <xf numFmtId="0" fontId="9" fillId="0" borderId="21" xfId="0" applyFont="1" applyFill="1" applyBorder="1" applyProtection="1"/>
    <xf numFmtId="0" fontId="30" fillId="0" borderId="20" xfId="0" applyFont="1" applyFill="1" applyBorder="1" applyProtection="1"/>
    <xf numFmtId="0" fontId="30" fillId="0" borderId="21" xfId="0" applyFont="1" applyFill="1" applyBorder="1" applyAlignment="1" applyProtection="1">
      <alignment horizontal="center"/>
    </xf>
    <xf numFmtId="0" fontId="30" fillId="0" borderId="20" xfId="0" applyFont="1" applyFill="1" applyBorder="1" applyAlignment="1" applyProtection="1">
      <alignment horizontal="center"/>
    </xf>
    <xf numFmtId="0" fontId="30" fillId="0" borderId="17" xfId="0" applyFont="1" applyFill="1" applyBorder="1" applyAlignment="1" applyProtection="1">
      <alignment horizontal="center"/>
    </xf>
    <xf numFmtId="0" fontId="30" fillId="0" borderId="9" xfId="0" applyFont="1" applyFill="1" applyBorder="1" applyAlignment="1" applyProtection="1">
      <alignment horizontal="right"/>
    </xf>
    <xf numFmtId="0" fontId="30" fillId="0" borderId="37" xfId="0" applyFont="1" applyFill="1" applyBorder="1" applyProtection="1"/>
    <xf numFmtId="0" fontId="30" fillId="0" borderId="37" xfId="0" applyFont="1" applyFill="1" applyBorder="1" applyAlignment="1" applyProtection="1">
      <alignment horizontal="center"/>
    </xf>
    <xf numFmtId="0" fontId="30" fillId="0" borderId="16" xfId="0" applyFont="1" applyFill="1" applyBorder="1" applyAlignment="1" applyProtection="1">
      <alignment horizontal="center"/>
    </xf>
    <xf numFmtId="0" fontId="30" fillId="0" borderId="18" xfId="0" applyFont="1" applyFill="1" applyBorder="1" applyAlignment="1" applyProtection="1">
      <alignment horizontal="center"/>
    </xf>
    <xf numFmtId="0" fontId="30" fillId="0" borderId="13" xfId="0" applyFont="1" applyFill="1" applyBorder="1" applyProtection="1"/>
    <xf numFmtId="0" fontId="4" fillId="0" borderId="12" xfId="0" applyFont="1" applyFill="1" applyBorder="1" applyProtection="1"/>
    <xf numFmtId="0" fontId="4" fillId="0" borderId="35" xfId="0" applyFont="1" applyFill="1" applyBorder="1" applyProtection="1"/>
    <xf numFmtId="0" fontId="4" fillId="0" borderId="9" xfId="0" applyFont="1" applyFill="1" applyBorder="1" applyProtection="1"/>
    <xf numFmtId="0" fontId="4" fillId="0" borderId="6" xfId="0" applyFont="1" applyFill="1" applyBorder="1" applyProtection="1"/>
    <xf numFmtId="0" fontId="4" fillId="0" borderId="41" xfId="0" applyFont="1" applyFill="1" applyBorder="1" applyProtection="1"/>
    <xf numFmtId="0" fontId="30" fillId="0" borderId="41" xfId="0" applyFont="1" applyFill="1" applyBorder="1" applyAlignment="1" applyProtection="1">
      <alignment horizontal="center"/>
    </xf>
    <xf numFmtId="0" fontId="30" fillId="0" borderId="22" xfId="0" applyFont="1" applyFill="1" applyBorder="1" applyAlignment="1" applyProtection="1">
      <alignment horizontal="center"/>
    </xf>
    <xf numFmtId="5" fontId="30" fillId="0" borderId="41" xfId="0" applyNumberFormat="1" applyFont="1" applyFill="1" applyBorder="1" applyProtection="1"/>
    <xf numFmtId="0" fontId="30" fillId="0" borderId="33" xfId="0" applyFont="1" applyFill="1" applyBorder="1" applyAlignment="1" applyProtection="1">
      <alignment horizontal="centerContinuous"/>
    </xf>
    <xf numFmtId="0" fontId="30" fillId="0" borderId="34" xfId="0" applyFont="1" applyFill="1" applyBorder="1" applyProtection="1"/>
    <xf numFmtId="0" fontId="30" fillId="0" borderId="33" xfId="0" applyFont="1" applyFill="1" applyBorder="1" applyAlignment="1" applyProtection="1"/>
    <xf numFmtId="0" fontId="30" fillId="0" borderId="37" xfId="0" applyFont="1" applyFill="1" applyBorder="1" applyAlignment="1" applyProtection="1"/>
    <xf numFmtId="0" fontId="30" fillId="0" borderId="0" xfId="0" applyFont="1" applyFill="1" applyAlignment="1" applyProtection="1">
      <alignment horizontal="center"/>
    </xf>
    <xf numFmtId="0" fontId="30" fillId="0" borderId="9" xfId="0" applyFont="1" applyFill="1" applyBorder="1" applyAlignment="1" applyProtection="1">
      <alignment horizontal="center"/>
    </xf>
    <xf numFmtId="0" fontId="30" fillId="0" borderId="23" xfId="0" applyFont="1" applyFill="1" applyBorder="1" applyAlignment="1" applyProtection="1">
      <alignment horizontal="center"/>
    </xf>
    <xf numFmtId="0" fontId="30" fillId="0" borderId="7" xfId="0" applyFont="1" applyFill="1" applyBorder="1" applyProtection="1"/>
    <xf numFmtId="0" fontId="30" fillId="0" borderId="0" xfId="0" applyFont="1" applyFill="1" applyAlignment="1" applyProtection="1">
      <alignment horizontal="right"/>
    </xf>
    <xf numFmtId="0" fontId="5" fillId="0" borderId="0" xfId="0" applyFont="1" applyAlignment="1" applyProtection="1">
      <alignment horizontal="center"/>
    </xf>
    <xf numFmtId="164" fontId="9" fillId="0" borderId="0" xfId="0" applyNumberFormat="1" applyFont="1" applyAlignment="1" applyProtection="1">
      <alignment horizontal="center"/>
    </xf>
    <xf numFmtId="164" fontId="9" fillId="0" borderId="21" xfId="0" applyNumberFormat="1" applyFont="1" applyBorder="1" applyProtection="1"/>
    <xf numFmtId="0" fontId="5" fillId="0" borderId="97" xfId="0" applyFont="1" applyFill="1" applyBorder="1"/>
    <xf numFmtId="0" fontId="30" fillId="0" borderId="0" xfId="0" applyFont="1" applyFill="1" applyBorder="1" applyAlignment="1">
      <alignment vertical="top"/>
    </xf>
    <xf numFmtId="0" fontId="3" fillId="0" borderId="0" xfId="25" applyNumberFormat="1" applyFont="1" applyFill="1" applyBorder="1" applyAlignment="1">
      <alignment horizontal="center" vertical="top" wrapText="1"/>
    </xf>
    <xf numFmtId="37" fontId="9" fillId="0" borderId="37" xfId="0" applyNumberFormat="1" applyFont="1" applyBorder="1" applyProtection="1">
      <protection locked="0"/>
    </xf>
    <xf numFmtId="37" fontId="9" fillId="0" borderId="32" xfId="9" applyNumberFormat="1" applyFont="1" applyFill="1" applyBorder="1" applyProtection="1">
      <protection locked="0"/>
    </xf>
    <xf numFmtId="171" fontId="9" fillId="0" borderId="32" xfId="9" applyNumberFormat="1" applyFont="1" applyFill="1" applyBorder="1" applyProtection="1"/>
    <xf numFmtId="37" fontId="9" fillId="0" borderId="37" xfId="0" applyNumberFormat="1" applyFont="1" applyFill="1" applyBorder="1" applyProtection="1">
      <protection locked="0"/>
    </xf>
    <xf numFmtId="37" fontId="5" fillId="0" borderId="8" xfId="0" applyNumberFormat="1" applyFont="1" applyBorder="1" applyProtection="1">
      <protection locked="0"/>
    </xf>
    <xf numFmtId="37" fontId="5" fillId="0" borderId="0" xfId="0" applyNumberFormat="1" applyFont="1" applyFill="1" applyProtection="1">
      <protection locked="0"/>
    </xf>
    <xf numFmtId="37" fontId="5" fillId="0" borderId="9" xfId="0" applyNumberFormat="1" applyFont="1" applyFill="1" applyBorder="1" applyProtection="1">
      <protection locked="0"/>
    </xf>
    <xf numFmtId="0" fontId="5" fillId="0" borderId="20" xfId="0" applyFont="1" applyBorder="1" applyProtection="1">
      <protection locked="0"/>
    </xf>
    <xf numFmtId="5" fontId="5" fillId="0" borderId="0" xfId="8" applyNumberFormat="1" applyFont="1" applyFill="1" applyProtection="1">
      <protection locked="0"/>
    </xf>
    <xf numFmtId="5" fontId="5" fillId="0" borderId="19" xfId="8" applyNumberFormat="1" applyFont="1" applyFill="1" applyBorder="1" applyProtection="1">
      <protection locked="0"/>
    </xf>
    <xf numFmtId="5" fontId="5" fillId="0" borderId="31" xfId="8" applyNumberFormat="1" applyFont="1" applyFill="1" applyBorder="1" applyProtection="1">
      <protection locked="0"/>
    </xf>
    <xf numFmtId="5" fontId="5" fillId="0" borderId="32" xfId="8" applyNumberFormat="1" applyFont="1" applyFill="1" applyBorder="1" applyProtection="1">
      <protection locked="0"/>
    </xf>
    <xf numFmtId="37" fontId="5" fillId="0" borderId="0" xfId="8" applyNumberFormat="1" applyFont="1" applyFill="1" applyProtection="1">
      <protection locked="0"/>
    </xf>
    <xf numFmtId="37" fontId="5" fillId="0" borderId="31" xfId="8" applyNumberFormat="1" applyFont="1" applyFill="1" applyBorder="1" applyProtection="1">
      <protection locked="0"/>
    </xf>
    <xf numFmtId="171" fontId="5" fillId="0" borderId="19" xfId="8" applyNumberFormat="1" applyFont="1" applyFill="1" applyBorder="1" applyProtection="1">
      <protection locked="0"/>
    </xf>
    <xf numFmtId="0" fontId="9" fillId="0" borderId="31" xfId="0" applyFont="1" applyFill="1" applyBorder="1" applyAlignment="1" applyProtection="1">
      <alignment horizontal="right"/>
      <protection locked="0"/>
    </xf>
    <xf numFmtId="10" fontId="9" fillId="0" borderId="31" xfId="0" applyNumberFormat="1" applyFont="1" applyFill="1" applyBorder="1" applyProtection="1">
      <protection locked="0"/>
    </xf>
    <xf numFmtId="10" fontId="9" fillId="0" borderId="21" xfId="0" applyNumberFormat="1" applyFont="1" applyFill="1" applyBorder="1" applyProtection="1">
      <protection locked="0"/>
    </xf>
    <xf numFmtId="0" fontId="9" fillId="0" borderId="33" xfId="0" applyFont="1" applyFill="1" applyBorder="1" applyProtection="1">
      <protection locked="0"/>
    </xf>
    <xf numFmtId="10" fontId="9" fillId="0" borderId="33" xfId="0" applyNumberFormat="1" applyFont="1" applyFill="1" applyBorder="1" applyProtection="1">
      <protection locked="0"/>
    </xf>
    <xf numFmtId="0" fontId="9" fillId="0" borderId="32" xfId="0" applyFont="1" applyFill="1" applyBorder="1" applyAlignment="1" applyProtection="1">
      <alignment horizontal="right"/>
      <protection locked="0"/>
    </xf>
    <xf numFmtId="10" fontId="9" fillId="0" borderId="32" xfId="0" applyNumberFormat="1" applyFont="1" applyFill="1" applyBorder="1" applyProtection="1">
      <protection locked="0"/>
    </xf>
    <xf numFmtId="0" fontId="9" fillId="0" borderId="42" xfId="4" applyNumberFormat="1" applyFont="1" applyFill="1" applyBorder="1" applyAlignment="1">
      <alignment horizontal="right"/>
    </xf>
    <xf numFmtId="10" fontId="9" fillId="0" borderId="42" xfId="4" applyNumberFormat="1" applyFont="1" applyFill="1" applyBorder="1"/>
    <xf numFmtId="37" fontId="9" fillId="0" borderId="99" xfId="4" applyNumberFormat="1" applyFont="1" applyFill="1" applyBorder="1"/>
    <xf numFmtId="37" fontId="9" fillId="0" borderId="42" xfId="4" applyNumberFormat="1" applyFont="1" applyFill="1" applyBorder="1"/>
    <xf numFmtId="0" fontId="9" fillId="0" borderId="19" xfId="0" applyFont="1" applyFill="1" applyBorder="1" applyProtection="1">
      <protection locked="0"/>
    </xf>
    <xf numFmtId="0" fontId="9" fillId="0" borderId="32" xfId="0" applyNumberFormat="1" applyFont="1" applyFill="1" applyBorder="1" applyProtection="1">
      <protection locked="0"/>
    </xf>
    <xf numFmtId="0" fontId="5" fillId="0" borderId="0" xfId="0" applyFont="1" applyFill="1" applyProtection="1">
      <protection locked="0"/>
    </xf>
    <xf numFmtId="171" fontId="6" fillId="0" borderId="32" xfId="1" applyNumberFormat="1" applyFont="1" applyFill="1" applyBorder="1" applyProtection="1">
      <protection locked="0"/>
    </xf>
    <xf numFmtId="0" fontId="6" fillId="0" borderId="32" xfId="0" applyFont="1" applyFill="1" applyBorder="1" applyAlignment="1" applyProtection="1">
      <alignment horizontal="right"/>
      <protection locked="0"/>
    </xf>
    <xf numFmtId="0" fontId="30" fillId="0" borderId="102" xfId="0" applyFont="1" applyFill="1" applyBorder="1" applyProtection="1">
      <protection locked="0"/>
    </xf>
    <xf numFmtId="0" fontId="30" fillId="0" borderId="103" xfId="0" applyFont="1" applyFill="1" applyBorder="1" applyProtection="1">
      <protection locked="0"/>
    </xf>
    <xf numFmtId="5" fontId="30" fillId="0" borderId="102" xfId="0" applyNumberFormat="1" applyFont="1" applyFill="1" applyBorder="1" applyProtection="1">
      <protection locked="0"/>
    </xf>
    <xf numFmtId="5" fontId="30" fillId="0" borderId="105" xfId="0" applyNumberFormat="1" applyFont="1" applyFill="1" applyBorder="1" applyProtection="1">
      <protection locked="0"/>
    </xf>
    <xf numFmtId="10" fontId="30" fillId="0" borderId="102" xfId="0" applyNumberFormat="1" applyFont="1" applyFill="1" applyBorder="1" applyProtection="1">
      <protection locked="0"/>
    </xf>
    <xf numFmtId="0" fontId="5" fillId="0" borderId="32" xfId="0" applyFont="1" applyBorder="1" applyProtection="1">
      <protection locked="0"/>
    </xf>
    <xf numFmtId="37" fontId="30" fillId="0" borderId="102" xfId="0" applyNumberFormat="1" applyFont="1" applyFill="1" applyBorder="1" applyProtection="1">
      <protection locked="0"/>
    </xf>
    <xf numFmtId="37" fontId="30" fillId="0" borderId="0" xfId="0" applyNumberFormat="1" applyFont="1" applyFill="1" applyBorder="1" applyProtection="1">
      <protection locked="0"/>
    </xf>
    <xf numFmtId="37" fontId="30" fillId="0" borderId="103" xfId="0" applyNumberFormat="1" applyFont="1" applyFill="1" applyBorder="1" applyProtection="1">
      <protection locked="0"/>
    </xf>
    <xf numFmtId="37" fontId="30" fillId="0" borderId="105" xfId="0" applyNumberFormat="1" applyFont="1" applyFill="1" applyBorder="1" applyProtection="1">
      <protection locked="0"/>
    </xf>
    <xf numFmtId="0" fontId="30" fillId="0" borderId="103" xfId="0" applyFont="1" applyFill="1" applyBorder="1" applyAlignment="1" applyProtection="1">
      <alignment horizontal="center"/>
      <protection locked="0"/>
    </xf>
    <xf numFmtId="10" fontId="30" fillId="0" borderId="102" xfId="0" applyNumberFormat="1" applyFont="1" applyFill="1" applyBorder="1" applyAlignment="1" applyProtection="1">
      <alignment horizontal="center"/>
      <protection locked="0"/>
    </xf>
    <xf numFmtId="0" fontId="30" fillId="0" borderId="102" xfId="0" applyFont="1" applyFill="1" applyBorder="1" applyAlignment="1" applyProtection="1">
      <alignment horizontal="center"/>
      <protection locked="0"/>
    </xf>
    <xf numFmtId="37" fontId="30" fillId="0" borderId="107" xfId="0" applyNumberFormat="1" applyFont="1" applyFill="1" applyBorder="1" applyProtection="1">
      <protection locked="0"/>
    </xf>
    <xf numFmtId="37" fontId="30" fillId="0" borderId="108" xfId="0" applyNumberFormat="1" applyFont="1" applyFill="1" applyBorder="1" applyProtection="1">
      <protection locked="0"/>
    </xf>
    <xf numFmtId="37" fontId="30" fillId="0" borderId="109" xfId="0" applyNumberFormat="1" applyFont="1" applyFill="1" applyBorder="1" applyProtection="1">
      <protection locked="0"/>
    </xf>
    <xf numFmtId="37" fontId="5" fillId="0" borderId="35" xfId="0" applyNumberFormat="1" applyFont="1" applyBorder="1" applyProtection="1">
      <protection locked="0"/>
    </xf>
    <xf numFmtId="6" fontId="5" fillId="0" borderId="32" xfId="0" applyNumberFormat="1" applyFont="1" applyBorder="1" applyProtection="1">
      <protection locked="0"/>
    </xf>
    <xf numFmtId="6" fontId="5" fillId="0" borderId="8" xfId="0" applyNumberFormat="1" applyFont="1" applyBorder="1" applyProtection="1">
      <protection locked="0"/>
    </xf>
    <xf numFmtId="5" fontId="5" fillId="0" borderId="32" xfId="0" applyNumberFormat="1" applyFont="1" applyBorder="1" applyProtection="1">
      <protection locked="0"/>
    </xf>
    <xf numFmtId="37" fontId="5" fillId="0" borderId="32" xfId="0" applyNumberFormat="1" applyFont="1" applyBorder="1" applyProtection="1">
      <protection locked="0"/>
    </xf>
    <xf numFmtId="10" fontId="5" fillId="0" borderId="0" xfId="0" applyNumberFormat="1" applyFont="1" applyProtection="1">
      <protection locked="0"/>
    </xf>
    <xf numFmtId="0" fontId="5" fillId="0" borderId="19" xfId="0" applyFont="1" applyBorder="1" applyProtection="1">
      <protection locked="0"/>
    </xf>
    <xf numFmtId="5" fontId="5" fillId="0" borderId="8" xfId="0" applyNumberFormat="1" applyFont="1" applyBorder="1" applyProtection="1">
      <protection locked="0"/>
    </xf>
    <xf numFmtId="38" fontId="5" fillId="0" borderId="32" xfId="0" applyNumberFormat="1" applyFont="1" applyBorder="1" applyProtection="1">
      <protection locked="0"/>
    </xf>
    <xf numFmtId="38" fontId="5" fillId="0" borderId="8" xfId="0" applyNumberFormat="1" applyFont="1" applyBorder="1" applyProtection="1">
      <protection locked="0"/>
    </xf>
    <xf numFmtId="0" fontId="5" fillId="0" borderId="35" xfId="0" applyFont="1" applyBorder="1" applyProtection="1">
      <protection locked="0"/>
    </xf>
    <xf numFmtId="0" fontId="5" fillId="0" borderId="12" xfId="0" applyFont="1" applyBorder="1" applyProtection="1">
      <protection locked="0"/>
    </xf>
    <xf numFmtId="0" fontId="5" fillId="0" borderId="8" xfId="0" applyFont="1" applyBorder="1" applyProtection="1">
      <protection locked="0"/>
    </xf>
    <xf numFmtId="0" fontId="5" fillId="0" borderId="6" xfId="0" applyFont="1" applyBorder="1" applyProtection="1">
      <protection locked="0"/>
    </xf>
    <xf numFmtId="0" fontId="30" fillId="0" borderId="32" xfId="0" applyFont="1" applyBorder="1" applyProtection="1">
      <protection locked="0"/>
    </xf>
    <xf numFmtId="5" fontId="30" fillId="0" borderId="19" xfId="0" applyNumberFormat="1" applyFont="1" applyBorder="1" applyProtection="1">
      <protection locked="0"/>
    </xf>
    <xf numFmtId="5" fontId="30" fillId="0" borderId="32" xfId="0" applyNumberFormat="1" applyFont="1" applyBorder="1" applyProtection="1">
      <protection locked="0"/>
    </xf>
    <xf numFmtId="0" fontId="30" fillId="0" borderId="19" xfId="0" applyFont="1" applyBorder="1" applyProtection="1">
      <protection locked="0"/>
    </xf>
    <xf numFmtId="5" fontId="5" fillId="0" borderId="0" xfId="0" applyNumberFormat="1" applyFont="1" applyFill="1" applyBorder="1"/>
    <xf numFmtId="43" fontId="5" fillId="0" borderId="0" xfId="0" applyNumberFormat="1" applyFont="1" applyFill="1" applyBorder="1"/>
    <xf numFmtId="7" fontId="5" fillId="0" borderId="0" xfId="0" applyNumberFormat="1" applyFont="1" applyFill="1" applyBorder="1"/>
    <xf numFmtId="0" fontId="6" fillId="0" borderId="19" xfId="0" applyFont="1" applyFill="1" applyBorder="1" applyProtection="1">
      <protection locked="0"/>
    </xf>
    <xf numFmtId="5" fontId="9" fillId="0" borderId="0" xfId="0" applyNumberFormat="1" applyFont="1" applyFill="1" applyProtection="1">
      <protection locked="0"/>
    </xf>
    <xf numFmtId="10" fontId="9" fillId="0" borderId="19" xfId="0" applyNumberFormat="1" applyFont="1" applyFill="1" applyBorder="1" applyProtection="1">
      <protection locked="0"/>
    </xf>
    <xf numFmtId="5" fontId="9" fillId="0" borderId="19" xfId="0" applyNumberFormat="1" applyFont="1" applyFill="1" applyBorder="1" applyProtection="1">
      <protection locked="0"/>
    </xf>
    <xf numFmtId="37" fontId="9" fillId="0" borderId="0" xfId="0" applyNumberFormat="1" applyFont="1" applyFill="1" applyProtection="1">
      <protection locked="0"/>
    </xf>
    <xf numFmtId="37" fontId="9" fillId="0" borderId="110" xfId="0" applyNumberFormat="1" applyFont="1" applyFill="1" applyBorder="1" applyProtection="1">
      <protection locked="0"/>
    </xf>
    <xf numFmtId="37" fontId="9" fillId="0" borderId="102" xfId="0" applyNumberFormat="1" applyFont="1" applyFill="1" applyBorder="1" applyProtection="1">
      <protection locked="0"/>
    </xf>
    <xf numFmtId="0" fontId="5" fillId="0" borderId="32" xfId="0" applyFont="1" applyFill="1" applyBorder="1" applyProtection="1">
      <protection locked="0"/>
    </xf>
    <xf numFmtId="37" fontId="5" fillId="0" borderId="32" xfId="0" applyNumberFormat="1" applyFont="1" applyFill="1" applyBorder="1" applyProtection="1">
      <protection locked="0"/>
    </xf>
    <xf numFmtId="5" fontId="5" fillId="0" borderId="32" xfId="0" applyNumberFormat="1" applyFont="1" applyFill="1" applyBorder="1" applyProtection="1">
      <protection locked="0"/>
    </xf>
    <xf numFmtId="5" fontId="5" fillId="0" borderId="8" xfId="0" applyNumberFormat="1" applyFont="1" applyFill="1" applyBorder="1" applyProtection="1">
      <protection locked="0"/>
    </xf>
    <xf numFmtId="37" fontId="5" fillId="0" borderId="8" xfId="0" applyNumberFormat="1" applyFont="1" applyFill="1" applyBorder="1" applyProtection="1">
      <protection locked="0"/>
    </xf>
    <xf numFmtId="0" fontId="5" fillId="0" borderId="32" xfId="0" applyFont="1" applyFill="1" applyBorder="1"/>
    <xf numFmtId="0" fontId="30" fillId="0" borderId="0" xfId="0" applyFont="1" applyFill="1" applyAlignment="1" applyProtection="1">
      <alignment horizontal="left"/>
      <protection locked="0"/>
    </xf>
    <xf numFmtId="10" fontId="30" fillId="0" borderId="0" xfId="5" applyNumberFormat="1" applyFont="1" applyFill="1" applyAlignment="1" applyProtection="1">
      <alignment horizontal="center"/>
      <protection locked="0"/>
    </xf>
    <xf numFmtId="14" fontId="30" fillId="0" borderId="0" xfId="0" applyNumberFormat="1" applyFont="1" applyFill="1" applyProtection="1">
      <protection locked="0"/>
    </xf>
    <xf numFmtId="0" fontId="30" fillId="0" borderId="32" xfId="0" applyFont="1" applyFill="1" applyBorder="1" applyProtection="1">
      <protection locked="0"/>
    </xf>
    <xf numFmtId="43" fontId="30" fillId="0" borderId="32" xfId="0" applyNumberFormat="1" applyFont="1" applyFill="1" applyBorder="1" applyProtection="1">
      <protection locked="0"/>
    </xf>
    <xf numFmtId="39" fontId="30" fillId="0" borderId="19" xfId="0" applyNumberFormat="1" applyFont="1" applyFill="1" applyBorder="1" applyProtection="1">
      <protection locked="0"/>
    </xf>
    <xf numFmtId="37" fontId="30" fillId="0" borderId="19" xfId="0" applyNumberFormat="1" applyFont="1" applyFill="1" applyBorder="1" applyProtection="1">
      <protection locked="0"/>
    </xf>
    <xf numFmtId="171" fontId="30" fillId="0" borderId="32" xfId="1" applyNumberFormat="1" applyFont="1" applyFill="1" applyBorder="1" applyProtection="1">
      <protection locked="0"/>
    </xf>
    <xf numFmtId="0" fontId="30" fillId="0" borderId="21" xfId="0" applyFont="1" applyFill="1" applyBorder="1" applyProtection="1">
      <protection locked="0"/>
    </xf>
    <xf numFmtId="0" fontId="30" fillId="0" borderId="0" xfId="0" applyFont="1" applyFill="1" applyProtection="1">
      <protection locked="0"/>
    </xf>
    <xf numFmtId="0" fontId="30" fillId="0" borderId="19" xfId="0" applyFont="1" applyFill="1" applyBorder="1" applyProtection="1">
      <protection locked="0"/>
    </xf>
    <xf numFmtId="37" fontId="30" fillId="0" borderId="32" xfId="0" applyNumberFormat="1" applyFont="1" applyFill="1" applyBorder="1" applyProtection="1">
      <protection locked="0"/>
    </xf>
    <xf numFmtId="0" fontId="30" fillId="0" borderId="0" xfId="0" applyFont="1" applyFill="1" applyAlignment="1" applyProtection="1">
      <alignment horizontal="center"/>
      <protection locked="0"/>
    </xf>
    <xf numFmtId="164" fontId="30" fillId="0" borderId="21" xfId="0" applyNumberFormat="1" applyFont="1" applyFill="1" applyBorder="1" applyProtection="1">
      <protection locked="0"/>
    </xf>
    <xf numFmtId="5" fontId="30" fillId="0" borderId="19" xfId="0" applyNumberFormat="1" applyFont="1" applyFill="1" applyBorder="1" applyProtection="1">
      <protection locked="0"/>
    </xf>
    <xf numFmtId="0" fontId="30" fillId="0" borderId="8" xfId="0" applyFont="1" applyFill="1" applyBorder="1" applyProtection="1">
      <protection locked="0"/>
    </xf>
    <xf numFmtId="0" fontId="30" fillId="0" borderId="19" xfId="0" applyFont="1" applyFill="1" applyBorder="1" applyAlignment="1" applyProtection="1">
      <alignment horizontal="center"/>
      <protection locked="0"/>
    </xf>
    <xf numFmtId="0" fontId="30" fillId="0" borderId="0" xfId="0" applyFont="1" applyFill="1" applyBorder="1" applyProtection="1">
      <protection locked="0"/>
    </xf>
    <xf numFmtId="1" fontId="9" fillId="0" borderId="19" xfId="0" applyNumberFormat="1" applyFont="1" applyFill="1" applyBorder="1" applyProtection="1">
      <protection locked="0"/>
    </xf>
    <xf numFmtId="173" fontId="9" fillId="0" borderId="0" xfId="0" applyNumberFormat="1" applyFont="1" applyFill="1" applyProtection="1">
      <protection locked="0"/>
    </xf>
    <xf numFmtId="173" fontId="9" fillId="0" borderId="19" xfId="0" quotePrefix="1" applyNumberFormat="1" applyFont="1" applyFill="1" applyBorder="1" applyProtection="1">
      <protection locked="0"/>
    </xf>
    <xf numFmtId="173" fontId="9" fillId="0" borderId="19" xfId="0" applyNumberFormat="1" applyFont="1" applyFill="1" applyBorder="1" applyProtection="1">
      <protection locked="0"/>
    </xf>
    <xf numFmtId="171" fontId="5" fillId="0" borderId="32" xfId="1" applyNumberFormat="1" applyFont="1" applyFill="1" applyBorder="1" applyProtection="1"/>
    <xf numFmtId="171" fontId="30" fillId="0" borderId="19" xfId="1" applyNumberFormat="1" applyFont="1" applyFill="1" applyBorder="1" applyProtection="1">
      <protection locked="0"/>
    </xf>
    <xf numFmtId="0" fontId="30" fillId="0" borderId="0" xfId="10" applyFont="1" applyFill="1" applyAlignment="1" applyProtection="1">
      <alignment horizontal="right"/>
      <protection locked="0"/>
    </xf>
    <xf numFmtId="37" fontId="30" fillId="0" borderId="19" xfId="10" applyNumberFormat="1" applyFont="1" applyFill="1" applyBorder="1" applyProtection="1">
      <protection locked="0"/>
    </xf>
    <xf numFmtId="0" fontId="30" fillId="0" borderId="0" xfId="10" applyFont="1" applyFill="1" applyProtection="1">
      <protection locked="0"/>
    </xf>
    <xf numFmtId="0" fontId="30" fillId="0" borderId="19" xfId="10" applyFont="1" applyFill="1" applyBorder="1" applyProtection="1">
      <protection locked="0"/>
    </xf>
    <xf numFmtId="0" fontId="30" fillId="0" borderId="0" xfId="0" applyFont="1" applyFill="1" applyBorder="1" applyAlignment="1" applyProtection="1">
      <alignment horizontal="right"/>
      <protection locked="0"/>
    </xf>
    <xf numFmtId="37" fontId="9" fillId="0" borderId="35" xfId="0" applyNumberFormat="1" applyFont="1" applyBorder="1" applyProtection="1">
      <protection locked="0"/>
    </xf>
    <xf numFmtId="37" fontId="9" fillId="0" borderId="36" xfId="0" applyNumberFormat="1" applyFont="1" applyBorder="1" applyProtection="1">
      <protection locked="0"/>
    </xf>
    <xf numFmtId="37" fontId="9" fillId="0" borderId="84" xfId="0" applyNumberFormat="1" applyFont="1" applyBorder="1" applyProtection="1">
      <protection locked="0"/>
    </xf>
    <xf numFmtId="37" fontId="9" fillId="0" borderId="85" xfId="0" applyNumberFormat="1" applyFont="1" applyBorder="1" applyProtection="1">
      <protection locked="0"/>
    </xf>
    <xf numFmtId="37" fontId="5" fillId="0" borderId="0" xfId="0" applyNumberFormat="1" applyFont="1"/>
    <xf numFmtId="43" fontId="5" fillId="0" borderId="0" xfId="0" applyNumberFormat="1" applyFont="1" applyFill="1"/>
    <xf numFmtId="0" fontId="9" fillId="0" borderId="37" xfId="0" applyFont="1" applyBorder="1" applyProtection="1">
      <protection locked="0"/>
    </xf>
    <xf numFmtId="37" fontId="9" fillId="0" borderId="30" xfId="0" applyNumberFormat="1" applyFont="1" applyBorder="1" applyProtection="1">
      <protection locked="0"/>
    </xf>
    <xf numFmtId="171" fontId="9" fillId="0" borderId="32" xfId="0" applyNumberFormat="1" applyFont="1" applyFill="1" applyBorder="1" applyProtection="1">
      <protection locked="0"/>
    </xf>
    <xf numFmtId="0" fontId="3" fillId="0" borderId="0" xfId="0" applyFont="1" applyFill="1" applyProtection="1"/>
    <xf numFmtId="0" fontId="4" fillId="0" borderId="2" xfId="0" applyFont="1" applyFill="1" applyBorder="1" applyProtection="1"/>
    <xf numFmtId="0" fontId="30" fillId="0" borderId="26" xfId="0" applyFont="1" applyFill="1" applyBorder="1" applyAlignment="1" applyProtection="1">
      <alignment horizontal="centerContinuous"/>
    </xf>
    <xf numFmtId="0" fontId="30" fillId="0" borderId="4" xfId="0" applyFont="1" applyFill="1" applyBorder="1" applyAlignment="1" applyProtection="1">
      <alignment horizontal="centerContinuous"/>
    </xf>
    <xf numFmtId="0" fontId="4" fillId="0" borderId="5" xfId="0" applyFont="1" applyFill="1" applyBorder="1" applyAlignment="1" applyProtection="1">
      <alignment horizontal="centerContinuous"/>
    </xf>
    <xf numFmtId="0" fontId="30" fillId="0" borderId="6" xfId="0" applyFont="1" applyFill="1" applyBorder="1" applyAlignment="1" applyProtection="1">
      <alignment horizontal="centerContinuous"/>
    </xf>
    <xf numFmtId="0" fontId="30" fillId="0" borderId="7" xfId="0" applyFont="1" applyFill="1" applyBorder="1" applyAlignment="1" applyProtection="1">
      <alignment horizontal="centerContinuous"/>
    </xf>
    <xf numFmtId="0" fontId="30" fillId="0" borderId="8" xfId="0" applyFont="1" applyFill="1" applyBorder="1" applyAlignment="1" applyProtection="1">
      <alignment horizontal="center"/>
    </xf>
    <xf numFmtId="0" fontId="30" fillId="0" borderId="23" xfId="0" applyFont="1" applyFill="1" applyBorder="1" applyProtection="1"/>
    <xf numFmtId="0" fontId="49" fillId="0" borderId="32" xfId="0" applyFont="1" applyFill="1" applyBorder="1" applyAlignment="1" applyProtection="1">
      <alignment horizontal="center" vertical="center"/>
    </xf>
    <xf numFmtId="0" fontId="50" fillId="0" borderId="0" xfId="0" applyFont="1" applyFill="1" applyProtection="1"/>
    <xf numFmtId="0" fontId="50" fillId="0" borderId="32" xfId="0" applyFont="1" applyFill="1" applyBorder="1" applyProtection="1"/>
    <xf numFmtId="37" fontId="30" fillId="0" borderId="32" xfId="0" applyNumberFormat="1" applyFont="1" applyFill="1" applyBorder="1" applyProtection="1"/>
    <xf numFmtId="0" fontId="30" fillId="0" borderId="32" xfId="0" applyFont="1" applyFill="1" applyBorder="1" applyAlignment="1" applyProtection="1">
      <alignment horizontal="right"/>
    </xf>
    <xf numFmtId="37" fontId="30" fillId="0" borderId="35" xfId="0" applyNumberFormat="1" applyFont="1" applyFill="1" applyBorder="1" applyProtection="1"/>
    <xf numFmtId="37" fontId="30" fillId="0" borderId="14" xfId="0" applyNumberFormat="1" applyFont="1" applyFill="1" applyBorder="1" applyProtection="1"/>
    <xf numFmtId="37" fontId="30" fillId="0" borderId="21" xfId="0" applyNumberFormat="1" applyFont="1" applyFill="1" applyBorder="1" applyProtection="1"/>
    <xf numFmtId="37" fontId="30" fillId="0" borderId="37" xfId="0" applyNumberFormat="1" applyFont="1" applyFill="1" applyBorder="1" applyProtection="1">
      <protection locked="0"/>
    </xf>
    <xf numFmtId="37" fontId="30" fillId="0" borderId="37" xfId="0" applyNumberFormat="1" applyFont="1" applyFill="1" applyBorder="1" applyProtection="1"/>
    <xf numFmtId="0" fontId="30" fillId="0" borderId="32" xfId="0" applyFont="1" applyFill="1" applyBorder="1" applyAlignment="1" applyProtection="1">
      <alignment horizontal="left"/>
    </xf>
    <xf numFmtId="0" fontId="50" fillId="0" borderId="32" xfId="0" applyFont="1" applyFill="1" applyBorder="1" applyAlignment="1" applyProtection="1">
      <alignment horizontal="left"/>
    </xf>
    <xf numFmtId="37" fontId="30" fillId="0" borderId="21" xfId="0" applyNumberFormat="1" applyFont="1" applyFill="1" applyBorder="1" applyProtection="1">
      <protection locked="0"/>
    </xf>
    <xf numFmtId="0" fontId="30" fillId="0" borderId="41" xfId="0" applyFont="1" applyFill="1" applyBorder="1" applyAlignment="1" applyProtection="1">
      <alignment horizontal="right"/>
    </xf>
    <xf numFmtId="37" fontId="30" fillId="0" borderId="41" xfId="0" applyNumberFormat="1" applyFont="1" applyFill="1" applyBorder="1" applyProtection="1"/>
    <xf numFmtId="0" fontId="30" fillId="0" borderId="7" xfId="0" applyFont="1" applyFill="1" applyBorder="1" applyAlignment="1" applyProtection="1">
      <alignment horizontal="center"/>
    </xf>
    <xf numFmtId="0" fontId="30" fillId="0" borderId="0" xfId="0" applyFont="1" applyFill="1" applyAlignment="1" applyProtection="1"/>
    <xf numFmtId="0" fontId="30" fillId="0" borderId="31" xfId="0" applyFont="1" applyFill="1" applyBorder="1" applyAlignment="1" applyProtection="1">
      <alignment horizontal="center"/>
    </xf>
    <xf numFmtId="0" fontId="30" fillId="0" borderId="24" xfId="0" applyFont="1" applyFill="1" applyBorder="1" applyProtection="1"/>
    <xf numFmtId="37" fontId="30" fillId="0" borderId="42" xfId="0" applyNumberFormat="1" applyFont="1" applyFill="1" applyBorder="1" applyProtection="1">
      <protection locked="0"/>
    </xf>
    <xf numFmtId="37" fontId="30" fillId="0" borderId="35" xfId="0" applyNumberFormat="1" applyFont="1" applyFill="1" applyBorder="1" applyProtection="1">
      <protection locked="0"/>
    </xf>
    <xf numFmtId="37" fontId="30" fillId="0" borderId="0" xfId="0" applyNumberFormat="1" applyFont="1" applyFill="1" applyAlignment="1" applyProtection="1"/>
    <xf numFmtId="37" fontId="30" fillId="0" borderId="0" xfId="0" applyNumberFormat="1" applyFont="1" applyFill="1" applyAlignment="1" applyProtection="1">
      <alignment horizontal="centerContinuous"/>
    </xf>
    <xf numFmtId="0" fontId="30" fillId="0" borderId="5" xfId="0" applyFont="1" applyFill="1" applyBorder="1" applyProtection="1"/>
    <xf numFmtId="0" fontId="30" fillId="0" borderId="82" xfId="0" applyFont="1" applyFill="1" applyBorder="1" applyProtection="1"/>
    <xf numFmtId="37" fontId="30" fillId="0" borderId="11" xfId="0" applyNumberFormat="1" applyFont="1" applyFill="1" applyBorder="1" applyProtection="1"/>
    <xf numFmtId="37" fontId="30" fillId="0" borderId="0" xfId="0" applyNumberFormat="1" applyFont="1" applyFill="1" applyAlignment="1" applyProtection="1">
      <alignment horizontal="right"/>
    </xf>
    <xf numFmtId="43" fontId="30" fillId="0" borderId="0" xfId="1" applyNumberFormat="1" applyFont="1" applyFill="1" applyProtection="1"/>
    <xf numFmtId="5" fontId="5" fillId="0" borderId="0" xfId="0" applyNumberFormat="1" applyFont="1" applyFill="1"/>
    <xf numFmtId="37" fontId="5" fillId="0" borderId="0" xfId="0" applyNumberFormat="1" applyFont="1" applyFill="1"/>
    <xf numFmtId="0" fontId="38" fillId="0" borderId="0" xfId="0" applyFont="1" applyFill="1" applyProtection="1"/>
    <xf numFmtId="0" fontId="48" fillId="0" borderId="0" xfId="0" applyFont="1" applyFill="1" applyProtection="1"/>
    <xf numFmtId="0" fontId="38" fillId="0" borderId="1" xfId="0" applyFont="1" applyFill="1" applyBorder="1" applyProtection="1"/>
    <xf numFmtId="0" fontId="38" fillId="0" borderId="2" xfId="0" applyFont="1" applyFill="1" applyBorder="1" applyProtection="1"/>
    <xf numFmtId="0" fontId="38" fillId="0" borderId="3" xfId="0" applyFont="1" applyFill="1" applyBorder="1" applyProtection="1"/>
    <xf numFmtId="0" fontId="38" fillId="0" borderId="4" xfId="0" applyFont="1" applyFill="1" applyBorder="1" applyProtection="1"/>
    <xf numFmtId="0" fontId="38" fillId="0" borderId="8" xfId="0" applyFont="1" applyFill="1" applyBorder="1" applyProtection="1"/>
    <xf numFmtId="0" fontId="6" fillId="0" borderId="4" xfId="0" applyFont="1" applyFill="1" applyBorder="1" applyProtection="1"/>
    <xf numFmtId="0" fontId="38" fillId="0" borderId="0" xfId="0" applyFont="1" applyFill="1" applyAlignment="1" applyProtection="1">
      <alignment horizontal="centerContinuous"/>
    </xf>
    <xf numFmtId="0" fontId="38" fillId="0" borderId="8" xfId="0" applyFont="1" applyFill="1" applyBorder="1" applyAlignment="1" applyProtection="1">
      <alignment horizontal="centerContinuous"/>
    </xf>
    <xf numFmtId="0" fontId="44" fillId="0" borderId="0" xfId="0" applyFont="1" applyFill="1" applyAlignment="1" applyProtection="1">
      <alignment horizontal="centerContinuous"/>
    </xf>
    <xf numFmtId="0" fontId="44" fillId="0" borderId="8" xfId="0" applyFont="1" applyFill="1" applyBorder="1" applyAlignment="1" applyProtection="1">
      <alignment horizontal="centerContinuous"/>
    </xf>
    <xf numFmtId="0" fontId="9" fillId="0" borderId="0" xfId="0" applyFont="1" applyFill="1" applyAlignment="1" applyProtection="1"/>
    <xf numFmtId="0" fontId="9" fillId="0" borderId="10" xfId="0" applyFont="1" applyFill="1" applyBorder="1" applyProtection="1"/>
    <xf numFmtId="0" fontId="9" fillId="0" borderId="12" xfId="0" applyFont="1" applyFill="1" applyBorder="1" applyProtection="1"/>
    <xf numFmtId="0" fontId="9" fillId="0" borderId="34" xfId="0" applyFont="1" applyFill="1" applyBorder="1" applyProtection="1"/>
    <xf numFmtId="0" fontId="9" fillId="0" borderId="11" xfId="0" applyFont="1" applyFill="1" applyBorder="1" applyProtection="1"/>
    <xf numFmtId="0" fontId="9" fillId="0" borderId="36" xfId="0" applyFont="1" applyFill="1" applyBorder="1" applyProtection="1"/>
    <xf numFmtId="0" fontId="14" fillId="0" borderId="19" xfId="0" applyFont="1" applyFill="1" applyBorder="1" applyAlignment="1" applyProtection="1">
      <alignment horizontal="center"/>
    </xf>
    <xf numFmtId="0" fontId="14" fillId="0" borderId="8" xfId="0" applyFont="1" applyFill="1" applyBorder="1" applyAlignment="1" applyProtection="1">
      <alignment horizontal="center"/>
    </xf>
    <xf numFmtId="0" fontId="14" fillId="0" borderId="33" xfId="0" applyFont="1" applyFill="1" applyBorder="1" applyAlignment="1" applyProtection="1">
      <alignment horizontal="centerContinuous"/>
    </xf>
    <xf numFmtId="0" fontId="14" fillId="0" borderId="30" xfId="0" applyFont="1" applyFill="1" applyBorder="1" applyAlignment="1" applyProtection="1">
      <alignment horizontal="centerContinuous"/>
    </xf>
    <xf numFmtId="0" fontId="9" fillId="0" borderId="33" xfId="0" applyFont="1" applyFill="1" applyBorder="1" applyProtection="1"/>
    <xf numFmtId="0" fontId="14" fillId="0" borderId="9" xfId="0" applyFont="1" applyFill="1" applyBorder="1" applyAlignment="1" applyProtection="1">
      <alignment horizontal="center"/>
    </xf>
    <xf numFmtId="0" fontId="14" fillId="0" borderId="16" xfId="0" applyFont="1" applyFill="1" applyBorder="1" applyAlignment="1" applyProtection="1">
      <alignment horizontal="center"/>
    </xf>
    <xf numFmtId="0" fontId="14" fillId="0" borderId="30" xfId="0" applyFont="1" applyFill="1" applyBorder="1" applyAlignment="1" applyProtection="1">
      <alignment horizontal="center"/>
    </xf>
    <xf numFmtId="0" fontId="9" fillId="0" borderId="6" xfId="0" applyFont="1" applyFill="1" applyBorder="1" applyProtection="1"/>
    <xf numFmtId="0" fontId="14" fillId="0" borderId="0" xfId="0" applyFont="1" applyFill="1" applyAlignment="1" applyProtection="1">
      <alignment horizontal="right"/>
    </xf>
    <xf numFmtId="0" fontId="14" fillId="0" borderId="0" xfId="0" applyFont="1" applyFill="1" applyAlignment="1" applyProtection="1">
      <alignment horizontal="centerContinuous"/>
    </xf>
    <xf numFmtId="0" fontId="5" fillId="0" borderId="8" xfId="0" applyFont="1" applyFill="1" applyBorder="1"/>
    <xf numFmtId="0" fontId="5" fillId="0" borderId="30" xfId="0" applyFont="1" applyFill="1" applyBorder="1"/>
    <xf numFmtId="171" fontId="9" fillId="0" borderId="19" xfId="1" applyNumberFormat="1" applyFont="1" applyFill="1" applyBorder="1" applyProtection="1">
      <protection locked="0"/>
    </xf>
    <xf numFmtId="171" fontId="9" fillId="0" borderId="16" xfId="1" applyNumberFormat="1" applyFont="1" applyFill="1" applyBorder="1" applyProtection="1">
      <protection locked="0"/>
    </xf>
    <xf numFmtId="37" fontId="9" fillId="0" borderId="9" xfId="0" applyNumberFormat="1" applyFont="1" applyFill="1" applyBorder="1" applyProtection="1">
      <protection locked="0"/>
    </xf>
    <xf numFmtId="37" fontId="9" fillId="0" borderId="16" xfId="0" applyNumberFormat="1" applyFont="1" applyFill="1" applyBorder="1" applyProtection="1">
      <protection locked="0"/>
    </xf>
    <xf numFmtId="37" fontId="9" fillId="0" borderId="30" xfId="0" applyNumberFormat="1" applyFont="1" applyFill="1" applyBorder="1" applyProtection="1">
      <protection locked="0"/>
    </xf>
    <xf numFmtId="171" fontId="9" fillId="0" borderId="8" xfId="1" applyNumberFormat="1" applyFont="1" applyFill="1" applyBorder="1" applyProtection="1">
      <protection locked="0"/>
    </xf>
    <xf numFmtId="171" fontId="5" fillId="0" borderId="0" xfId="0" applyNumberFormat="1" applyFont="1" applyFill="1" applyBorder="1"/>
    <xf numFmtId="0" fontId="9" fillId="0" borderId="19" xfId="0" applyNumberFormat="1" applyFont="1" applyFill="1" applyBorder="1" applyProtection="1">
      <protection locked="0"/>
    </xf>
    <xf numFmtId="43" fontId="5" fillId="0" borderId="0" xfId="1" applyFont="1" applyFill="1" applyBorder="1"/>
    <xf numFmtId="0" fontId="5" fillId="0" borderId="0" xfId="0" applyFont="1" applyFill="1" applyAlignment="1">
      <alignment horizontal="right"/>
    </xf>
    <xf numFmtId="0" fontId="5" fillId="0" borderId="0" xfId="0" applyFont="1" applyBorder="1" applyProtection="1">
      <protection locked="0"/>
    </xf>
    <xf numFmtId="171" fontId="5" fillId="0" borderId="21" xfId="0" applyNumberFormat="1" applyFont="1" applyFill="1" applyBorder="1" applyProtection="1">
      <protection locked="0"/>
    </xf>
    <xf numFmtId="37" fontId="5" fillId="0" borderId="21" xfId="0" applyNumberFormat="1" applyFont="1" applyFill="1" applyBorder="1" applyProtection="1">
      <protection locked="0"/>
    </xf>
    <xf numFmtId="37" fontId="5" fillId="0" borderId="0" xfId="0" applyNumberFormat="1" applyFont="1" applyFill="1" applyBorder="1" applyProtection="1">
      <protection locked="0"/>
    </xf>
    <xf numFmtId="0" fontId="6" fillId="0" borderId="0" xfId="0" applyFont="1" applyFill="1" applyAlignment="1" applyProtection="1">
      <alignment horizontal="centerContinuous"/>
    </xf>
    <xf numFmtId="0" fontId="6" fillId="0" borderId="8" xfId="0" applyFont="1" applyFill="1" applyBorder="1" applyAlignment="1" applyProtection="1">
      <alignment horizontal="centerContinuous"/>
    </xf>
    <xf numFmtId="0" fontId="4" fillId="0" borderId="0" xfId="0" applyFont="1" applyFill="1" applyProtection="1"/>
    <xf numFmtId="0" fontId="9" fillId="0" borderId="32" xfId="0" applyFont="1" applyFill="1" applyBorder="1" applyProtection="1"/>
    <xf numFmtId="0" fontId="14" fillId="0" borderId="4" xfId="0" applyFont="1" applyFill="1" applyBorder="1" applyAlignment="1" applyProtection="1">
      <alignment horizontal="center"/>
    </xf>
    <xf numFmtId="0" fontId="14" fillId="0" borderId="21" xfId="0" applyFont="1" applyFill="1" applyBorder="1" applyAlignment="1" applyProtection="1">
      <alignment horizontal="center"/>
    </xf>
    <xf numFmtId="0" fontId="9" fillId="0" borderId="12" xfId="0" applyFont="1" applyFill="1" applyBorder="1" applyAlignment="1" applyProtection="1">
      <alignment horizontal="centerContinuous"/>
    </xf>
    <xf numFmtId="0" fontId="5" fillId="0" borderId="34" xfId="0" applyFont="1" applyFill="1" applyBorder="1" applyProtection="1"/>
    <xf numFmtId="0" fontId="5" fillId="0" borderId="12" xfId="0" applyFont="1" applyFill="1" applyBorder="1" applyAlignment="1" applyProtection="1">
      <alignment horizontal="centerContinuous"/>
    </xf>
    <xf numFmtId="0" fontId="5" fillId="0" borderId="14" xfId="0" applyFont="1" applyFill="1" applyBorder="1" applyProtection="1"/>
    <xf numFmtId="0" fontId="6" fillId="0" borderId="31" xfId="0" applyFont="1" applyFill="1" applyBorder="1" applyAlignment="1" applyProtection="1"/>
    <xf numFmtId="0" fontId="5" fillId="0" borderId="0" xfId="0" applyFont="1" applyFill="1" applyAlignment="1" applyProtection="1"/>
    <xf numFmtId="0" fontId="5" fillId="0" borderId="21" xfId="0" applyFont="1" applyFill="1" applyBorder="1" applyProtection="1"/>
    <xf numFmtId="5" fontId="5" fillId="0" borderId="21" xfId="0" applyNumberFormat="1" applyFont="1" applyFill="1" applyBorder="1" applyProtection="1">
      <protection locked="0"/>
    </xf>
    <xf numFmtId="37" fontId="5" fillId="0" borderId="18" xfId="0" applyNumberFormat="1" applyFont="1" applyFill="1" applyBorder="1" applyProtection="1">
      <protection locked="0"/>
    </xf>
    <xf numFmtId="0" fontId="5" fillId="0" borderId="31" xfId="0" applyFont="1" applyFill="1" applyBorder="1" applyProtection="1"/>
    <xf numFmtId="0" fontId="6" fillId="0" borderId="31" xfId="0" applyFont="1" applyFill="1" applyBorder="1" applyAlignment="1" applyProtection="1">
      <alignment horizontal="centerContinuous"/>
    </xf>
    <xf numFmtId="0" fontId="5" fillId="0" borderId="21" xfId="0" applyFont="1" applyFill="1" applyBorder="1" applyAlignment="1" applyProtection="1"/>
    <xf numFmtId="0" fontId="5" fillId="0" borderId="31" xfId="0" applyFont="1" applyFill="1" applyBorder="1" applyAlignment="1" applyProtection="1">
      <alignment horizontal="centerContinuous"/>
    </xf>
    <xf numFmtId="0" fontId="5" fillId="0" borderId="21" xfId="0" applyFont="1" applyFill="1" applyBorder="1" applyAlignment="1" applyProtection="1">
      <alignment horizontal="centerContinuous"/>
    </xf>
    <xf numFmtId="0" fontId="5" fillId="0" borderId="31" xfId="0" applyFont="1" applyFill="1" applyBorder="1" applyProtection="1">
      <protection locked="0"/>
    </xf>
    <xf numFmtId="0" fontId="6" fillId="0" borderId="31" xfId="0" applyFont="1" applyFill="1" applyBorder="1" applyProtection="1">
      <protection locked="0"/>
    </xf>
    <xf numFmtId="0" fontId="14" fillId="0" borderId="5" xfId="0" applyFont="1" applyFill="1" applyBorder="1" applyAlignment="1" applyProtection="1">
      <alignment horizontal="center"/>
    </xf>
    <xf numFmtId="0" fontId="6" fillId="0" borderId="46" xfId="0" applyFont="1" applyFill="1" applyBorder="1" applyProtection="1"/>
    <xf numFmtId="49" fontId="5" fillId="0" borderId="0" xfId="0" applyNumberFormat="1" applyFont="1" applyFill="1"/>
    <xf numFmtId="0" fontId="30" fillId="0" borderId="10" xfId="0" applyFont="1" applyFill="1" applyBorder="1" applyProtection="1"/>
    <xf numFmtId="0" fontId="30" fillId="0" borderId="31" xfId="0" applyFont="1" applyFill="1" applyBorder="1" applyProtection="1"/>
    <xf numFmtId="5" fontId="30" fillId="0" borderId="0" xfId="0" applyNumberFormat="1" applyFont="1" applyFill="1" applyProtection="1">
      <protection locked="0"/>
    </xf>
    <xf numFmtId="37" fontId="30" fillId="0" borderId="0" xfId="0" applyNumberFormat="1" applyFont="1" applyFill="1" applyProtection="1">
      <protection locked="0"/>
    </xf>
    <xf numFmtId="0" fontId="30" fillId="0" borderId="6" xfId="0" applyFont="1" applyFill="1" applyBorder="1" applyAlignment="1" applyProtection="1">
      <alignment horizontal="center"/>
    </xf>
    <xf numFmtId="0" fontId="30" fillId="0" borderId="46" xfId="0" applyFont="1" applyFill="1" applyBorder="1" applyProtection="1"/>
    <xf numFmtId="0" fontId="30" fillId="0" borderId="54" xfId="0" applyFont="1" applyFill="1" applyBorder="1" applyProtection="1"/>
    <xf numFmtId="5" fontId="30" fillId="0" borderId="54" xfId="0" applyNumberFormat="1" applyFont="1" applyFill="1" applyBorder="1" applyProtection="1"/>
    <xf numFmtId="0" fontId="30" fillId="0" borderId="50" xfId="0" applyFont="1" applyFill="1" applyBorder="1" applyProtection="1"/>
    <xf numFmtId="0" fontId="30" fillId="0" borderId="15" xfId="0" applyFont="1" applyFill="1" applyBorder="1" applyProtection="1"/>
    <xf numFmtId="0" fontId="30" fillId="0" borderId="9" xfId="0" applyFont="1" applyFill="1" applyBorder="1" applyAlignment="1" applyProtection="1"/>
    <xf numFmtId="0" fontId="5" fillId="0" borderId="9" xfId="0" applyFont="1" applyFill="1" applyBorder="1"/>
    <xf numFmtId="0" fontId="30" fillId="0" borderId="31" xfId="0" applyFont="1" applyFill="1" applyBorder="1" applyAlignment="1" applyProtection="1"/>
    <xf numFmtId="0" fontId="30" fillId="0" borderId="33" xfId="0" applyFont="1" applyFill="1" applyBorder="1" applyProtection="1"/>
    <xf numFmtId="0" fontId="30" fillId="0" borderId="30" xfId="0" applyFont="1" applyFill="1" applyBorder="1" applyAlignment="1" applyProtection="1">
      <alignment horizontal="centerContinuous"/>
    </xf>
    <xf numFmtId="5" fontId="30" fillId="0" borderId="0" xfId="0" applyNumberFormat="1" applyFont="1" applyFill="1" applyProtection="1"/>
    <xf numFmtId="5" fontId="30" fillId="0" borderId="31" xfId="0" applyNumberFormat="1" applyFont="1" applyFill="1" applyBorder="1" applyProtection="1"/>
    <xf numFmtId="0" fontId="30" fillId="0" borderId="31" xfId="0" applyFont="1" applyFill="1" applyBorder="1" applyProtection="1">
      <protection locked="0"/>
    </xf>
    <xf numFmtId="5" fontId="30" fillId="0" borderId="31" xfId="0" applyNumberFormat="1" applyFont="1" applyFill="1" applyBorder="1" applyProtection="1">
      <protection locked="0"/>
    </xf>
    <xf numFmtId="37" fontId="30" fillId="0" borderId="31" xfId="0" applyNumberFormat="1" applyFont="1" applyFill="1" applyBorder="1" applyProtection="1">
      <protection locked="0"/>
    </xf>
    <xf numFmtId="0" fontId="30" fillId="0" borderId="56" xfId="0" applyFont="1" applyFill="1" applyBorder="1" applyProtection="1"/>
    <xf numFmtId="5" fontId="30" fillId="0" borderId="56" xfId="0" applyNumberFormat="1" applyFont="1" applyFill="1" applyBorder="1" applyProtection="1"/>
    <xf numFmtId="0" fontId="30" fillId="0" borderId="33" xfId="0" applyFont="1" applyFill="1" applyBorder="1" applyProtection="1">
      <protection locked="0"/>
    </xf>
    <xf numFmtId="5" fontId="30" fillId="0" borderId="9" xfId="0" applyNumberFormat="1" applyFont="1" applyFill="1" applyBorder="1" applyProtection="1">
      <protection locked="0"/>
    </xf>
    <xf numFmtId="0" fontId="30" fillId="0" borderId="6" xfId="0" applyFont="1" applyFill="1" applyBorder="1" applyAlignment="1" applyProtection="1">
      <alignment horizontal="right"/>
    </xf>
    <xf numFmtId="0" fontId="9" fillId="0" borderId="0" xfId="0" applyFont="1" applyAlignment="1" applyProtection="1">
      <alignment wrapText="1"/>
      <protection locked="0"/>
    </xf>
    <xf numFmtId="170" fontId="9" fillId="0" borderId="8" xfId="0" applyNumberFormat="1" applyFont="1" applyBorder="1" applyProtection="1">
      <protection locked="0"/>
    </xf>
    <xf numFmtId="0" fontId="9" fillId="0" borderId="0" xfId="10" applyFont="1" applyFill="1" applyBorder="1" applyProtection="1">
      <protection locked="0"/>
    </xf>
    <xf numFmtId="0" fontId="9" fillId="0" borderId="0" xfId="10" applyFont="1" applyAlignment="1" applyProtection="1">
      <alignment wrapText="1"/>
      <protection locked="0"/>
    </xf>
    <xf numFmtId="0" fontId="9" fillId="0" borderId="0" xfId="10" applyFont="1" applyProtection="1">
      <protection locked="0"/>
    </xf>
    <xf numFmtId="0" fontId="9" fillId="0" borderId="8" xfId="10" applyFont="1" applyBorder="1" applyAlignment="1" applyProtection="1">
      <alignment horizontal="center"/>
      <protection locked="0"/>
    </xf>
    <xf numFmtId="0" fontId="9" fillId="0" borderId="8" xfId="10" applyFont="1" applyBorder="1" applyProtection="1">
      <protection locked="0"/>
    </xf>
    <xf numFmtId="171" fontId="9" fillId="0" borderId="8" xfId="11" applyNumberFormat="1" applyFont="1" applyBorder="1" applyAlignment="1" applyProtection="1">
      <alignment horizontal="center"/>
      <protection locked="0"/>
    </xf>
    <xf numFmtId="171" fontId="9" fillId="0" borderId="8" xfId="11" applyNumberFormat="1" applyFont="1" applyBorder="1" applyProtection="1">
      <protection locked="0"/>
    </xf>
    <xf numFmtId="171" fontId="9" fillId="0" borderId="8" xfId="11" applyNumberFormat="1" applyFont="1" applyFill="1" applyBorder="1" applyAlignment="1" applyProtection="1">
      <alignment horizontal="center"/>
      <protection locked="0"/>
    </xf>
    <xf numFmtId="171" fontId="9" fillId="0" borderId="8" xfId="11" applyNumberFormat="1" applyFont="1" applyFill="1" applyBorder="1" applyAlignment="1" applyProtection="1">
      <alignment horizontal="right"/>
      <protection locked="0"/>
    </xf>
    <xf numFmtId="171" fontId="9" fillId="0" borderId="8" xfId="11" applyNumberFormat="1" applyFont="1" applyFill="1" applyBorder="1" applyProtection="1">
      <protection locked="0"/>
    </xf>
    <xf numFmtId="0" fontId="9" fillId="0" borderId="0" xfId="10" applyFont="1" applyFill="1" applyProtection="1">
      <protection locked="0"/>
    </xf>
    <xf numFmtId="170" fontId="9" fillId="0" borderId="8" xfId="10" applyNumberFormat="1" applyFont="1" applyBorder="1" applyProtection="1">
      <protection locked="0"/>
    </xf>
    <xf numFmtId="0" fontId="9" fillId="0" borderId="5" xfId="0" applyFont="1" applyBorder="1" applyProtection="1">
      <protection locked="0"/>
    </xf>
    <xf numFmtId="0" fontId="9" fillId="0" borderId="6" xfId="0" applyFont="1" applyBorder="1" applyProtection="1">
      <protection locked="0"/>
    </xf>
    <xf numFmtId="0" fontId="9" fillId="0" borderId="6" xfId="0" applyFont="1" applyBorder="1" applyAlignment="1" applyProtection="1">
      <alignment wrapText="1"/>
      <protection locked="0"/>
    </xf>
    <xf numFmtId="170" fontId="9" fillId="0" borderId="7" xfId="0" applyNumberFormat="1" applyFont="1" applyBorder="1" applyProtection="1">
      <protection locked="0"/>
    </xf>
    <xf numFmtId="0" fontId="5" fillId="0" borderId="0" xfId="0" applyFont="1" applyAlignment="1">
      <alignment wrapText="1"/>
    </xf>
    <xf numFmtId="170" fontId="5" fillId="0" borderId="0" xfId="0" applyNumberFormat="1" applyFont="1"/>
    <xf numFmtId="171" fontId="5" fillId="0" borderId="0" xfId="1" applyNumberFormat="1" applyFont="1" applyFill="1" applyProtection="1">
      <protection locked="0"/>
    </xf>
    <xf numFmtId="0" fontId="5" fillId="0" borderId="8" xfId="0" applyFont="1" applyFill="1" applyBorder="1" applyAlignment="1" applyProtection="1">
      <protection locked="0"/>
    </xf>
    <xf numFmtId="0" fontId="26" fillId="0" borderId="0" xfId="0" applyFont="1" applyFill="1" applyProtection="1"/>
    <xf numFmtId="167" fontId="5" fillId="0" borderId="0" xfId="0" applyNumberFormat="1" applyFont="1" applyFill="1" applyProtection="1"/>
    <xf numFmtId="0" fontId="26" fillId="0" borderId="1" xfId="0" applyFont="1" applyFill="1" applyBorder="1" applyProtection="1"/>
    <xf numFmtId="0" fontId="26" fillId="0" borderId="3" xfId="0" applyFont="1" applyFill="1" applyBorder="1" applyProtection="1"/>
    <xf numFmtId="0" fontId="26" fillId="0" borderId="2" xfId="0" applyFont="1" applyFill="1" applyBorder="1" applyProtection="1"/>
    <xf numFmtId="0" fontId="26" fillId="0" borderId="8" xfId="0" applyFont="1" applyFill="1" applyBorder="1" applyAlignment="1" applyProtection="1">
      <alignment horizontal="centerContinuous"/>
    </xf>
    <xf numFmtId="0" fontId="26" fillId="0" borderId="4" xfId="0" applyFont="1" applyFill="1" applyBorder="1" applyAlignment="1" applyProtection="1">
      <alignment horizontal="centerContinuous"/>
    </xf>
    <xf numFmtId="0" fontId="26" fillId="0" borderId="0" xfId="0" applyFont="1" applyFill="1" applyAlignment="1" applyProtection="1">
      <alignment horizontal="centerContinuous"/>
    </xf>
    <xf numFmtId="0" fontId="5" fillId="0" borderId="0" xfId="0" applyFont="1" applyFill="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xf numFmtId="0" fontId="5" fillId="0" borderId="10" xfId="0" applyFont="1" applyFill="1" applyBorder="1" applyProtection="1"/>
    <xf numFmtId="0" fontId="5" fillId="0" borderId="15" xfId="0" applyFont="1" applyFill="1" applyBorder="1" applyProtection="1"/>
    <xf numFmtId="0" fontId="5" fillId="0" borderId="33" xfId="0" applyFont="1" applyFill="1" applyBorder="1" applyProtection="1"/>
    <xf numFmtId="0" fontId="5" fillId="0" borderId="9" xfId="0" applyFont="1" applyFill="1" applyBorder="1" applyProtection="1"/>
    <xf numFmtId="0" fontId="5" fillId="0" borderId="37" xfId="0" applyFont="1" applyFill="1" applyBorder="1" applyProtection="1"/>
    <xf numFmtId="0" fontId="5" fillId="0" borderId="30" xfId="0" applyFont="1" applyFill="1" applyBorder="1" applyProtection="1"/>
    <xf numFmtId="0" fontId="7" fillId="0" borderId="0" xfId="0" applyFont="1" applyFill="1" applyAlignment="1" applyProtection="1">
      <alignment horizontal="center"/>
    </xf>
    <xf numFmtId="0" fontId="7" fillId="0" borderId="32" xfId="0" applyFont="1" applyFill="1" applyBorder="1" applyProtection="1"/>
    <xf numFmtId="0" fontId="5" fillId="0" borderId="0" xfId="0" applyFont="1" applyFill="1" applyAlignment="1" applyProtection="1">
      <alignment horizontal="right"/>
    </xf>
    <xf numFmtId="5" fontId="5" fillId="0" borderId="32" xfId="0" applyNumberFormat="1" applyFont="1" applyFill="1" applyBorder="1" applyProtection="1"/>
    <xf numFmtId="14" fontId="5" fillId="0" borderId="9" xfId="0" applyNumberFormat="1" applyFont="1" applyFill="1" applyBorder="1" applyProtection="1">
      <protection locked="0"/>
    </xf>
    <xf numFmtId="10" fontId="5" fillId="0" borderId="9" xfId="0" applyNumberFormat="1" applyFont="1" applyFill="1" applyBorder="1" applyProtection="1">
      <protection locked="0"/>
    </xf>
    <xf numFmtId="10" fontId="5" fillId="0" borderId="9" xfId="0" applyNumberFormat="1" applyFont="1" applyFill="1" applyBorder="1" applyAlignment="1" applyProtection="1">
      <alignment horizontal="right"/>
      <protection locked="0"/>
    </xf>
    <xf numFmtId="171" fontId="5" fillId="0" borderId="9" xfId="1" applyNumberFormat="1" applyFont="1" applyFill="1" applyBorder="1" applyProtection="1">
      <protection locked="0"/>
    </xf>
    <xf numFmtId="0" fontId="5" fillId="0" borderId="4" xfId="0" applyFont="1" applyFill="1" applyBorder="1" applyProtection="1">
      <protection locked="0"/>
    </xf>
    <xf numFmtId="0" fontId="5" fillId="0" borderId="0" xfId="0" applyFont="1" applyFill="1" applyAlignment="1" applyProtection="1">
      <alignment horizontal="right"/>
      <protection locked="0"/>
    </xf>
    <xf numFmtId="0" fontId="5" fillId="0" borderId="0" xfId="0" applyFont="1" applyFill="1" applyBorder="1" applyAlignment="1" applyProtection="1">
      <alignment horizontal="centerContinuous"/>
    </xf>
    <xf numFmtId="0" fontId="5" fillId="0" borderId="5" xfId="0" applyFont="1" applyFill="1" applyBorder="1" applyProtection="1">
      <protection locked="0"/>
    </xf>
    <xf numFmtId="0" fontId="5" fillId="0" borderId="7" xfId="0" applyFont="1" applyFill="1" applyBorder="1" applyAlignment="1" applyProtection="1">
      <protection locked="0"/>
    </xf>
    <xf numFmtId="0" fontId="5" fillId="0" borderId="5" xfId="0" applyFont="1" applyFill="1" applyBorder="1" applyProtection="1"/>
    <xf numFmtId="0" fontId="5" fillId="0" borderId="7" xfId="0" applyFont="1" applyFill="1" applyBorder="1" applyProtection="1"/>
    <xf numFmtId="0" fontId="5" fillId="0" borderId="8" xfId="0" quotePrefix="1" applyFont="1" applyFill="1" applyBorder="1" applyAlignment="1" applyProtection="1">
      <protection locked="0"/>
    </xf>
    <xf numFmtId="0" fontId="14" fillId="0" borderId="0" xfId="6" applyFont="1" applyFill="1" applyProtection="1"/>
    <xf numFmtId="171" fontId="5" fillId="0" borderId="0" xfId="0" applyNumberFormat="1" applyFont="1" applyFill="1" applyProtection="1">
      <protection locked="0"/>
    </xf>
    <xf numFmtId="0" fontId="9" fillId="0" borderId="8" xfId="0" applyFont="1" applyBorder="1" applyAlignment="1" applyProtection="1">
      <alignment horizontal="center"/>
      <protection locked="0"/>
    </xf>
    <xf numFmtId="0" fontId="9" fillId="0" borderId="41" xfId="0" applyFont="1" applyBorder="1" applyProtection="1">
      <protection locked="0"/>
    </xf>
    <xf numFmtId="0" fontId="9" fillId="0" borderId="7" xfId="0" applyFont="1" applyBorder="1" applyProtection="1">
      <protection locked="0"/>
    </xf>
    <xf numFmtId="172" fontId="5" fillId="0" borderId="8" xfId="2" applyNumberFormat="1" applyFont="1" applyBorder="1" applyProtection="1">
      <protection locked="0"/>
    </xf>
    <xf numFmtId="0" fontId="5" fillId="0" borderId="83" xfId="3" applyFont="1" applyBorder="1" applyProtection="1">
      <protection locked="0"/>
    </xf>
    <xf numFmtId="0" fontId="5" fillId="0" borderId="83" xfId="0" applyFont="1" applyFill="1" applyBorder="1" applyProtection="1">
      <protection locked="0"/>
    </xf>
    <xf numFmtId="0" fontId="5" fillId="0" borderId="88" xfId="0" applyFont="1" applyBorder="1"/>
    <xf numFmtId="0" fontId="5" fillId="0" borderId="88" xfId="0" applyFont="1" applyBorder="1" applyProtection="1">
      <protection locked="0"/>
    </xf>
    <xf numFmtId="0" fontId="5" fillId="0" borderId="83" xfId="0" applyFont="1" applyBorder="1" applyProtection="1">
      <protection locked="0"/>
    </xf>
    <xf numFmtId="3" fontId="5" fillId="0" borderId="87" xfId="0" applyNumberFormat="1" applyFont="1" applyBorder="1"/>
    <xf numFmtId="0" fontId="5" fillId="0" borderId="89" xfId="0" applyFont="1" applyBorder="1"/>
    <xf numFmtId="0" fontId="5" fillId="0" borderId="89" xfId="0" applyFont="1" applyBorder="1" applyProtection="1">
      <protection locked="0"/>
    </xf>
    <xf numFmtId="3" fontId="5" fillId="0" borderId="90" xfId="0" applyNumberFormat="1" applyFont="1" applyBorder="1"/>
    <xf numFmtId="0" fontId="5" fillId="0" borderId="19" xfId="0" applyFont="1" applyBorder="1"/>
    <xf numFmtId="171" fontId="5" fillId="0" borderId="8" xfId="7" applyNumberFormat="1" applyFont="1" applyBorder="1" applyProtection="1">
      <protection locked="0"/>
    </xf>
    <xf numFmtId="0" fontId="5" fillId="0" borderId="0" xfId="3" applyFont="1" applyBorder="1" applyProtection="1">
      <protection locked="0"/>
    </xf>
    <xf numFmtId="0" fontId="5" fillId="0" borderId="92" xfId="0" applyFont="1" applyBorder="1" applyProtection="1">
      <protection locked="0"/>
    </xf>
    <xf numFmtId="0" fontId="5" fillId="0" borderId="93" xfId="0" applyFont="1" applyBorder="1" applyProtection="1">
      <protection locked="0"/>
    </xf>
    <xf numFmtId="171" fontId="5" fillId="0" borderId="8" xfId="1" applyNumberFormat="1" applyFont="1" applyBorder="1" applyProtection="1">
      <protection locked="0"/>
    </xf>
    <xf numFmtId="0" fontId="5" fillId="0" borderId="94" xfId="0" applyFont="1" applyBorder="1" applyProtection="1">
      <protection locked="0"/>
    </xf>
    <xf numFmtId="0" fontId="5" fillId="0" borderId="95" xfId="0" applyFont="1" applyBorder="1" applyProtection="1">
      <protection locked="0"/>
    </xf>
    <xf numFmtId="0" fontId="5" fillId="0" borderId="96" xfId="0" applyFont="1" applyBorder="1" applyProtection="1">
      <protection locked="0"/>
    </xf>
    <xf numFmtId="0" fontId="5" fillId="0" borderId="91" xfId="0" applyFont="1" applyBorder="1" applyProtection="1">
      <protection locked="0"/>
    </xf>
    <xf numFmtId="37" fontId="5" fillId="0" borderId="12" xfId="0" applyNumberFormat="1" applyFont="1" applyFill="1" applyBorder="1" applyProtection="1">
      <protection locked="0"/>
    </xf>
    <xf numFmtId="37" fontId="5" fillId="0" borderId="35" xfId="0" applyNumberFormat="1" applyFont="1" applyFill="1" applyBorder="1" applyProtection="1">
      <protection locked="0"/>
    </xf>
    <xf numFmtId="37" fontId="33" fillId="0" borderId="32" xfId="10" applyNumberFormat="1" applyFont="1" applyFill="1" applyBorder="1" applyProtection="1">
      <protection locked="0"/>
    </xf>
    <xf numFmtId="0" fontId="4" fillId="0" borderId="3" xfId="0" applyFont="1" applyFill="1" applyBorder="1" applyProtection="1"/>
    <xf numFmtId="0" fontId="4" fillId="0" borderId="8" xfId="0" applyFont="1" applyFill="1" applyBorder="1" applyAlignment="1" applyProtection="1">
      <alignment horizontal="centerContinuous"/>
    </xf>
    <xf numFmtId="0" fontId="30" fillId="0" borderId="36" xfId="0" applyFont="1" applyFill="1" applyBorder="1" applyAlignment="1" applyProtection="1">
      <alignment horizontal="centerContinuous"/>
    </xf>
    <xf numFmtId="0" fontId="30" fillId="0" borderId="13" xfId="0" applyFont="1" applyFill="1" applyBorder="1" applyAlignment="1" applyProtection="1">
      <alignment horizontal="center"/>
    </xf>
    <xf numFmtId="0" fontId="30" fillId="0" borderId="12" xfId="0" applyFont="1" applyFill="1" applyBorder="1" applyProtection="1">
      <protection locked="0"/>
    </xf>
    <xf numFmtId="37" fontId="30" fillId="0" borderId="36" xfId="0" applyNumberFormat="1" applyFont="1" applyFill="1" applyBorder="1" applyProtection="1"/>
    <xf numFmtId="37" fontId="30" fillId="0" borderId="8" xfId="0" applyNumberFormat="1" applyFont="1" applyFill="1" applyBorder="1" applyProtection="1"/>
    <xf numFmtId="37" fontId="33" fillId="0" borderId="0" xfId="10" applyNumberFormat="1" applyFont="1" applyFill="1" applyProtection="1">
      <protection locked="0"/>
    </xf>
    <xf numFmtId="37" fontId="30" fillId="0" borderId="12" xfId="0" applyNumberFormat="1" applyFont="1" applyFill="1" applyBorder="1" applyProtection="1"/>
    <xf numFmtId="0" fontId="30" fillId="0" borderId="15" xfId="0" applyFont="1" applyFill="1" applyBorder="1" applyAlignment="1" applyProtection="1">
      <alignment horizontal="centerContinuous"/>
    </xf>
    <xf numFmtId="37" fontId="30" fillId="0" borderId="9" xfId="0" applyNumberFormat="1" applyFont="1" applyFill="1" applyBorder="1" applyAlignment="1" applyProtection="1">
      <alignment horizontal="centerContinuous"/>
    </xf>
    <xf numFmtId="37" fontId="30" fillId="0" borderId="30" xfId="0" applyNumberFormat="1" applyFont="1" applyFill="1" applyBorder="1" applyAlignment="1" applyProtection="1">
      <alignment horizontal="centerContinuous"/>
    </xf>
    <xf numFmtId="37" fontId="30" fillId="0" borderId="37" xfId="0" applyNumberFormat="1" applyFont="1" applyFill="1" applyBorder="1" applyAlignment="1" applyProtection="1">
      <alignment horizontal="centerContinuous"/>
    </xf>
    <xf numFmtId="37" fontId="30" fillId="0" borderId="37" xfId="0" applyNumberFormat="1" applyFont="1" applyFill="1" applyBorder="1" applyAlignment="1" applyProtection="1">
      <alignment horizontal="center"/>
    </xf>
    <xf numFmtId="37" fontId="30" fillId="0" borderId="9" xfId="0" applyNumberFormat="1" applyFont="1" applyFill="1" applyBorder="1" applyProtection="1"/>
    <xf numFmtId="37" fontId="30" fillId="0" borderId="9" xfId="0" applyNumberFormat="1" applyFont="1" applyFill="1" applyBorder="1" applyAlignment="1" applyProtection="1">
      <alignment horizontal="center"/>
    </xf>
    <xf numFmtId="37" fontId="30" fillId="0" borderId="32" xfId="0" applyNumberFormat="1" applyFont="1" applyFill="1" applyBorder="1" applyAlignment="1" applyProtection="1">
      <alignment horizontal="center"/>
    </xf>
    <xf numFmtId="37" fontId="30" fillId="0" borderId="8" xfId="0" applyNumberFormat="1" applyFont="1" applyFill="1" applyBorder="1" applyAlignment="1" applyProtection="1">
      <alignment horizontal="center"/>
    </xf>
    <xf numFmtId="0" fontId="30" fillId="0" borderId="17" xfId="0" applyFont="1" applyFill="1" applyBorder="1" applyProtection="1"/>
    <xf numFmtId="37" fontId="30" fillId="0" borderId="8" xfId="0" applyNumberFormat="1" applyFont="1" applyFill="1" applyBorder="1" applyProtection="1">
      <protection locked="0"/>
    </xf>
    <xf numFmtId="37" fontId="30" fillId="0" borderId="30" xfId="0" applyNumberFormat="1" applyFont="1" applyFill="1" applyBorder="1" applyProtection="1">
      <protection locked="0"/>
    </xf>
    <xf numFmtId="37" fontId="30" fillId="0" borderId="32" xfId="10" applyNumberFormat="1" applyFont="1" applyFill="1" applyBorder="1" applyProtection="1">
      <protection locked="0"/>
    </xf>
    <xf numFmtId="37" fontId="30" fillId="0" borderId="12" xfId="0" applyNumberFormat="1" applyFont="1" applyFill="1" applyBorder="1" applyProtection="1">
      <protection locked="0"/>
    </xf>
    <xf numFmtId="5" fontId="9" fillId="0" borderId="37" xfId="0" applyNumberFormat="1" applyFont="1" applyBorder="1" applyProtection="1">
      <protection locked="0"/>
    </xf>
    <xf numFmtId="5" fontId="9" fillId="0" borderId="30" xfId="0" applyNumberFormat="1" applyFont="1" applyBorder="1" applyProtection="1">
      <protection locked="0"/>
    </xf>
    <xf numFmtId="0" fontId="79" fillId="0" borderId="0" xfId="0" applyFont="1" applyFill="1" applyAlignment="1">
      <alignment vertical="center"/>
    </xf>
    <xf numFmtId="0" fontId="80" fillId="0" borderId="0" xfId="0" applyFont="1" applyFill="1" applyAlignment="1">
      <alignment vertical="center"/>
    </xf>
    <xf numFmtId="0" fontId="81" fillId="0" borderId="0" xfId="0" applyFont="1" applyFill="1" applyAlignment="1">
      <alignment horizontal="right" vertical="center"/>
    </xf>
    <xf numFmtId="0" fontId="81" fillId="0" borderId="0" xfId="0" applyFont="1" applyFill="1" applyAlignment="1">
      <alignment vertical="center"/>
    </xf>
    <xf numFmtId="10" fontId="9" fillId="0" borderId="9" xfId="0" applyNumberFormat="1" applyFont="1" applyFill="1" applyBorder="1" applyProtection="1">
      <protection locked="0"/>
    </xf>
    <xf numFmtId="0" fontId="9" fillId="0" borderId="9" xfId="0" applyFont="1" applyFill="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5" fillId="0" borderId="7" xfId="0" applyFont="1" applyBorder="1" applyProtection="1">
      <protection locked="0"/>
    </xf>
    <xf numFmtId="6" fontId="5" fillId="0" borderId="0" xfId="0" applyNumberFormat="1" applyFont="1" applyBorder="1" applyAlignment="1">
      <alignment horizontal="left"/>
    </xf>
    <xf numFmtId="0" fontId="5" fillId="0" borderId="8" xfId="0" applyFont="1" applyFill="1" applyBorder="1" applyProtection="1">
      <protection locked="0"/>
    </xf>
    <xf numFmtId="14" fontId="5" fillId="0" borderId="0" xfId="0" applyNumberFormat="1" applyFont="1" applyFill="1" applyBorder="1" applyAlignment="1">
      <alignment horizontal="left"/>
    </xf>
    <xf numFmtId="0" fontId="26" fillId="0" borderId="0" xfId="0" applyFont="1" applyAlignment="1" applyProtection="1">
      <alignment horizontal="right"/>
      <protection locked="0"/>
    </xf>
    <xf numFmtId="0" fontId="30" fillId="0" borderId="4" xfId="0" applyFont="1" applyBorder="1" applyAlignment="1" applyProtection="1">
      <protection locked="0"/>
    </xf>
    <xf numFmtId="0" fontId="30" fillId="0" borderId="0" xfId="0" applyFont="1" applyBorder="1" applyAlignment="1" applyProtection="1">
      <protection locked="0"/>
    </xf>
    <xf numFmtId="0" fontId="82" fillId="0" borderId="0" xfId="0" applyFont="1" applyFill="1" applyAlignment="1">
      <alignment horizontal="left" vertical="center" wrapText="1"/>
    </xf>
    <xf numFmtId="0" fontId="5" fillId="0" borderId="111" xfId="0" applyFont="1" applyBorder="1" applyProtection="1">
      <protection locked="0"/>
    </xf>
    <xf numFmtId="0" fontId="5" fillId="0" borderId="112" xfId="0" applyFont="1" applyBorder="1" applyProtection="1">
      <protection locked="0"/>
    </xf>
    <xf numFmtId="0" fontId="5" fillId="0" borderId="113" xfId="0" applyFont="1" applyBorder="1" applyProtection="1">
      <protection locked="0"/>
    </xf>
    <xf numFmtId="0" fontId="8" fillId="0" borderId="0" xfId="0" applyFont="1" applyProtection="1">
      <protection locked="0"/>
    </xf>
    <xf numFmtId="0" fontId="8" fillId="3" borderId="0" xfId="0" applyFont="1" applyFill="1" applyProtection="1">
      <protection locked="0"/>
    </xf>
    <xf numFmtId="0" fontId="11" fillId="3" borderId="0" xfId="0" applyFont="1" applyFill="1" applyProtection="1">
      <protection locked="0"/>
    </xf>
    <xf numFmtId="0" fontId="9" fillId="3" borderId="0" xfId="0" applyFont="1" applyFill="1" applyProtection="1">
      <protection locked="0"/>
    </xf>
    <xf numFmtId="49" fontId="9" fillId="0" borderId="0" xfId="0" applyNumberFormat="1" applyFont="1" applyProtection="1">
      <protection locked="0"/>
    </xf>
    <xf numFmtId="49" fontId="9" fillId="3" borderId="0" xfId="0" applyNumberFormat="1" applyFont="1" applyFill="1" applyProtection="1">
      <protection locked="0"/>
    </xf>
    <xf numFmtId="0" fontId="9" fillId="0" borderId="26" xfId="0" applyFont="1" applyBorder="1" applyProtection="1">
      <protection locked="0"/>
    </xf>
    <xf numFmtId="0" fontId="9" fillId="0" borderId="28" xfId="0" applyFont="1" applyBorder="1" applyProtection="1">
      <protection locked="0"/>
    </xf>
    <xf numFmtId="0" fontId="83" fillId="0" borderId="26" xfId="0" applyFont="1" applyBorder="1" applyProtection="1">
      <protection locked="0"/>
    </xf>
    <xf numFmtId="0" fontId="83" fillId="0" borderId="0" xfId="0" applyFont="1" applyProtection="1">
      <protection locked="0"/>
    </xf>
    <xf numFmtId="0" fontId="83" fillId="0" borderId="28" xfId="0" applyFont="1" applyBorder="1" applyAlignment="1" applyProtection="1">
      <alignment horizontal="center"/>
      <protection locked="0"/>
    </xf>
    <xf numFmtId="0" fontId="83" fillId="0" borderId="8" xfId="0" applyFont="1" applyBorder="1" applyProtection="1">
      <protection locked="0"/>
    </xf>
    <xf numFmtId="0" fontId="83" fillId="0" borderId="0" xfId="0" applyFont="1" applyFill="1" applyProtection="1">
      <protection locked="0"/>
    </xf>
    <xf numFmtId="0" fontId="83" fillId="0" borderId="0" xfId="0" quotePrefix="1" applyFont="1" applyFill="1" applyProtection="1">
      <protection locked="0"/>
    </xf>
    <xf numFmtId="0" fontId="9" fillId="0" borderId="27" xfId="0" applyFont="1" applyBorder="1" applyProtection="1">
      <protection locked="0"/>
    </xf>
    <xf numFmtId="0" fontId="9" fillId="0" borderId="29" xfId="0" applyFont="1" applyBorder="1" applyProtection="1">
      <protection locked="0"/>
    </xf>
    <xf numFmtId="0" fontId="9" fillId="0" borderId="31" xfId="0" applyFont="1" applyBorder="1" applyProtection="1">
      <protection locked="0"/>
    </xf>
    <xf numFmtId="0" fontId="15" fillId="0" borderId="0" xfId="0" applyFont="1" applyAlignment="1" applyProtection="1">
      <alignment horizontal="center"/>
      <protection locked="0"/>
    </xf>
    <xf numFmtId="0" fontId="9" fillId="0" borderId="0" xfId="0" applyFont="1" applyFill="1" applyBorder="1" applyAlignment="1" applyProtection="1">
      <alignment horizontal="center"/>
      <protection locked="0"/>
    </xf>
    <xf numFmtId="0" fontId="14" fillId="0" borderId="0" xfId="0" applyFont="1" applyAlignment="1" applyProtection="1">
      <alignment wrapText="1"/>
      <protection locked="0"/>
    </xf>
    <xf numFmtId="0" fontId="9" fillId="0" borderId="83" xfId="0" applyFont="1" applyBorder="1"/>
    <xf numFmtId="0" fontId="5" fillId="0" borderId="2" xfId="0" applyFont="1" applyFill="1" applyBorder="1" applyAlignment="1" applyProtection="1">
      <alignment horizontal="centerContinuous"/>
    </xf>
    <xf numFmtId="0" fontId="13" fillId="0" borderId="0" xfId="0" applyFont="1" applyFill="1" applyAlignment="1" applyProtection="1">
      <alignment horizontal="centerContinuous"/>
    </xf>
    <xf numFmtId="0" fontId="5" fillId="0" borderId="2" xfId="0" applyFont="1" applyFill="1" applyBorder="1" applyProtection="1"/>
    <xf numFmtId="43" fontId="4" fillId="0" borderId="63" xfId="1" applyFont="1" applyFill="1" applyBorder="1" applyProtection="1"/>
    <xf numFmtId="43" fontId="4" fillId="0" borderId="65" xfId="1" applyFont="1" applyFill="1" applyBorder="1" applyAlignment="1" applyProtection="1">
      <alignment horizontal="centerContinuous"/>
    </xf>
    <xf numFmtId="43" fontId="30" fillId="0" borderId="65" xfId="1" applyFont="1" applyFill="1" applyBorder="1" applyProtection="1"/>
    <xf numFmtId="43" fontId="30" fillId="0" borderId="65" xfId="1" applyFont="1" applyFill="1" applyBorder="1" applyAlignment="1" applyProtection="1">
      <alignment horizontal="centerContinuous"/>
    </xf>
    <xf numFmtId="43" fontId="30" fillId="0" borderId="68" xfId="1" applyFont="1" applyFill="1" applyBorder="1" applyProtection="1"/>
    <xf numFmtId="43" fontId="30" fillId="0" borderId="70" xfId="1" applyFont="1" applyFill="1" applyBorder="1" applyProtection="1"/>
    <xf numFmtId="43" fontId="30" fillId="0" borderId="70" xfId="1" applyFont="1" applyFill="1" applyBorder="1" applyAlignment="1" applyProtection="1">
      <alignment horizontal="center"/>
    </xf>
    <xf numFmtId="43" fontId="30" fillId="0" borderId="72" xfId="1" applyFont="1" applyFill="1" applyBorder="1" applyProtection="1"/>
    <xf numFmtId="43" fontId="9" fillId="0" borderId="75" xfId="1" applyFont="1" applyFill="1" applyBorder="1"/>
    <xf numFmtId="43" fontId="38" fillId="0" borderId="65" xfId="1" applyFont="1" applyFill="1" applyBorder="1"/>
    <xf numFmtId="43" fontId="30" fillId="0" borderId="79" xfId="1" applyFont="1" applyFill="1" applyBorder="1" applyProtection="1"/>
    <xf numFmtId="43" fontId="30" fillId="0" borderId="0" xfId="1" applyFont="1" applyFill="1" applyBorder="1" applyProtection="1"/>
    <xf numFmtId="43" fontId="30" fillId="0" borderId="0" xfId="1" applyFont="1" applyFill="1" applyProtection="1"/>
    <xf numFmtId="174" fontId="30" fillId="0" borderId="65" xfId="1" applyNumberFormat="1" applyFont="1" applyFill="1" applyBorder="1" applyProtection="1"/>
    <xf numFmtId="0" fontId="82" fillId="0" borderId="0" xfId="0" applyFont="1" applyFill="1" applyAlignment="1">
      <alignment horizontal="left" vertical="center" wrapText="1"/>
    </xf>
    <xf numFmtId="0" fontId="15" fillId="0" borderId="0" xfId="0" applyFont="1" applyAlignment="1" applyProtection="1">
      <alignment vertical="top" wrapText="1"/>
      <protection locked="0"/>
    </xf>
    <xf numFmtId="171" fontId="5" fillId="0" borderId="3" xfId="1" applyNumberFormat="1" applyFont="1" applyFill="1" applyBorder="1" applyProtection="1"/>
    <xf numFmtId="171" fontId="5" fillId="0" borderId="8" xfId="1" applyNumberFormat="1" applyFont="1" applyFill="1" applyBorder="1" applyAlignment="1" applyProtection="1">
      <alignment horizontal="centerContinuous"/>
    </xf>
    <xf numFmtId="171" fontId="5" fillId="0" borderId="8" xfId="1" applyNumberFormat="1" applyFont="1" applyFill="1" applyBorder="1" applyProtection="1"/>
    <xf numFmtId="171" fontId="5" fillId="0" borderId="30" xfId="1" applyNumberFormat="1" applyFont="1" applyFill="1" applyBorder="1" applyProtection="1"/>
    <xf numFmtId="171" fontId="5" fillId="0" borderId="8" xfId="1" applyNumberFormat="1" applyFont="1" applyFill="1" applyBorder="1" applyAlignment="1" applyProtection="1">
      <alignment horizontal="center"/>
    </xf>
    <xf numFmtId="171" fontId="5" fillId="0" borderId="0" xfId="1" applyNumberFormat="1" applyFont="1" applyFill="1" applyAlignment="1" applyProtection="1">
      <alignment horizontal="centerContinuous"/>
    </xf>
    <xf numFmtId="171" fontId="29" fillId="0" borderId="30" xfId="1" applyNumberFormat="1" applyFont="1" applyFill="1" applyBorder="1" applyProtection="1">
      <protection locked="0"/>
    </xf>
    <xf numFmtId="171" fontId="29" fillId="0" borderId="0" xfId="1" applyNumberFormat="1" applyFont="1" applyFill="1" applyProtection="1">
      <protection locked="0"/>
    </xf>
    <xf numFmtId="171" fontId="29" fillId="0" borderId="8" xfId="1" applyNumberFormat="1" applyFont="1" applyFill="1" applyBorder="1" applyProtection="1">
      <protection locked="0"/>
    </xf>
    <xf numFmtId="171" fontId="29" fillId="0" borderId="7" xfId="1" applyNumberFormat="1" applyFont="1" applyFill="1" applyBorder="1" applyProtection="1">
      <protection locked="0"/>
    </xf>
    <xf numFmtId="171" fontId="5" fillId="0" borderId="0" xfId="1" applyNumberFormat="1" applyFont="1" applyFill="1" applyAlignment="1" applyProtection="1">
      <alignment horizontal="right"/>
    </xf>
    <xf numFmtId="171" fontId="0" fillId="0" borderId="0" xfId="1" applyNumberFormat="1" applyFont="1" applyFill="1"/>
    <xf numFmtId="10" fontId="9" fillId="0" borderId="22" xfId="0" applyNumberFormat="1" applyFont="1" applyFill="1" applyBorder="1" applyProtection="1"/>
    <xf numFmtId="5" fontId="9" fillId="0" borderId="56" xfId="0" applyNumberFormat="1" applyFont="1" applyFill="1" applyBorder="1" applyProtection="1"/>
    <xf numFmtId="0" fontId="84" fillId="0" borderId="0" xfId="0" applyFont="1" applyAlignment="1">
      <alignment wrapText="1"/>
    </xf>
    <xf numFmtId="0" fontId="38" fillId="0" borderId="4" xfId="0" applyFont="1" applyFill="1" applyBorder="1" applyAlignment="1" applyProtection="1">
      <alignment horizontal="centerContinuous"/>
    </xf>
    <xf numFmtId="0" fontId="9" fillId="0" borderId="20" xfId="0" applyFont="1" applyFill="1" applyBorder="1" applyProtection="1"/>
    <xf numFmtId="0" fontId="14" fillId="0" borderId="32" xfId="0" applyFont="1" applyFill="1" applyBorder="1" applyAlignment="1" applyProtection="1">
      <alignment horizontal="center"/>
    </xf>
    <xf numFmtId="0" fontId="14" fillId="0" borderId="17" xfId="0" applyFont="1" applyFill="1" applyBorder="1" applyAlignment="1" applyProtection="1">
      <alignment horizontal="center"/>
    </xf>
    <xf numFmtId="0" fontId="14" fillId="0" borderId="37" xfId="0" applyFont="1" applyFill="1" applyBorder="1" applyAlignment="1" applyProtection="1">
      <alignment horizontal="center"/>
    </xf>
    <xf numFmtId="0" fontId="16" fillId="0" borderId="32" xfId="0" applyFont="1" applyFill="1" applyBorder="1" applyAlignment="1" applyProtection="1">
      <alignment horizontal="center"/>
    </xf>
    <xf numFmtId="37" fontId="9" fillId="0" borderId="20" xfId="0" applyNumberFormat="1" applyFont="1" applyFill="1" applyBorder="1" applyProtection="1"/>
    <xf numFmtId="37" fontId="9" fillId="0" borderId="17" xfId="0" applyNumberFormat="1" applyFont="1" applyFill="1" applyBorder="1" applyProtection="1"/>
    <xf numFmtId="37" fontId="9" fillId="0" borderId="37" xfId="0" applyNumberFormat="1" applyFont="1" applyFill="1" applyBorder="1" applyProtection="1"/>
    <xf numFmtId="37" fontId="9" fillId="0" borderId="30" xfId="0" applyNumberFormat="1" applyFont="1" applyFill="1" applyBorder="1" applyProtection="1"/>
    <xf numFmtId="37" fontId="9" fillId="0" borderId="115" xfId="0" applyNumberFormat="1" applyFont="1" applyFill="1" applyBorder="1" applyProtection="1">
      <protection locked="0"/>
    </xf>
    <xf numFmtId="37" fontId="9" fillId="0" borderId="86" xfId="0" applyNumberFormat="1" applyFont="1" applyFill="1" applyBorder="1" applyProtection="1"/>
    <xf numFmtId="37" fontId="15" fillId="0" borderId="32" xfId="0" applyNumberFormat="1" applyFont="1" applyFill="1" applyBorder="1" applyProtection="1">
      <protection locked="0"/>
    </xf>
    <xf numFmtId="37" fontId="15" fillId="0" borderId="8" xfId="0" applyNumberFormat="1" applyFont="1" applyFill="1" applyBorder="1" applyProtection="1">
      <protection locked="0"/>
    </xf>
    <xf numFmtId="37" fontId="9" fillId="0" borderId="20" xfId="0" applyNumberFormat="1" applyFont="1" applyFill="1" applyBorder="1" applyProtection="1">
      <protection locked="0"/>
    </xf>
    <xf numFmtId="0" fontId="9" fillId="0" borderId="17" xfId="0" applyFont="1" applyFill="1" applyBorder="1" applyProtection="1"/>
    <xf numFmtId="0" fontId="9" fillId="0" borderId="37" xfId="0" applyFont="1" applyFill="1" applyBorder="1" applyProtection="1"/>
    <xf numFmtId="0" fontId="14" fillId="0" borderId="23" xfId="0" applyFont="1" applyFill="1" applyBorder="1" applyAlignment="1" applyProtection="1">
      <alignment horizontal="center"/>
    </xf>
    <xf numFmtId="0" fontId="9" fillId="0" borderId="41" xfId="0" applyFont="1" applyFill="1" applyBorder="1" applyProtection="1"/>
    <xf numFmtId="5" fontId="9" fillId="0" borderId="23" xfId="0" applyNumberFormat="1" applyFont="1" applyFill="1" applyBorder="1" applyProtection="1"/>
    <xf numFmtId="5" fontId="9" fillId="0" borderId="41" xfId="0" applyNumberFormat="1" applyFont="1" applyFill="1" applyBorder="1" applyProtection="1"/>
    <xf numFmtId="5" fontId="9" fillId="0" borderId="7" xfId="0" applyNumberFormat="1" applyFont="1" applyFill="1" applyBorder="1" applyProtection="1"/>
    <xf numFmtId="0" fontId="9" fillId="0" borderId="13" xfId="0" applyFont="1" applyFill="1" applyBorder="1" applyProtection="1"/>
    <xf numFmtId="0" fontId="9" fillId="0" borderId="35" xfId="0" applyFont="1" applyFill="1" applyBorder="1" applyProtection="1"/>
    <xf numFmtId="0" fontId="14" fillId="0" borderId="35" xfId="0" applyFont="1" applyFill="1" applyBorder="1" applyAlignment="1" applyProtection="1">
      <alignment horizontal="center"/>
    </xf>
    <xf numFmtId="37" fontId="9" fillId="0" borderId="35" xfId="0" applyNumberFormat="1" applyFont="1" applyFill="1" applyBorder="1" applyProtection="1"/>
    <xf numFmtId="37" fontId="9" fillId="0" borderId="36" xfId="0" applyNumberFormat="1" applyFont="1" applyFill="1" applyBorder="1" applyProtection="1"/>
    <xf numFmtId="5" fontId="9" fillId="0" borderId="8" xfId="0" applyNumberFormat="1" applyFont="1" applyFill="1" applyBorder="1" applyProtection="1"/>
    <xf numFmtId="0" fontId="16" fillId="0" borderId="0" xfId="0" applyFont="1" applyFill="1" applyAlignment="1" applyProtection="1">
      <alignment horizontal="center"/>
    </xf>
    <xf numFmtId="5" fontId="9" fillId="0" borderId="0" xfId="0" applyNumberFormat="1" applyFont="1" applyFill="1" applyProtection="1"/>
    <xf numFmtId="166" fontId="9" fillId="0" borderId="0" xfId="0" applyNumberFormat="1" applyFont="1" applyFill="1" applyProtection="1"/>
    <xf numFmtId="166" fontId="39" fillId="0" borderId="0" xfId="0" applyNumberFormat="1" applyFont="1" applyFill="1" applyProtection="1"/>
    <xf numFmtId="0" fontId="39" fillId="0" borderId="0" xfId="0" applyFont="1" applyFill="1" applyProtection="1"/>
    <xf numFmtId="5" fontId="40" fillId="0" borderId="0" xfId="0" applyNumberFormat="1" applyFont="1" applyFill="1" applyProtection="1"/>
    <xf numFmtId="166" fontId="40" fillId="0" borderId="0" xfId="0" applyNumberFormat="1" applyFont="1" applyFill="1" applyProtection="1"/>
    <xf numFmtId="0" fontId="40" fillId="0" borderId="0" xfId="0" applyFont="1" applyFill="1" applyProtection="1"/>
    <xf numFmtId="0" fontId="9" fillId="0" borderId="5" xfId="0" applyFont="1" applyFill="1" applyBorder="1" applyProtection="1"/>
    <xf numFmtId="0" fontId="9" fillId="0" borderId="7" xfId="0" applyFont="1" applyFill="1" applyBorder="1" applyProtection="1"/>
    <xf numFmtId="37" fontId="14" fillId="0" borderId="0" xfId="0" applyNumberFormat="1" applyFont="1" applyFill="1" applyAlignment="1" applyProtection="1">
      <alignment horizontal="centerContinuous"/>
    </xf>
    <xf numFmtId="0" fontId="5" fillId="0" borderId="1" xfId="0" applyFont="1" applyFill="1" applyBorder="1" applyProtection="1"/>
    <xf numFmtId="0" fontId="5" fillId="0" borderId="3" xfId="0" applyFont="1" applyFill="1" applyBorder="1" applyProtection="1"/>
    <xf numFmtId="0" fontId="55" fillId="0" borderId="2" xfId="0" applyFont="1" applyFill="1" applyBorder="1" applyProtection="1"/>
    <xf numFmtId="0" fontId="6" fillId="0" borderId="0" xfId="0" applyFont="1" applyFill="1" applyProtection="1"/>
    <xf numFmtId="0" fontId="5" fillId="0" borderId="31" xfId="0" applyFont="1" applyFill="1" applyBorder="1" applyAlignment="1" applyProtection="1">
      <alignment horizontal="center"/>
    </xf>
    <xf numFmtId="5" fontId="5" fillId="0" borderId="9" xfId="0" applyNumberFormat="1" applyFont="1" applyFill="1" applyBorder="1" applyProtection="1"/>
    <xf numFmtId="3" fontId="5" fillId="0" borderId="0" xfId="0" applyNumberFormat="1" applyFont="1" applyFill="1" applyProtection="1"/>
    <xf numFmtId="3" fontId="5" fillId="0" borderId="9" xfId="0" applyNumberFormat="1" applyFont="1" applyFill="1" applyBorder="1" applyProtection="1"/>
    <xf numFmtId="10" fontId="5" fillId="0" borderId="9" xfId="5" applyNumberFormat="1" applyFont="1" applyFill="1" applyBorder="1" applyProtection="1"/>
    <xf numFmtId="10" fontId="5" fillId="0" borderId="9" xfId="0" applyNumberFormat="1" applyFont="1" applyFill="1" applyBorder="1" applyProtection="1"/>
    <xf numFmtId="0" fontId="5" fillId="0" borderId="33" xfId="0" applyFont="1" applyFill="1" applyBorder="1" applyAlignment="1" applyProtection="1">
      <alignment horizontal="center"/>
    </xf>
    <xf numFmtId="171" fontId="5" fillId="0" borderId="9" xfId="1" applyNumberFormat="1" applyFont="1" applyFill="1" applyBorder="1" applyProtection="1"/>
    <xf numFmtId="0" fontId="5" fillId="0" borderId="9" xfId="0" applyFont="1" applyFill="1" applyBorder="1" applyAlignment="1" applyProtection="1">
      <alignment horizontal="center"/>
    </xf>
    <xf numFmtId="10" fontId="5" fillId="0" borderId="0" xfId="0" applyNumberFormat="1" applyFont="1" applyFill="1" applyProtection="1">
      <protection locked="0"/>
    </xf>
    <xf numFmtId="10" fontId="5" fillId="0" borderId="0" xfId="9" applyNumberFormat="1" applyFont="1" applyFill="1" applyProtection="1"/>
    <xf numFmtId="0" fontId="5" fillId="0" borderId="38" xfId="0" applyFont="1" applyFill="1" applyBorder="1" applyProtection="1"/>
    <xf numFmtId="0" fontId="5" fillId="0" borderId="39" xfId="0" applyFont="1" applyFill="1" applyBorder="1" applyAlignment="1" applyProtection="1">
      <alignment horizontal="center"/>
    </xf>
    <xf numFmtId="0" fontId="5" fillId="0" borderId="38" xfId="0" applyFont="1" applyFill="1" applyBorder="1" applyAlignment="1" applyProtection="1">
      <alignment horizontal="center"/>
    </xf>
    <xf numFmtId="37" fontId="5" fillId="0" borderId="39" xfId="0" applyNumberFormat="1" applyFont="1" applyFill="1" applyBorder="1" applyProtection="1"/>
    <xf numFmtId="0" fontId="5" fillId="0" borderId="42" xfId="0" applyFont="1" applyFill="1" applyBorder="1" applyProtection="1"/>
    <xf numFmtId="0" fontId="5" fillId="0" borderId="39" xfId="0" applyFont="1" applyFill="1" applyBorder="1" applyProtection="1"/>
    <xf numFmtId="10" fontId="5" fillId="0" borderId="39" xfId="0" applyNumberFormat="1" applyFont="1" applyFill="1" applyBorder="1" applyProtection="1"/>
    <xf numFmtId="10" fontId="5" fillId="0" borderId="12" xfId="0" applyNumberFormat="1" applyFont="1" applyFill="1" applyBorder="1" applyProtection="1"/>
    <xf numFmtId="0" fontId="5" fillId="0" borderId="40" xfId="0" applyFont="1" applyFill="1" applyBorder="1" applyProtection="1"/>
    <xf numFmtId="10" fontId="5" fillId="0" borderId="0" xfId="9" applyNumberFormat="1" applyFont="1" applyFill="1" applyProtection="1">
      <protection locked="0"/>
    </xf>
    <xf numFmtId="0" fontId="5" fillId="0" borderId="0" xfId="0" applyFont="1" applyFill="1" applyAlignment="1"/>
    <xf numFmtId="0" fontId="5" fillId="0" borderId="6" xfId="0" applyFont="1" applyFill="1" applyBorder="1"/>
    <xf numFmtId="0" fontId="5" fillId="0" borderId="7" xfId="0" applyFont="1" applyFill="1" applyBorder="1"/>
    <xf numFmtId="0" fontId="21" fillId="0" borderId="0" xfId="0" applyFont="1" applyFill="1" applyAlignment="1" applyProtection="1">
      <alignment horizontal="left"/>
    </xf>
    <xf numFmtId="37" fontId="5" fillId="0" borderId="0" xfId="0" applyNumberFormat="1" applyFont="1" applyFill="1" applyProtection="1"/>
    <xf numFmtId="0" fontId="5" fillId="0" borderId="11" xfId="0" applyFont="1" applyFill="1" applyBorder="1" applyProtection="1"/>
    <xf numFmtId="0" fontId="5" fillId="0" borderId="19" xfId="0" applyFont="1" applyFill="1" applyBorder="1" applyProtection="1"/>
    <xf numFmtId="0" fontId="5" fillId="0" borderId="15" xfId="0" applyFont="1" applyFill="1" applyBorder="1" applyAlignment="1" applyProtection="1">
      <alignment horizontal="center"/>
    </xf>
    <xf numFmtId="0" fontId="5" fillId="0" borderId="9" xfId="0" applyFont="1" applyFill="1" applyBorder="1" applyAlignment="1" applyProtection="1">
      <alignment horizontal="centerContinuous"/>
    </xf>
    <xf numFmtId="171" fontId="5" fillId="0" borderId="2" xfId="1" applyNumberFormat="1" applyFont="1" applyFill="1" applyBorder="1" applyProtection="1"/>
    <xf numFmtId="0" fontId="29" fillId="0" borderId="0" xfId="0" applyFont="1" applyFill="1" applyProtection="1">
      <protection locked="0"/>
    </xf>
    <xf numFmtId="171" fontId="5" fillId="0" borderId="0" xfId="1" applyNumberFormat="1" applyFont="1" applyFill="1" applyAlignment="1" applyProtection="1">
      <alignment horizontal="center"/>
    </xf>
    <xf numFmtId="0" fontId="5" fillId="0" borderId="6" xfId="0" applyFont="1" applyFill="1" applyBorder="1" applyAlignment="1" applyProtection="1">
      <alignment horizontal="center"/>
    </xf>
    <xf numFmtId="0" fontId="5" fillId="0" borderId="46" xfId="0" applyFont="1" applyFill="1" applyBorder="1" applyProtection="1"/>
    <xf numFmtId="0" fontId="29" fillId="0" borderId="4" xfId="0" applyFont="1" applyFill="1" applyBorder="1" applyProtection="1">
      <protection locked="0"/>
    </xf>
    <xf numFmtId="0" fontId="29" fillId="0" borderId="5" xfId="0" applyFont="1" applyFill="1" applyBorder="1" applyProtection="1">
      <protection locked="0"/>
    </xf>
    <xf numFmtId="0" fontId="29" fillId="0" borderId="6" xfId="0" applyFont="1" applyFill="1" applyBorder="1" applyProtection="1">
      <protection locked="0"/>
    </xf>
    <xf numFmtId="171" fontId="29" fillId="0" borderId="6" xfId="1" applyNumberFormat="1" applyFont="1" applyFill="1" applyBorder="1" applyProtection="1">
      <protection locked="0"/>
    </xf>
    <xf numFmtId="0" fontId="17" fillId="0" borderId="0" xfId="0" applyFont="1" applyFill="1" applyProtection="1"/>
    <xf numFmtId="171" fontId="38" fillId="0" borderId="0" xfId="1" applyNumberFormat="1" applyFont="1" applyFill="1" applyAlignment="1" applyProtection="1">
      <alignment horizontal="centerContinuous"/>
    </xf>
    <xf numFmtId="171" fontId="38" fillId="0" borderId="8" xfId="1" applyNumberFormat="1" applyFont="1" applyFill="1" applyBorder="1" applyAlignment="1" applyProtection="1">
      <alignment horizontal="centerContinuous"/>
    </xf>
    <xf numFmtId="171" fontId="5" fillId="0" borderId="21" xfId="1" applyNumberFormat="1" applyFont="1" applyFill="1" applyBorder="1" applyAlignment="1" applyProtection="1">
      <alignment horizontal="center"/>
    </xf>
    <xf numFmtId="171" fontId="5" fillId="0" borderId="9" xfId="1" applyNumberFormat="1" applyFont="1" applyFill="1" applyBorder="1" applyAlignment="1" applyProtection="1">
      <alignment horizontal="center"/>
    </xf>
    <xf numFmtId="171" fontId="5" fillId="0" borderId="18" xfId="1" applyNumberFormat="1" applyFont="1" applyFill="1" applyBorder="1" applyAlignment="1" applyProtection="1">
      <alignment horizontal="center"/>
    </xf>
    <xf numFmtId="171" fontId="5" fillId="0" borderId="21" xfId="1" applyNumberFormat="1" applyFont="1" applyFill="1" applyBorder="1" applyProtection="1"/>
    <xf numFmtId="171" fontId="5" fillId="0" borderId="18" xfId="1" applyNumberFormat="1" applyFont="1" applyFill="1" applyBorder="1" applyProtection="1"/>
    <xf numFmtId="171" fontId="29" fillId="0" borderId="20" xfId="1" applyNumberFormat="1" applyFont="1" applyFill="1" applyBorder="1" applyProtection="1">
      <protection locked="0"/>
    </xf>
    <xf numFmtId="0" fontId="5" fillId="0" borderId="0" xfId="8" applyFont="1" applyFill="1" applyProtection="1"/>
    <xf numFmtId="171" fontId="5" fillId="0" borderId="20" xfId="1" applyNumberFormat="1" applyFont="1" applyFill="1" applyBorder="1" applyProtection="1">
      <protection locked="0"/>
    </xf>
    <xf numFmtId="0" fontId="5" fillId="0" borderId="0" xfId="8" applyFont="1" applyFill="1" applyProtection="1">
      <protection locked="0"/>
    </xf>
    <xf numFmtId="37" fontId="29" fillId="0" borderId="32" xfId="0" applyNumberFormat="1" applyFont="1" applyFill="1" applyBorder="1" applyProtection="1">
      <protection locked="0"/>
    </xf>
    <xf numFmtId="171" fontId="5" fillId="0" borderId="42" xfId="1" applyNumberFormat="1" applyFont="1" applyFill="1" applyBorder="1" applyProtection="1"/>
    <xf numFmtId="171" fontId="5" fillId="0" borderId="40" xfId="1" applyNumberFormat="1" applyFont="1" applyFill="1" applyBorder="1" applyProtection="1"/>
    <xf numFmtId="171" fontId="29" fillId="0" borderId="21" xfId="1" applyNumberFormat="1" applyFont="1" applyFill="1" applyBorder="1" applyProtection="1">
      <protection locked="0"/>
    </xf>
    <xf numFmtId="171" fontId="5" fillId="0" borderId="21" xfId="1" applyNumberFormat="1" applyFont="1" applyFill="1" applyBorder="1" applyProtection="1">
      <protection locked="0"/>
    </xf>
    <xf numFmtId="0" fontId="29" fillId="0" borderId="0" xfId="8" applyFont="1" applyFill="1" applyProtection="1">
      <protection locked="0"/>
    </xf>
    <xf numFmtId="171" fontId="29" fillId="0" borderId="32" xfId="1" applyNumberFormat="1" applyFont="1" applyFill="1" applyBorder="1" applyProtection="1">
      <protection locked="0"/>
    </xf>
    <xf numFmtId="0" fontId="5" fillId="0" borderId="5" xfId="0" applyFont="1" applyFill="1" applyBorder="1" applyAlignment="1" applyProtection="1">
      <alignment horizontal="center"/>
    </xf>
    <xf numFmtId="37" fontId="5" fillId="0" borderId="41" xfId="0" applyNumberFormat="1" applyFont="1" applyFill="1" applyBorder="1" applyProtection="1"/>
    <xf numFmtId="171" fontId="5" fillId="0" borderId="49" xfId="1" applyNumberFormat="1" applyFont="1" applyFill="1" applyBorder="1" applyProtection="1"/>
    <xf numFmtId="0" fontId="5" fillId="0" borderId="17" xfId="0" applyFont="1" applyFill="1" applyBorder="1" applyAlignment="1" applyProtection="1">
      <alignment horizontal="center"/>
    </xf>
    <xf numFmtId="0" fontId="29" fillId="0" borderId="32" xfId="0" applyFont="1" applyFill="1" applyBorder="1" applyProtection="1">
      <protection locked="0"/>
    </xf>
    <xf numFmtId="171" fontId="5" fillId="0" borderId="18" xfId="1" applyNumberFormat="1" applyFont="1" applyFill="1" applyBorder="1" applyProtection="1">
      <protection locked="0"/>
    </xf>
    <xf numFmtId="0" fontId="5" fillId="0" borderId="4" xfId="0" applyFont="1" applyFill="1" applyBorder="1" applyAlignment="1" applyProtection="1">
      <alignment horizontal="centerContinuous"/>
    </xf>
    <xf numFmtId="37" fontId="5" fillId="0" borderId="0" xfId="0" applyNumberFormat="1" applyFont="1" applyFill="1" applyAlignment="1" applyProtection="1">
      <alignment horizontal="centerContinuous"/>
    </xf>
    <xf numFmtId="0" fontId="29" fillId="0" borderId="4" xfId="0" applyFont="1" applyFill="1" applyBorder="1" applyAlignment="1" applyProtection="1">
      <alignment horizontal="center"/>
      <protection locked="0"/>
    </xf>
    <xf numFmtId="0" fontId="29" fillId="0" borderId="31" xfId="0" applyFont="1" applyFill="1" applyBorder="1" applyProtection="1">
      <protection locked="0"/>
    </xf>
    <xf numFmtId="5" fontId="29" fillId="0" borderId="32" xfId="0" applyNumberFormat="1" applyFont="1" applyFill="1" applyBorder="1" applyProtection="1">
      <protection locked="0"/>
    </xf>
    <xf numFmtId="0" fontId="29" fillId="0" borderId="5" xfId="0" applyFont="1" applyFill="1" applyBorder="1" applyAlignment="1" applyProtection="1">
      <alignment horizontal="center"/>
      <protection locked="0"/>
    </xf>
    <xf numFmtId="0" fontId="29" fillId="0" borderId="46" xfId="0" applyFont="1" applyFill="1" applyBorder="1" applyProtection="1">
      <protection locked="0"/>
    </xf>
    <xf numFmtId="0" fontId="29" fillId="0" borderId="6" xfId="0" applyFont="1" applyFill="1" applyBorder="1" applyAlignment="1" applyProtection="1">
      <alignment horizontal="center"/>
      <protection locked="0"/>
    </xf>
    <xf numFmtId="37" fontId="29" fillId="0" borderId="41" xfId="0" applyNumberFormat="1" applyFont="1" applyFill="1" applyBorder="1" applyProtection="1">
      <protection locked="0"/>
    </xf>
    <xf numFmtId="171" fontId="29" fillId="0" borderId="41" xfId="1" applyNumberFormat="1" applyFont="1" applyFill="1" applyBorder="1" applyProtection="1">
      <protection locked="0"/>
    </xf>
    <xf numFmtId="0" fontId="29" fillId="0" borderId="0" xfId="0" applyFont="1" applyFill="1" applyAlignment="1" applyProtection="1">
      <alignment horizontal="centerContinuous"/>
      <protection locked="0"/>
    </xf>
    <xf numFmtId="171" fontId="29" fillId="0" borderId="0" xfId="1" applyNumberFormat="1" applyFont="1" applyFill="1" applyAlignment="1" applyProtection="1">
      <alignment horizontal="centerContinuous"/>
      <protection locked="0"/>
    </xf>
    <xf numFmtId="0" fontId="5" fillId="0" borderId="11" xfId="0" applyFont="1" applyFill="1" applyBorder="1" applyAlignment="1" applyProtection="1">
      <alignment horizontal="center"/>
    </xf>
    <xf numFmtId="0" fontId="5" fillId="0" borderId="39" xfId="0" applyFont="1" applyFill="1" applyBorder="1" applyAlignment="1" applyProtection="1">
      <alignment horizontal="centerContinuous"/>
    </xf>
    <xf numFmtId="0" fontId="5" fillId="0" borderId="38" xfId="0" applyFont="1" applyFill="1" applyBorder="1" applyAlignment="1" applyProtection="1">
      <alignment horizontal="centerContinuous"/>
    </xf>
    <xf numFmtId="0" fontId="5" fillId="0" borderId="42" xfId="0" applyFont="1" applyFill="1" applyBorder="1" applyAlignment="1" applyProtection="1">
      <alignment horizontal="centerContinuous"/>
    </xf>
    <xf numFmtId="0" fontId="5" fillId="0" borderId="19" xfId="0" applyFont="1" applyFill="1" applyBorder="1" applyAlignment="1" applyProtection="1">
      <alignment horizontal="center"/>
    </xf>
    <xf numFmtId="0" fontId="5" fillId="0" borderId="34" xfId="0" applyFont="1" applyFill="1" applyBorder="1" applyAlignment="1" applyProtection="1">
      <alignment horizontal="centerContinuous"/>
    </xf>
    <xf numFmtId="0" fontId="5" fillId="0" borderId="16" xfId="0" applyFont="1" applyFill="1" applyBorder="1" applyProtection="1"/>
    <xf numFmtId="0" fontId="6" fillId="0" borderId="31" xfId="0" applyFont="1" applyFill="1" applyBorder="1" applyProtection="1"/>
    <xf numFmtId="0" fontId="5" fillId="0" borderId="31" xfId="0" applyFont="1" applyFill="1" applyBorder="1" applyAlignment="1" applyProtection="1">
      <alignment horizontal="right"/>
    </xf>
    <xf numFmtId="5" fontId="5" fillId="0" borderId="19" xfId="0" applyNumberFormat="1" applyFont="1" applyFill="1" applyBorder="1" applyProtection="1"/>
    <xf numFmtId="37" fontId="5" fillId="0" borderId="19" xfId="0" applyNumberFormat="1" applyFont="1" applyFill="1" applyBorder="1" applyProtection="1"/>
    <xf numFmtId="5" fontId="5" fillId="0" borderId="51" xfId="0" applyNumberFormat="1" applyFont="1" applyFill="1" applyBorder="1" applyProtection="1"/>
    <xf numFmtId="5" fontId="5" fillId="0" borderId="42" xfId="0" applyNumberFormat="1" applyFont="1" applyFill="1" applyBorder="1" applyProtection="1"/>
    <xf numFmtId="37" fontId="5" fillId="0" borderId="31" xfId="0" applyNumberFormat="1" applyFont="1" applyFill="1" applyBorder="1" applyProtection="1"/>
    <xf numFmtId="0" fontId="6" fillId="0" borderId="33" xfId="0" applyFont="1" applyFill="1" applyBorder="1" applyProtection="1"/>
    <xf numFmtId="0" fontId="5" fillId="0" borderId="0" xfId="0" applyFont="1" applyFill="1" applyBorder="1" applyProtection="1"/>
    <xf numFmtId="37" fontId="5" fillId="0" borderId="16" xfId="0" applyNumberFormat="1" applyFont="1" applyFill="1" applyBorder="1" applyProtection="1"/>
    <xf numFmtId="37" fontId="5" fillId="0" borderId="9" xfId="0" applyNumberFormat="1" applyFont="1" applyFill="1" applyBorder="1" applyProtection="1"/>
    <xf numFmtId="0" fontId="6" fillId="0" borderId="33" xfId="0" applyFont="1" applyFill="1" applyBorder="1" applyAlignment="1" applyProtection="1"/>
    <xf numFmtId="5" fontId="5" fillId="0" borderId="16" xfId="0" applyNumberFormat="1" applyFont="1" applyFill="1" applyBorder="1" applyProtection="1"/>
    <xf numFmtId="5" fontId="5" fillId="0" borderId="37" xfId="0" applyNumberFormat="1" applyFont="1" applyFill="1" applyBorder="1" applyProtection="1"/>
    <xf numFmtId="0" fontId="5" fillId="0" borderId="0" xfId="0" applyNumberFormat="1" applyFont="1" applyFill="1" applyProtection="1"/>
    <xf numFmtId="0" fontId="5" fillId="0" borderId="2" xfId="0" applyNumberFormat="1" applyFont="1" applyFill="1" applyBorder="1" applyProtection="1"/>
    <xf numFmtId="0" fontId="5" fillId="0" borderId="60" xfId="0" applyFont="1" applyFill="1" applyBorder="1" applyProtection="1"/>
    <xf numFmtId="0" fontId="5" fillId="0" borderId="0" xfId="0" applyNumberFormat="1" applyFont="1" applyFill="1" applyAlignment="1" applyProtection="1">
      <alignment horizontal="centerContinuous"/>
    </xf>
    <xf numFmtId="0" fontId="5" fillId="0" borderId="4" xfId="0" applyFont="1" applyFill="1" applyBorder="1" applyAlignment="1" applyProtection="1">
      <alignment horizontal="right"/>
    </xf>
    <xf numFmtId="0" fontId="5" fillId="0" borderId="35" xfId="0" applyNumberFormat="1" applyFont="1" applyFill="1" applyBorder="1" applyAlignment="1" applyProtection="1">
      <alignment horizontal="center"/>
    </xf>
    <xf numFmtId="0" fontId="5" fillId="0" borderId="35" xfId="0" applyFont="1" applyFill="1" applyBorder="1" applyAlignment="1" applyProtection="1">
      <alignment horizontal="centerContinuous"/>
    </xf>
    <xf numFmtId="0" fontId="5" fillId="0" borderId="36" xfId="0" applyFont="1" applyFill="1" applyBorder="1" applyAlignment="1" applyProtection="1">
      <alignment horizontal="centerContinuous"/>
    </xf>
    <xf numFmtId="0" fontId="5" fillId="0" borderId="32" xfId="0" applyNumberFormat="1" applyFont="1" applyFill="1" applyBorder="1" applyAlignment="1" applyProtection="1">
      <alignment horizontal="center"/>
    </xf>
    <xf numFmtId="0" fontId="5" fillId="0" borderId="37" xfId="0" applyFont="1" applyFill="1" applyBorder="1" applyAlignment="1" applyProtection="1">
      <alignment horizontal="center"/>
    </xf>
    <xf numFmtId="0"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centerContinuous"/>
    </xf>
    <xf numFmtId="0" fontId="5" fillId="0" borderId="30" xfId="0" applyFont="1" applyFill="1" applyBorder="1" applyAlignment="1" applyProtection="1">
      <alignment horizontal="centerContinuous"/>
    </xf>
    <xf numFmtId="0" fontId="5" fillId="0" borderId="32" xfId="0" applyNumberFormat="1" applyFont="1" applyFill="1" applyBorder="1" applyProtection="1"/>
    <xf numFmtId="0" fontId="5" fillId="0" borderId="59" xfId="0" applyFont="1" applyFill="1" applyBorder="1" applyAlignment="1" applyProtection="1">
      <alignment horizontal="center"/>
    </xf>
    <xf numFmtId="0" fontId="5" fillId="0" borderId="13" xfId="0" applyFont="1" applyFill="1" applyBorder="1" applyAlignment="1" applyProtection="1">
      <alignment horizontal="center"/>
    </xf>
    <xf numFmtId="0" fontId="3" fillId="0" borderId="0" xfId="0" applyFont="1" applyFill="1"/>
    <xf numFmtId="0" fontId="5" fillId="0" borderId="32" xfId="12" applyFont="1" applyFill="1" applyBorder="1" applyProtection="1"/>
    <xf numFmtId="171" fontId="5" fillId="0" borderId="32" xfId="23" applyNumberFormat="1" applyFont="1" applyFill="1" applyBorder="1" applyProtection="1"/>
    <xf numFmtId="171" fontId="5" fillId="0" borderId="8" xfId="23" applyNumberFormat="1" applyFont="1" applyFill="1" applyBorder="1" applyAlignment="1" applyProtection="1">
      <alignment horizontal="center"/>
    </xf>
    <xf numFmtId="0" fontId="5" fillId="0" borderId="32" xfId="1" applyNumberFormat="1" applyFont="1" applyFill="1" applyBorder="1" applyProtection="1"/>
    <xf numFmtId="3" fontId="5" fillId="0" borderId="8" xfId="0" applyNumberFormat="1" applyFont="1" applyFill="1" applyBorder="1"/>
    <xf numFmtId="3" fontId="60" fillId="0" borderId="30" xfId="0" applyNumberFormat="1" applyFont="1" applyFill="1" applyBorder="1" applyProtection="1"/>
    <xf numFmtId="0" fontId="60" fillId="0" borderId="16" xfId="0" applyNumberFormat="1" applyFont="1" applyFill="1" applyBorder="1" applyProtection="1"/>
    <xf numFmtId="0" fontId="60" fillId="0" borderId="16" xfId="0" applyFont="1" applyFill="1" applyBorder="1" applyProtection="1"/>
    <xf numFmtId="0" fontId="60" fillId="0" borderId="37" xfId="0" applyFont="1" applyFill="1" applyBorder="1" applyProtection="1"/>
    <xf numFmtId="3" fontId="60" fillId="0" borderId="16" xfId="0" applyNumberFormat="1" applyFont="1" applyFill="1" applyBorder="1" applyProtection="1"/>
    <xf numFmtId="0" fontId="5" fillId="0" borderId="4" xfId="0" applyFont="1" applyFill="1" applyBorder="1" applyAlignment="1" applyProtection="1"/>
    <xf numFmtId="0" fontId="5" fillId="0" borderId="6" xfId="0" applyNumberFormat="1" applyFont="1" applyFill="1" applyBorder="1" applyProtection="1"/>
    <xf numFmtId="0" fontId="5" fillId="0" borderId="20" xfId="0" quotePrefix="1" applyFont="1" applyFill="1" applyBorder="1" applyProtection="1"/>
    <xf numFmtId="0" fontId="5" fillId="0" borderId="7" xfId="0" applyNumberFormat="1" applyFont="1" applyFill="1" applyBorder="1" applyProtection="1"/>
    <xf numFmtId="7" fontId="5" fillId="0" borderId="0" xfId="0" applyNumberFormat="1" applyFont="1" applyFill="1" applyAlignment="1" applyProtection="1">
      <alignment horizontal="centerContinuous"/>
    </xf>
    <xf numFmtId="0" fontId="5" fillId="0" borderId="32" xfId="22" applyFont="1" applyFill="1" applyBorder="1" applyProtection="1"/>
    <xf numFmtId="3" fontId="59" fillId="0" borderId="8" xfId="0" applyNumberFormat="1" applyFont="1" applyFill="1" applyBorder="1"/>
    <xf numFmtId="0" fontId="5" fillId="0" borderId="32" xfId="23" applyNumberFormat="1" applyFont="1" applyFill="1" applyBorder="1" applyProtection="1"/>
    <xf numFmtId="0" fontId="3" fillId="0" borderId="97" xfId="0" applyFont="1" applyFill="1" applyBorder="1"/>
    <xf numFmtId="0" fontId="0" fillId="0" borderId="97" xfId="0" applyFill="1" applyBorder="1"/>
    <xf numFmtId="0" fontId="5" fillId="0" borderId="98" xfId="0" applyFont="1" applyFill="1" applyBorder="1" applyProtection="1"/>
    <xf numFmtId="0" fontId="0" fillId="0" borderId="0" xfId="0" applyNumberFormat="1" applyFill="1"/>
    <xf numFmtId="0" fontId="38" fillId="0" borderId="1" xfId="0" applyFont="1" applyFill="1" applyBorder="1" applyAlignment="1" applyProtection="1">
      <alignment horizontal="centerContinuous"/>
    </xf>
    <xf numFmtId="0" fontId="9" fillId="0" borderId="2" xfId="0" applyFont="1" applyFill="1" applyBorder="1" applyAlignment="1" applyProtection="1">
      <alignment horizontal="centerContinuous"/>
    </xf>
    <xf numFmtId="0" fontId="9" fillId="0" borderId="3" xfId="0" applyFont="1" applyFill="1" applyBorder="1" applyAlignment="1" applyProtection="1">
      <alignment horizontal="centerContinuous"/>
    </xf>
    <xf numFmtId="0" fontId="6" fillId="0" borderId="1" xfId="0" applyFont="1" applyFill="1" applyBorder="1" applyAlignment="1" applyProtection="1">
      <alignment horizontal="centerContinuous"/>
    </xf>
    <xf numFmtId="0" fontId="14" fillId="0" borderId="39" xfId="0" applyFont="1" applyFill="1" applyBorder="1" applyAlignment="1" applyProtection="1">
      <alignment horizontal="centerContinuous"/>
    </xf>
    <xf numFmtId="0" fontId="9" fillId="0" borderId="39" xfId="0" applyFont="1" applyFill="1" applyBorder="1" applyAlignment="1" applyProtection="1">
      <alignment horizontal="centerContinuous"/>
    </xf>
    <xf numFmtId="0" fontId="9" fillId="0" borderId="40" xfId="0" applyFont="1" applyFill="1" applyBorder="1" applyAlignment="1" applyProtection="1">
      <alignment horizontal="centerContinuous"/>
    </xf>
    <xf numFmtId="0" fontId="9" fillId="0" borderId="42" xfId="0" applyFont="1" applyFill="1" applyBorder="1" applyAlignment="1" applyProtection="1">
      <alignment horizontal="centerContinuous"/>
    </xf>
    <xf numFmtId="0" fontId="9" fillId="0" borderId="32" xfId="0" applyFont="1" applyFill="1" applyBorder="1" applyAlignment="1" applyProtection="1">
      <alignment horizontal="centerContinuous"/>
    </xf>
    <xf numFmtId="0" fontId="14" fillId="0" borderId="9" xfId="0" applyFont="1" applyFill="1" applyBorder="1" applyAlignment="1" applyProtection="1">
      <alignment horizontal="centerContinuous"/>
    </xf>
    <xf numFmtId="0" fontId="9" fillId="0" borderId="37" xfId="0" applyFont="1" applyFill="1" applyBorder="1" applyAlignment="1" applyProtection="1">
      <alignment horizontal="centerContinuous"/>
    </xf>
    <xf numFmtId="0" fontId="15" fillId="0" borderId="32" xfId="0" applyFont="1" applyFill="1" applyBorder="1" applyProtection="1">
      <protection locked="0"/>
    </xf>
    <xf numFmtId="0" fontId="15" fillId="0" borderId="8" xfId="0" applyFont="1" applyFill="1" applyBorder="1" applyProtection="1">
      <protection locked="0"/>
    </xf>
    <xf numFmtId="37" fontId="9" fillId="0" borderId="40" xfId="22" applyNumberFormat="1" applyFont="1" applyFill="1" applyBorder="1" applyProtection="1"/>
    <xf numFmtId="37" fontId="9" fillId="0" borderId="42" xfId="22" applyNumberFormat="1" applyFont="1" applyFill="1" applyBorder="1" applyProtection="1"/>
    <xf numFmtId="37" fontId="9" fillId="0" borderId="40" xfId="0" applyNumberFormat="1" applyFont="1" applyFill="1" applyBorder="1" applyProtection="1"/>
    <xf numFmtId="0" fontId="9" fillId="0" borderId="46" xfId="0" applyFont="1" applyFill="1" applyBorder="1" applyProtection="1"/>
    <xf numFmtId="5" fontId="9" fillId="0" borderId="49" xfId="22" applyNumberFormat="1" applyFont="1" applyFill="1" applyBorder="1" applyProtection="1"/>
    <xf numFmtId="0" fontId="14" fillId="0" borderId="23" xfId="22" applyFont="1" applyFill="1" applyBorder="1" applyAlignment="1" applyProtection="1">
      <alignment horizontal="center"/>
    </xf>
    <xf numFmtId="39" fontId="14" fillId="0" borderId="0" xfId="0" applyNumberFormat="1" applyFont="1" applyFill="1" applyAlignment="1" applyProtection="1">
      <alignment horizontal="right"/>
    </xf>
    <xf numFmtId="0" fontId="9" fillId="0" borderId="1" xfId="0" applyFont="1" applyFill="1" applyBorder="1" applyProtection="1">
      <protection locked="0"/>
    </xf>
    <xf numFmtId="0" fontId="9" fillId="0" borderId="2" xfId="0" applyFont="1" applyFill="1" applyBorder="1" applyAlignment="1" applyProtection="1">
      <alignment horizontal="centerContinuous"/>
      <protection locked="0"/>
    </xf>
    <xf numFmtId="0" fontId="9" fillId="0" borderId="3" xfId="0" applyFont="1" applyFill="1" applyBorder="1" applyAlignment="1" applyProtection="1">
      <alignment horizontal="centerContinuous"/>
      <protection locked="0"/>
    </xf>
    <xf numFmtId="0" fontId="9" fillId="0" borderId="4" xfId="0" applyFont="1" applyFill="1" applyBorder="1" applyAlignment="1" applyProtection="1">
      <alignment horizontal="centerContinuous"/>
      <protection locked="0"/>
    </xf>
    <xf numFmtId="0" fontId="6" fillId="0" borderId="0" xfId="0" applyFont="1" applyFill="1" applyAlignment="1" applyProtection="1">
      <alignment horizontal="centerContinuous"/>
      <protection locked="0"/>
    </xf>
    <xf numFmtId="0" fontId="9" fillId="0" borderId="0" xfId="0" applyFont="1" applyFill="1" applyAlignment="1" applyProtection="1">
      <alignment horizontal="centerContinuous"/>
      <protection locked="0"/>
    </xf>
    <xf numFmtId="0" fontId="9" fillId="0" borderId="8" xfId="0" applyFont="1" applyFill="1" applyBorder="1" applyAlignment="1" applyProtection="1">
      <alignment horizontal="centerContinuous"/>
      <protection locked="0"/>
    </xf>
    <xf numFmtId="0" fontId="14" fillId="0" borderId="4" xfId="0" applyFont="1" applyFill="1" applyBorder="1" applyAlignment="1" applyProtection="1">
      <alignment horizontal="right"/>
      <protection locked="0"/>
    </xf>
    <xf numFmtId="0" fontId="9" fillId="0" borderId="4" xfId="0" applyFont="1" applyFill="1" applyBorder="1" applyProtection="1">
      <protection locked="0"/>
    </xf>
    <xf numFmtId="0" fontId="9" fillId="0" borderId="13" xfId="0" applyFont="1" applyFill="1" applyBorder="1" applyProtection="1">
      <protection locked="0"/>
    </xf>
    <xf numFmtId="0" fontId="14" fillId="0" borderId="35" xfId="0" applyFont="1" applyFill="1" applyBorder="1" applyAlignment="1" applyProtection="1">
      <alignment horizontal="center"/>
      <protection locked="0"/>
    </xf>
    <xf numFmtId="0" fontId="14" fillId="0" borderId="36" xfId="0" applyFont="1" applyFill="1" applyBorder="1" applyAlignment="1" applyProtection="1">
      <alignment horizontal="center"/>
      <protection locked="0"/>
    </xf>
    <xf numFmtId="0" fontId="14" fillId="0" borderId="20" xfId="0" applyFont="1" applyFill="1" applyBorder="1" applyAlignment="1" applyProtection="1">
      <alignment horizontal="center"/>
      <protection locked="0"/>
    </xf>
    <xf numFmtId="0" fontId="14" fillId="0" borderId="32" xfId="0" applyFont="1" applyFill="1" applyBorder="1" applyAlignment="1" applyProtection="1">
      <alignment horizontal="center"/>
      <protection locked="0"/>
    </xf>
    <xf numFmtId="0" fontId="14" fillId="0" borderId="8" xfId="0" applyFont="1" applyFill="1" applyBorder="1" applyAlignment="1" applyProtection="1">
      <alignment horizontal="center"/>
      <protection locked="0"/>
    </xf>
    <xf numFmtId="0" fontId="6" fillId="0" borderId="35" xfId="0" applyFont="1" applyFill="1" applyBorder="1" applyProtection="1">
      <protection locked="0"/>
    </xf>
    <xf numFmtId="0" fontId="9" fillId="0" borderId="36" xfId="0" applyFont="1" applyFill="1" applyBorder="1" applyProtection="1">
      <protection locked="0"/>
    </xf>
    <xf numFmtId="5" fontId="9" fillId="0" borderId="42" xfId="0" applyNumberFormat="1" applyFont="1" applyFill="1" applyBorder="1" applyProtection="1">
      <protection locked="0"/>
    </xf>
    <xf numFmtId="5" fontId="9" fillId="0" borderId="40" xfId="0" applyNumberFormat="1" applyFont="1" applyFill="1" applyBorder="1" applyProtection="1">
      <protection locked="0"/>
    </xf>
    <xf numFmtId="0" fontId="9" fillId="0" borderId="23" xfId="0" applyFont="1" applyFill="1" applyBorder="1" applyProtection="1">
      <protection locked="0"/>
    </xf>
    <xf numFmtId="0" fontId="6" fillId="0" borderId="41" xfId="0" applyFont="1" applyFill="1" applyBorder="1" applyAlignment="1" applyProtection="1">
      <alignment horizontal="center"/>
      <protection locked="0"/>
    </xf>
    <xf numFmtId="5" fontId="9" fillId="0" borderId="49" xfId="0" applyNumberFormat="1" applyFont="1" applyFill="1" applyBorder="1" applyProtection="1">
      <protection locked="0"/>
    </xf>
    <xf numFmtId="164" fontId="9" fillId="0" borderId="49" xfId="0" applyNumberFormat="1" applyFont="1" applyFill="1" applyBorder="1" applyProtection="1">
      <protection locked="0"/>
    </xf>
    <xf numFmtId="5" fontId="9" fillId="0" borderId="50" xfId="0" applyNumberFormat="1" applyFont="1" applyFill="1" applyBorder="1" applyProtection="1">
      <protection locked="0"/>
    </xf>
    <xf numFmtId="164" fontId="9" fillId="0" borderId="0" xfId="0" applyNumberFormat="1" applyFont="1" applyFill="1" applyAlignment="1" applyProtection="1">
      <alignment horizontal="centerContinuous"/>
      <protection locked="0"/>
    </xf>
    <xf numFmtId="164" fontId="9" fillId="0" borderId="0" xfId="0" applyNumberFormat="1" applyFont="1" applyFill="1" applyProtection="1">
      <protection locked="0"/>
    </xf>
    <xf numFmtId="0" fontId="14" fillId="0" borderId="0" xfId="0" applyFont="1" applyFill="1" applyAlignment="1" applyProtection="1">
      <alignment horizontal="centerContinuous"/>
      <protection locked="0"/>
    </xf>
    <xf numFmtId="164" fontId="14" fillId="0" borderId="0" xfId="0" applyNumberFormat="1" applyFont="1" applyFill="1" applyAlignment="1" applyProtection="1">
      <alignment horizontal="centerContinuous"/>
      <protection locked="0"/>
    </xf>
    <xf numFmtId="0" fontId="9" fillId="0" borderId="3" xfId="0" applyFont="1" applyFill="1" applyBorder="1" applyProtection="1">
      <protection locked="0"/>
    </xf>
    <xf numFmtId="0" fontId="6" fillId="0" borderId="4" xfId="0" applyFont="1" applyFill="1" applyBorder="1" applyAlignment="1" applyProtection="1">
      <alignment horizontal="centerContinuous"/>
      <protection locked="0"/>
    </xf>
    <xf numFmtId="0" fontId="9" fillId="0" borderId="17" xfId="0" applyFont="1" applyFill="1" applyBorder="1" applyProtection="1">
      <protection locked="0"/>
    </xf>
    <xf numFmtId="0" fontId="14" fillId="0" borderId="37" xfId="0" applyFont="1" applyFill="1" applyBorder="1" applyAlignment="1" applyProtection="1">
      <alignment horizontal="center"/>
      <protection locked="0"/>
    </xf>
    <xf numFmtId="0" fontId="26" fillId="0" borderId="32" xfId="0" applyFont="1" applyFill="1" applyBorder="1" applyAlignment="1" applyProtection="1">
      <alignment wrapText="1"/>
      <protection locked="0"/>
    </xf>
    <xf numFmtId="0" fontId="73" fillId="0" borderId="32" xfId="0" applyFont="1" applyFill="1" applyBorder="1" applyProtection="1">
      <protection locked="0"/>
    </xf>
    <xf numFmtId="43" fontId="9" fillId="0" borderId="32" xfId="1" applyFont="1" applyFill="1" applyBorder="1" applyProtection="1">
      <protection locked="0"/>
    </xf>
    <xf numFmtId="171" fontId="9" fillId="0" borderId="32" xfId="1" applyNumberFormat="1" applyFont="1" applyFill="1" applyBorder="1"/>
    <xf numFmtId="0" fontId="6" fillId="0" borderId="41" xfId="0" applyFont="1" applyFill="1" applyBorder="1" applyProtection="1">
      <protection locked="0"/>
    </xf>
    <xf numFmtId="164" fontId="9" fillId="0" borderId="41" xfId="0" applyNumberFormat="1" applyFont="1" applyFill="1" applyBorder="1" applyProtection="1">
      <protection locked="0"/>
    </xf>
    <xf numFmtId="0" fontId="14" fillId="0" borderId="0" xfId="0" applyFont="1" applyFill="1" applyAlignment="1" applyProtection="1">
      <alignment horizontal="right"/>
      <protection locked="0"/>
    </xf>
    <xf numFmtId="0" fontId="14" fillId="0" borderId="30" xfId="0" applyFont="1" applyFill="1" applyBorder="1" applyAlignment="1" applyProtection="1">
      <alignment horizontal="center"/>
      <protection locked="0"/>
    </xf>
    <xf numFmtId="0" fontId="14" fillId="0" borderId="32" xfId="0" applyNumberFormat="1" applyFont="1" applyFill="1" applyBorder="1" applyAlignment="1" applyProtection="1">
      <alignment horizontal="center"/>
      <protection locked="0"/>
    </xf>
    <xf numFmtId="0" fontId="14" fillId="0" borderId="41" xfId="0" applyFont="1" applyFill="1" applyBorder="1" applyAlignment="1" applyProtection="1">
      <alignment horizontal="center"/>
      <protection locked="0"/>
    </xf>
    <xf numFmtId="0" fontId="9" fillId="0" borderId="1" xfId="0" applyFont="1" applyFill="1" applyBorder="1"/>
    <xf numFmtId="0" fontId="9" fillId="0" borderId="3" xfId="0" applyFont="1" applyFill="1" applyBorder="1"/>
    <xf numFmtId="0" fontId="4" fillId="0" borderId="4" xfId="0" applyFont="1" applyFill="1" applyBorder="1" applyAlignment="1">
      <alignment horizontal="centerContinuous"/>
    </xf>
    <xf numFmtId="0" fontId="9" fillId="0" borderId="0" xfId="0" applyFont="1" applyFill="1" applyAlignment="1">
      <alignment horizontal="centerContinuous"/>
    </xf>
    <xf numFmtId="0" fontId="9" fillId="0" borderId="8" xfId="0" applyFont="1" applyFill="1" applyBorder="1" applyAlignment="1">
      <alignment horizontal="centerContinuous"/>
    </xf>
    <xf numFmtId="0" fontId="14" fillId="0" borderId="4" xfId="0" applyFont="1" applyFill="1" applyBorder="1" applyAlignment="1">
      <alignment horizontal="right"/>
    </xf>
    <xf numFmtId="0" fontId="9" fillId="0" borderId="13" xfId="0" applyFont="1" applyFill="1" applyBorder="1"/>
    <xf numFmtId="0" fontId="9" fillId="0" borderId="35" xfId="0" applyFont="1" applyFill="1" applyBorder="1"/>
    <xf numFmtId="0" fontId="9" fillId="0" borderId="12" xfId="0" applyFont="1" applyFill="1" applyBorder="1"/>
    <xf numFmtId="0" fontId="9" fillId="0" borderId="36" xfId="0" applyFont="1" applyFill="1" applyBorder="1"/>
    <xf numFmtId="0" fontId="9" fillId="0" borderId="20" xfId="0" applyFont="1" applyFill="1" applyBorder="1"/>
    <xf numFmtId="0" fontId="14" fillId="0" borderId="8" xfId="0" applyFont="1" applyFill="1" applyBorder="1" applyAlignment="1">
      <alignment horizontal="center"/>
    </xf>
    <xf numFmtId="0" fontId="14" fillId="0" borderId="20" xfId="0" applyFont="1" applyFill="1" applyBorder="1" applyAlignment="1">
      <alignment horizontal="center"/>
    </xf>
    <xf numFmtId="0" fontId="48" fillId="0" borderId="0" xfId="0" applyFont="1" applyFill="1"/>
    <xf numFmtId="0" fontId="14" fillId="0" borderId="23" xfId="0" applyFont="1" applyFill="1" applyBorder="1" applyAlignment="1">
      <alignment horizontal="center"/>
    </xf>
    <xf numFmtId="5" fontId="9" fillId="0" borderId="49" xfId="0" applyNumberFormat="1" applyFont="1" applyFill="1" applyBorder="1" applyProtection="1"/>
    <xf numFmtId="43" fontId="4" fillId="0" borderId="0" xfId="1" applyFont="1" applyFill="1" applyProtection="1"/>
    <xf numFmtId="170" fontId="30" fillId="0" borderId="19" xfId="0" applyNumberFormat="1" applyFont="1" applyFill="1" applyBorder="1" applyProtection="1">
      <protection locked="0"/>
    </xf>
    <xf numFmtId="170" fontId="30" fillId="0" borderId="0" xfId="0" applyNumberFormat="1" applyFont="1" applyFill="1" applyBorder="1" applyAlignment="1" applyProtection="1">
      <alignment horizontal="right"/>
      <protection locked="0"/>
    </xf>
    <xf numFmtId="170" fontId="30" fillId="0" borderId="0" xfId="0" applyNumberFormat="1" applyFont="1" applyFill="1" applyBorder="1" applyProtection="1">
      <protection locked="0"/>
    </xf>
    <xf numFmtId="171" fontId="30" fillId="0" borderId="65" xfId="1" applyNumberFormat="1" applyFont="1" applyFill="1" applyBorder="1" applyProtection="1"/>
    <xf numFmtId="5" fontId="30" fillId="0" borderId="80" xfId="0" applyNumberFormat="1" applyFont="1" applyFill="1" applyBorder="1" applyProtection="1"/>
    <xf numFmtId="0" fontId="30" fillId="0" borderId="67" xfId="0" applyFont="1" applyFill="1" applyBorder="1" applyAlignment="1" applyProtection="1">
      <alignment horizontal="right"/>
    </xf>
    <xf numFmtId="171" fontId="30" fillId="0" borderId="81" xfId="1" applyNumberFormat="1" applyFont="1" applyFill="1" applyBorder="1" applyProtection="1"/>
    <xf numFmtId="0" fontId="14" fillId="0" borderId="0" xfId="0" applyNumberFormat="1" applyFont="1" applyFill="1" applyAlignment="1" applyProtection="1">
      <alignment horizontal="centerContinuous"/>
    </xf>
    <xf numFmtId="43" fontId="30" fillId="0" borderId="0" xfId="1" applyFont="1" applyFill="1" applyBorder="1" applyAlignment="1" applyProtection="1">
      <alignment horizontal="right"/>
    </xf>
    <xf numFmtId="43" fontId="30" fillId="0" borderId="0" xfId="1" applyFont="1" applyFill="1" applyBorder="1" applyAlignment="1" applyProtection="1">
      <alignment horizontal="centerContinuous"/>
    </xf>
    <xf numFmtId="43" fontId="0" fillId="0" borderId="0" xfId="1" applyFont="1" applyFill="1"/>
    <xf numFmtId="0" fontId="14" fillId="0" borderId="13" xfId="0" applyFont="1" applyFill="1" applyBorder="1" applyAlignment="1" applyProtection="1">
      <alignment horizontal="center"/>
    </xf>
    <xf numFmtId="171" fontId="9" fillId="0" borderId="8" xfId="0" applyNumberFormat="1" applyFont="1" applyFill="1" applyBorder="1" applyProtection="1">
      <protection locked="0"/>
    </xf>
    <xf numFmtId="37" fontId="9" fillId="0" borderId="42" xfId="0" applyNumberFormat="1" applyFont="1" applyFill="1" applyBorder="1" applyProtection="1"/>
    <xf numFmtId="0" fontId="14" fillId="0" borderId="17" xfId="0" applyFont="1" applyFill="1" applyBorder="1" applyAlignment="1" applyProtection="1">
      <alignment horizontal="center" vertical="center"/>
    </xf>
    <xf numFmtId="0" fontId="14" fillId="0" borderId="9" xfId="0" applyFont="1" applyFill="1" applyBorder="1" applyAlignment="1" applyProtection="1">
      <alignment vertical="center"/>
    </xf>
    <xf numFmtId="0" fontId="14" fillId="0" borderId="37" xfId="0" applyFont="1" applyFill="1" applyBorder="1" applyAlignment="1" applyProtection="1">
      <alignment vertical="center"/>
    </xf>
    <xf numFmtId="5" fontId="9" fillId="0" borderId="42" xfId="0" applyNumberFormat="1" applyFont="1" applyFill="1" applyBorder="1" applyProtection="1"/>
    <xf numFmtId="5" fontId="9" fillId="0" borderId="40" xfId="0" applyNumberFormat="1" applyFont="1" applyFill="1" applyBorder="1" applyProtection="1"/>
    <xf numFmtId="0" fontId="14" fillId="0" borderId="42" xfId="0" applyFont="1" applyFill="1" applyBorder="1" applyAlignment="1" applyProtection="1">
      <alignment horizontal="center"/>
    </xf>
    <xf numFmtId="0" fontId="14" fillId="0" borderId="40" xfId="0" applyFont="1" applyFill="1" applyBorder="1" applyAlignment="1" applyProtection="1">
      <alignment horizontal="center"/>
    </xf>
    <xf numFmtId="0" fontId="9" fillId="0" borderId="6" xfId="0" applyFont="1" applyFill="1" applyBorder="1" applyProtection="1">
      <protection locked="0"/>
    </xf>
    <xf numFmtId="0" fontId="14" fillId="0" borderId="49" xfId="0" applyFont="1" applyFill="1" applyBorder="1" applyAlignment="1" applyProtection="1">
      <alignment horizontal="center"/>
    </xf>
    <xf numFmtId="0" fontId="14" fillId="0" borderId="50" xfId="0" applyFont="1" applyFill="1" applyBorder="1" applyAlignment="1" applyProtection="1">
      <alignment horizontal="center"/>
    </xf>
    <xf numFmtId="37" fontId="9" fillId="0" borderId="0" xfId="0" applyNumberFormat="1" applyFont="1" applyFill="1" applyAlignment="1" applyProtection="1">
      <alignment horizontal="centerContinuous"/>
    </xf>
    <xf numFmtId="37" fontId="30" fillId="0" borderId="39" xfId="0" applyNumberFormat="1" applyFont="1" applyFill="1" applyBorder="1" applyProtection="1"/>
    <xf numFmtId="37" fontId="30" fillId="0" borderId="7" xfId="0" applyNumberFormat="1" applyFont="1" applyFill="1" applyBorder="1" applyProtection="1"/>
    <xf numFmtId="37" fontId="30" fillId="0" borderId="6" xfId="0" applyNumberFormat="1" applyFont="1" applyFill="1" applyBorder="1" applyProtection="1"/>
    <xf numFmtId="37" fontId="30" fillId="0" borderId="42" xfId="0" applyNumberFormat="1" applyFont="1" applyFill="1" applyBorder="1" applyProtection="1"/>
    <xf numFmtId="37" fontId="30" fillId="0" borderId="34" xfId="0" applyNumberFormat="1" applyFont="1" applyFill="1" applyBorder="1" applyProtection="1"/>
    <xf numFmtId="37" fontId="30" fillId="0" borderId="0" xfId="0" applyNumberFormat="1" applyFont="1" applyFill="1" applyBorder="1" applyProtection="1"/>
    <xf numFmtId="37" fontId="30" fillId="0" borderId="49" xfId="0" applyNumberFormat="1" applyFont="1" applyFill="1" applyBorder="1" applyProtection="1"/>
    <xf numFmtId="37" fontId="30" fillId="0" borderId="53" xfId="0" applyNumberFormat="1" applyFont="1" applyFill="1" applyBorder="1" applyProtection="1"/>
    <xf numFmtId="37" fontId="30" fillId="0" borderId="54" xfId="0" applyNumberFormat="1" applyFont="1" applyFill="1" applyBorder="1" applyProtection="1"/>
    <xf numFmtId="37" fontId="30" fillId="0" borderId="51" xfId="0" applyNumberFormat="1" applyFont="1" applyFill="1" applyBorder="1" applyProtection="1"/>
    <xf numFmtId="37" fontId="30" fillId="0" borderId="38" xfId="0" applyNumberFormat="1" applyFont="1" applyFill="1" applyBorder="1" applyProtection="1"/>
    <xf numFmtId="37" fontId="30" fillId="0" borderId="43" xfId="0" applyNumberFormat="1" applyFont="1" applyFill="1" applyBorder="1" applyProtection="1">
      <protection locked="0"/>
    </xf>
    <xf numFmtId="37" fontId="30" fillId="0" borderId="38" xfId="0" applyNumberFormat="1" applyFont="1" applyFill="1" applyBorder="1" applyProtection="1">
      <protection locked="0"/>
    </xf>
    <xf numFmtId="5" fontId="30" fillId="0" borderId="24" xfId="0" applyNumberFormat="1" applyFont="1" applyFill="1" applyBorder="1" applyProtection="1"/>
    <xf numFmtId="5" fontId="30" fillId="0" borderId="6" xfId="0" applyNumberFormat="1" applyFont="1" applyFill="1" applyBorder="1" applyProtection="1"/>
    <xf numFmtId="5" fontId="9" fillId="0" borderId="16" xfId="0" applyNumberFormat="1" applyFont="1" applyFill="1" applyBorder="1" applyProtection="1"/>
    <xf numFmtId="5" fontId="9" fillId="0" borderId="9" xfId="0" applyNumberFormat="1" applyFont="1" applyFill="1" applyBorder="1" applyProtection="1"/>
    <xf numFmtId="5" fontId="9" fillId="0" borderId="30" xfId="0" applyNumberFormat="1" applyFont="1" applyFill="1" applyBorder="1" applyProtection="1"/>
    <xf numFmtId="5" fontId="14" fillId="0" borderId="19" xfId="0" applyNumberFormat="1" applyFont="1" applyFill="1" applyBorder="1" applyAlignment="1" applyProtection="1">
      <alignment horizontal="center"/>
    </xf>
    <xf numFmtId="5" fontId="9" fillId="0" borderId="37" xfId="0" applyNumberFormat="1" applyFont="1" applyFill="1" applyBorder="1" applyProtection="1"/>
    <xf numFmtId="37" fontId="14" fillId="0" borderId="19" xfId="0" applyNumberFormat="1" applyFont="1" applyFill="1" applyBorder="1" applyAlignment="1" applyProtection="1">
      <alignment horizontal="center"/>
    </xf>
    <xf numFmtId="0" fontId="14" fillId="0" borderId="6" xfId="0" applyFont="1" applyFill="1" applyBorder="1" applyAlignment="1" applyProtection="1">
      <alignment horizontal="center"/>
    </xf>
    <xf numFmtId="5" fontId="9" fillId="0" borderId="22" xfId="0" applyNumberFormat="1" applyFont="1" applyFill="1" applyBorder="1" applyProtection="1"/>
    <xf numFmtId="5" fontId="9" fillId="0" borderId="6" xfId="0" applyNumberFormat="1" applyFont="1" applyFill="1" applyBorder="1" applyProtection="1"/>
    <xf numFmtId="0" fontId="9" fillId="0" borderId="22" xfId="0" applyFont="1" applyFill="1" applyBorder="1" applyProtection="1"/>
    <xf numFmtId="5" fontId="14" fillId="0" borderId="22" xfId="0" applyNumberFormat="1" applyFont="1" applyFill="1" applyBorder="1" applyAlignment="1" applyProtection="1">
      <alignment horizontal="center"/>
    </xf>
    <xf numFmtId="0" fontId="30" fillId="0" borderId="34" xfId="0" applyFont="1" applyFill="1" applyBorder="1" applyAlignment="1" applyProtection="1">
      <alignment horizontal="left"/>
    </xf>
    <xf numFmtId="0" fontId="30" fillId="0" borderId="12" xfId="0" applyFont="1" applyFill="1" applyBorder="1" applyAlignment="1" applyProtection="1">
      <alignment horizontal="center"/>
    </xf>
    <xf numFmtId="0" fontId="30" fillId="0" borderId="36" xfId="0" applyFont="1" applyFill="1" applyBorder="1" applyAlignment="1" applyProtection="1">
      <alignment horizontal="center"/>
    </xf>
    <xf numFmtId="0" fontId="30" fillId="0" borderId="33" xfId="0" applyFont="1" applyFill="1" applyBorder="1" applyAlignment="1" applyProtection="1">
      <alignment horizontal="center"/>
    </xf>
    <xf numFmtId="0" fontId="30" fillId="0" borderId="30" xfId="0" applyFont="1" applyFill="1" applyBorder="1" applyAlignment="1" applyProtection="1">
      <alignment horizontal="center"/>
    </xf>
    <xf numFmtId="0" fontId="6" fillId="0" borderId="31" xfId="0" applyFont="1" applyFill="1" applyBorder="1" applyAlignment="1" applyProtection="1">
      <alignment horizontal="center"/>
      <protection locked="0"/>
    </xf>
    <xf numFmtId="0" fontId="6" fillId="0" borderId="12" xfId="0" applyFont="1" applyFill="1" applyBorder="1" applyAlignment="1" applyProtection="1">
      <alignment horizontal="center"/>
      <protection locked="0"/>
    </xf>
    <xf numFmtId="0" fontId="4" fillId="0" borderId="46" xfId="0" applyFont="1" applyFill="1" applyBorder="1" applyProtection="1"/>
    <xf numFmtId="5" fontId="30" fillId="0" borderId="7" xfId="0" applyNumberFormat="1" applyFont="1" applyFill="1" applyBorder="1" applyProtection="1"/>
    <xf numFmtId="0" fontId="14" fillId="0" borderId="8" xfId="0" applyFont="1" applyFill="1" applyBorder="1" applyAlignment="1" applyProtection="1">
      <alignment horizontal="centerContinuous"/>
    </xf>
    <xf numFmtId="5" fontId="9" fillId="0" borderId="36" xfId="0" applyNumberFormat="1" applyFont="1" applyFill="1" applyBorder="1" applyProtection="1"/>
    <xf numFmtId="5" fontId="9" fillId="0" borderId="14" xfId="0" applyNumberFormat="1" applyFont="1" applyFill="1" applyBorder="1" applyProtection="1"/>
    <xf numFmtId="5" fontId="9" fillId="0" borderId="21" xfId="0" applyNumberFormat="1" applyFont="1" applyFill="1" applyBorder="1" applyProtection="1">
      <protection locked="0"/>
    </xf>
    <xf numFmtId="37" fontId="9" fillId="0" borderId="21" xfId="0" applyNumberFormat="1" applyFont="1" applyFill="1" applyBorder="1" applyProtection="1">
      <protection locked="0"/>
    </xf>
    <xf numFmtId="0" fontId="14" fillId="0" borderId="6" xfId="0" applyFont="1" applyFill="1" applyBorder="1" applyAlignment="1" applyProtection="1">
      <alignment horizontal="right"/>
    </xf>
    <xf numFmtId="5" fontId="5" fillId="0" borderId="53" xfId="0" applyNumberFormat="1" applyFont="1" applyFill="1" applyBorder="1" applyProtection="1"/>
    <xf numFmtId="0" fontId="38" fillId="0" borderId="0" xfId="0" applyFont="1" applyFill="1" applyAlignment="1" applyProtection="1">
      <alignment horizontal="left"/>
    </xf>
    <xf numFmtId="5" fontId="5" fillId="0" borderId="21" xfId="0" applyNumberFormat="1" applyFont="1" applyFill="1" applyBorder="1" applyProtection="1"/>
    <xf numFmtId="5" fontId="5" fillId="0" borderId="24" xfId="0" applyNumberFormat="1" applyFont="1" applyFill="1" applyBorder="1" applyProtection="1"/>
    <xf numFmtId="171" fontId="5" fillId="0" borderId="9" xfId="0" applyNumberFormat="1" applyFont="1" applyFill="1" applyBorder="1" applyProtection="1"/>
    <xf numFmtId="0" fontId="13" fillId="0" borderId="1" xfId="0" applyFont="1" applyFill="1" applyBorder="1" applyProtection="1"/>
    <xf numFmtId="0" fontId="13" fillId="0" borderId="2" xfId="0" applyFont="1" applyFill="1" applyBorder="1" applyProtection="1"/>
    <xf numFmtId="0" fontId="13" fillId="0" borderId="4" xfId="0" applyFont="1" applyFill="1" applyBorder="1" applyAlignment="1" applyProtection="1">
      <alignment horizontal="centerContinuous"/>
    </xf>
    <xf numFmtId="0" fontId="9" fillId="0" borderId="0" xfId="0" applyFont="1" applyFill="1" applyAlignment="1" applyProtection="1">
      <alignment horizontal="center"/>
    </xf>
    <xf numFmtId="0" fontId="53" fillId="0" borderId="4" xfId="0" applyFont="1" applyFill="1" applyBorder="1" applyAlignment="1" applyProtection="1">
      <alignment horizontal="center"/>
    </xf>
    <xf numFmtId="0" fontId="53" fillId="0" borderId="0" xfId="0" applyFont="1" applyFill="1" applyAlignment="1" applyProtection="1">
      <alignment horizontal="left"/>
    </xf>
    <xf numFmtId="0" fontId="53" fillId="0" borderId="4" xfId="0" applyFont="1" applyFill="1" applyBorder="1" applyProtection="1"/>
    <xf numFmtId="171" fontId="9" fillId="0" borderId="9" xfId="1" applyNumberFormat="1" applyFont="1" applyFill="1" applyBorder="1" applyProtection="1">
      <protection locked="0"/>
    </xf>
    <xf numFmtId="9" fontId="9" fillId="0" borderId="9" xfId="0" applyNumberFormat="1" applyFont="1" applyFill="1" applyBorder="1" applyProtection="1"/>
    <xf numFmtId="0" fontId="14" fillId="0" borderId="15" xfId="0" applyFont="1" applyFill="1" applyBorder="1" applyAlignment="1" applyProtection="1">
      <alignment horizontal="center"/>
    </xf>
    <xf numFmtId="0" fontId="14" fillId="0" borderId="4" xfId="0" applyFont="1" applyFill="1" applyBorder="1" applyAlignment="1" applyProtection="1">
      <alignment horizontal="right"/>
    </xf>
    <xf numFmtId="0" fontId="9" fillId="0" borderId="0" xfId="0" applyFont="1" applyFill="1" applyAlignment="1" applyProtection="1">
      <alignment horizontal="left"/>
    </xf>
    <xf numFmtId="0" fontId="9" fillId="0" borderId="0" xfId="0" applyFont="1" applyFill="1" applyAlignment="1" applyProtection="1">
      <alignment horizontal="left"/>
      <protection locked="0"/>
    </xf>
    <xf numFmtId="0" fontId="9" fillId="0" borderId="9" xfId="0" applyFont="1" applyFill="1" applyBorder="1" applyAlignment="1" applyProtection="1">
      <alignment horizontal="right"/>
      <protection locked="0"/>
    </xf>
    <xf numFmtId="0" fontId="53" fillId="0" borderId="10" xfId="0" applyFont="1" applyFill="1" applyBorder="1" applyProtection="1"/>
    <xf numFmtId="0" fontId="53" fillId="0" borderId="12" xfId="0" applyFont="1" applyFill="1" applyBorder="1" applyAlignment="1" applyProtection="1">
      <alignment horizontal="left"/>
    </xf>
    <xf numFmtId="0" fontId="9" fillId="0" borderId="0" xfId="0" applyFont="1" applyFill="1" applyBorder="1" applyAlignment="1" applyProtection="1">
      <alignment horizontal="left"/>
    </xf>
    <xf numFmtId="0" fontId="14" fillId="0" borderId="0" xfId="0" applyFont="1" applyFill="1" applyAlignment="1" applyProtection="1">
      <alignment horizontal="left"/>
    </xf>
    <xf numFmtId="0" fontId="9" fillId="0" borderId="0" xfId="0" applyFont="1" applyFill="1" applyBorder="1" applyAlignment="1" applyProtection="1">
      <alignment horizontal="centerContinuous"/>
    </xf>
    <xf numFmtId="0" fontId="42" fillId="0" borderId="6" xfId="0" applyFont="1" applyFill="1" applyBorder="1" applyProtection="1"/>
    <xf numFmtId="0" fontId="51" fillId="0" borderId="0" xfId="0" applyFont="1" applyFill="1" applyAlignment="1" applyProtection="1">
      <alignment horizontal="center"/>
    </xf>
    <xf numFmtId="0" fontId="13" fillId="0" borderId="9" xfId="0" applyFont="1" applyFill="1" applyBorder="1" applyProtection="1"/>
    <xf numFmtId="0" fontId="9" fillId="0" borderId="31" xfId="6" applyFont="1" applyFill="1" applyBorder="1" applyProtection="1"/>
    <xf numFmtId="0" fontId="3" fillId="0" borderId="0" xfId="6" applyFont="1" applyFill="1"/>
    <xf numFmtId="0" fontId="8" fillId="0" borderId="0" xfId="0" applyFont="1" applyFill="1" applyAlignment="1" applyProtection="1">
      <alignment horizontal="center"/>
    </xf>
    <xf numFmtId="37" fontId="78" fillId="0" borderId="0" xfId="0" applyNumberFormat="1" applyFont="1" applyFill="1"/>
    <xf numFmtId="37" fontId="6" fillId="0" borderId="0" xfId="0" applyNumberFormat="1" applyFont="1" applyFill="1"/>
    <xf numFmtId="0" fontId="13" fillId="0" borderId="6" xfId="0" applyFont="1" applyFill="1" applyBorder="1" applyProtection="1"/>
    <xf numFmtId="5" fontId="5" fillId="0" borderId="0" xfId="0" applyNumberFormat="1" applyFont="1" applyFill="1" applyProtection="1">
      <protection locked="0"/>
    </xf>
    <xf numFmtId="37" fontId="5" fillId="0" borderId="12" xfId="0" applyNumberFormat="1" applyFont="1" applyFill="1" applyBorder="1" applyProtection="1"/>
    <xf numFmtId="0" fontId="5" fillId="0" borderId="47" xfId="0" applyFont="1" applyFill="1" applyBorder="1" applyProtection="1"/>
    <xf numFmtId="5" fontId="5" fillId="0" borderId="47" xfId="0" applyNumberFormat="1" applyFont="1" applyFill="1" applyBorder="1" applyProtection="1"/>
    <xf numFmtId="0" fontId="5" fillId="0" borderId="48" xfId="0" applyFont="1" applyFill="1" applyBorder="1" applyProtection="1"/>
    <xf numFmtId="0" fontId="5" fillId="0" borderId="57" xfId="0" applyFont="1" applyFill="1" applyBorder="1" applyProtection="1"/>
    <xf numFmtId="37" fontId="5" fillId="0" borderId="58" xfId="0" applyNumberFormat="1" applyFont="1" applyFill="1" applyBorder="1" applyProtection="1"/>
    <xf numFmtId="0" fontId="5" fillId="0" borderId="55" xfId="0" applyFont="1" applyFill="1" applyBorder="1" applyProtection="1"/>
    <xf numFmtId="37" fontId="5" fillId="0" borderId="6" xfId="0" applyNumberFormat="1" applyFont="1" applyFill="1" applyBorder="1" applyProtection="1"/>
    <xf numFmtId="37" fontId="5" fillId="0" borderId="0" xfId="0" applyNumberFormat="1" applyFont="1" applyFill="1" applyAlignment="1" applyProtection="1">
      <alignment horizontal="right"/>
    </xf>
    <xf numFmtId="14" fontId="5" fillId="0" borderId="31" xfId="0" applyNumberFormat="1" applyFont="1" applyBorder="1" applyAlignment="1" applyProtection="1">
      <alignment horizontal="left"/>
      <protection locked="0"/>
    </xf>
    <xf numFmtId="3" fontId="5" fillId="0" borderId="8" xfId="0" applyNumberFormat="1" applyFont="1" applyBorder="1" applyProtection="1">
      <protection locked="0"/>
    </xf>
    <xf numFmtId="14" fontId="5" fillId="0" borderId="31" xfId="0" quotePrefix="1" applyNumberFormat="1" applyFont="1" applyBorder="1" applyAlignment="1" applyProtection="1">
      <alignment horizontal="left"/>
      <protection locked="0"/>
    </xf>
    <xf numFmtId="0" fontId="5" fillId="0" borderId="0" xfId="0" applyFont="1" applyBorder="1" applyAlignment="1" applyProtection="1">
      <alignment horizontal="left"/>
      <protection locked="0"/>
    </xf>
    <xf numFmtId="0" fontId="5" fillId="0" borderId="0" xfId="0" quotePrefix="1" applyFont="1" applyBorder="1" applyAlignment="1" applyProtection="1">
      <alignment horizontal="left"/>
      <protection locked="0"/>
    </xf>
    <xf numFmtId="0" fontId="5" fillId="0" borderId="0" xfId="0" applyFont="1" applyFill="1" applyAlignment="1" applyProtection="1">
      <alignment horizontal="center"/>
    </xf>
    <xf numFmtId="0" fontId="63" fillId="0" borderId="0" xfId="0" applyFont="1"/>
    <xf numFmtId="0" fontId="5" fillId="0" borderId="0" xfId="0" applyFont="1" applyAlignment="1">
      <alignment horizontal="center" vertical="center"/>
    </xf>
    <xf numFmtId="0" fontId="47" fillId="0" borderId="32" xfId="0" applyFont="1" applyBorder="1" applyProtection="1">
      <protection locked="0"/>
    </xf>
    <xf numFmtId="5" fontId="47" fillId="0" borderId="0" xfId="0" applyNumberFormat="1" applyFont="1" applyProtection="1">
      <protection locked="0"/>
    </xf>
    <xf numFmtId="37" fontId="47" fillId="0" borderId="0" xfId="0" applyNumberFormat="1" applyFont="1" applyProtection="1">
      <protection locked="0"/>
    </xf>
    <xf numFmtId="171" fontId="5" fillId="0" borderId="51" xfId="0" applyNumberFormat="1" applyFont="1" applyBorder="1"/>
    <xf numFmtId="171" fontId="5" fillId="0" borderId="19" xfId="1" applyNumberFormat="1" applyFont="1" applyFill="1" applyBorder="1" applyProtection="1"/>
    <xf numFmtId="171" fontId="5" fillId="0" borderId="19" xfId="1" applyNumberFormat="1" applyFont="1" applyFill="1" applyBorder="1" applyProtection="1">
      <protection locked="0"/>
    </xf>
    <xf numFmtId="171" fontId="5" fillId="0" borderId="31" xfId="1" applyNumberFormat="1" applyFont="1" applyFill="1" applyBorder="1" applyProtection="1">
      <protection locked="0"/>
    </xf>
    <xf numFmtId="0" fontId="4" fillId="0" borderId="61" xfId="0" applyFont="1" applyFill="1" applyBorder="1" applyAlignment="1">
      <alignment horizontal="centerContinuous"/>
    </xf>
    <xf numFmtId="0" fontId="4" fillId="0" borderId="76" xfId="0" applyFont="1" applyFill="1" applyBorder="1" applyAlignment="1">
      <alignment horizontal="centerContinuous"/>
    </xf>
    <xf numFmtId="0" fontId="83" fillId="0" borderId="62" xfId="0" applyFont="1" applyFill="1" applyBorder="1" applyAlignment="1">
      <alignment horizontal="centerContinuous"/>
    </xf>
    <xf numFmtId="43" fontId="83" fillId="0" borderId="63" xfId="1" applyFont="1" applyFill="1" applyBorder="1" applyAlignment="1">
      <alignment horizontal="centerContinuous"/>
    </xf>
    <xf numFmtId="0" fontId="83" fillId="0" borderId="64" xfId="0" applyFont="1" applyFill="1" applyBorder="1"/>
    <xf numFmtId="0" fontId="83" fillId="0" borderId="0" xfId="0" applyFont="1" applyFill="1" applyBorder="1"/>
    <xf numFmtId="43" fontId="83" fillId="0" borderId="65" xfId="1" applyFont="1" applyFill="1" applyBorder="1"/>
    <xf numFmtId="0" fontId="83" fillId="0" borderId="66" xfId="0" applyFont="1" applyFill="1" applyBorder="1"/>
    <xf numFmtId="0" fontId="83" fillId="0" borderId="67" xfId="0" applyFont="1" applyFill="1" applyBorder="1"/>
    <xf numFmtId="43" fontId="83" fillId="0" borderId="68" xfId="1" applyFont="1" applyFill="1" applyBorder="1"/>
    <xf numFmtId="0" fontId="83" fillId="0" borderId="73" xfId="0" applyFont="1" applyFill="1" applyBorder="1"/>
    <xf numFmtId="0" fontId="83" fillId="0" borderId="32" xfId="0" applyFont="1" applyFill="1" applyBorder="1"/>
    <xf numFmtId="0" fontId="83" fillId="0" borderId="8" xfId="0" applyFont="1" applyFill="1" applyBorder="1"/>
    <xf numFmtId="0" fontId="8" fillId="0" borderId="32" xfId="0" applyFont="1" applyFill="1" applyBorder="1" applyAlignment="1">
      <alignment horizontal="center"/>
    </xf>
    <xf numFmtId="0" fontId="8" fillId="0" borderId="0" xfId="0" applyFont="1" applyFill="1" applyBorder="1" applyAlignment="1">
      <alignment horizontal="centerContinuous"/>
    </xf>
    <xf numFmtId="0" fontId="83" fillId="0" borderId="32" xfId="0" applyFont="1" applyFill="1" applyBorder="1" applyAlignment="1">
      <alignment horizontal="centerContinuous"/>
    </xf>
    <xf numFmtId="0" fontId="8" fillId="0" borderId="8" xfId="0" applyFont="1" applyFill="1" applyBorder="1" applyAlignment="1">
      <alignment horizontal="center"/>
    </xf>
    <xf numFmtId="43" fontId="8" fillId="0" borderId="65" xfId="1" applyFont="1" applyFill="1" applyBorder="1" applyAlignment="1">
      <alignment horizontal="center"/>
    </xf>
    <xf numFmtId="0" fontId="8" fillId="0" borderId="73" xfId="0" applyFont="1" applyFill="1" applyBorder="1" applyAlignment="1">
      <alignment horizontal="center"/>
    </xf>
    <xf numFmtId="0" fontId="8" fillId="0" borderId="35" xfId="0" applyFont="1" applyFill="1" applyBorder="1" applyAlignment="1">
      <alignment horizontal="center"/>
    </xf>
    <xf numFmtId="0" fontId="83" fillId="0" borderId="77" xfId="0" applyFont="1" applyFill="1" applyBorder="1"/>
    <xf numFmtId="0" fontId="83" fillId="0" borderId="41" xfId="0" applyFont="1" applyFill="1" applyBorder="1"/>
    <xf numFmtId="0" fontId="8" fillId="0" borderId="41" xfId="0" applyFont="1" applyFill="1" applyBorder="1" applyAlignment="1">
      <alignment horizontal="center"/>
    </xf>
    <xf numFmtId="0" fontId="8" fillId="0" borderId="7" xfId="0" applyFont="1" applyFill="1" applyBorder="1" applyAlignment="1">
      <alignment horizontal="center"/>
    </xf>
    <xf numFmtId="43" fontId="8" fillId="0" borderId="78" xfId="1" applyFont="1" applyFill="1" applyBorder="1" applyAlignment="1">
      <alignment horizontal="center"/>
    </xf>
    <xf numFmtId="37" fontId="83" fillId="0" borderId="32" xfId="0" applyNumberFormat="1" applyFont="1" applyFill="1" applyBorder="1" applyProtection="1">
      <protection locked="0"/>
    </xf>
    <xf numFmtId="0" fontId="83" fillId="0" borderId="32" xfId="0" applyFont="1" applyFill="1" applyBorder="1" applyProtection="1">
      <protection locked="0"/>
    </xf>
    <xf numFmtId="0" fontId="5" fillId="0" borderId="0" xfId="0" applyFont="1" applyAlignment="1">
      <alignment horizontal="left"/>
    </xf>
    <xf numFmtId="0" fontId="5" fillId="0" borderId="6" xfId="0" applyFont="1" applyBorder="1" applyAlignment="1">
      <alignment horizontal="left"/>
    </xf>
    <xf numFmtId="0" fontId="5" fillId="0" borderId="6" xfId="0" applyFont="1" applyBorder="1"/>
    <xf numFmtId="0" fontId="26" fillId="0" borderId="1" xfId="0" applyFont="1" applyBorder="1" applyAlignment="1">
      <alignment horizontal="centerContinuous"/>
    </xf>
    <xf numFmtId="0" fontId="5" fillId="0" borderId="2" xfId="0" applyFont="1" applyBorder="1" applyAlignment="1">
      <alignment horizontal="centerContinuous"/>
    </xf>
    <xf numFmtId="0" fontId="13" fillId="0" borderId="2" xfId="0" applyFont="1" applyBorder="1" applyAlignment="1">
      <alignment horizontal="centerContinuous"/>
    </xf>
    <xf numFmtId="0" fontId="5" fillId="0" borderId="3" xfId="0" applyFont="1" applyBorder="1" applyAlignment="1">
      <alignment horizontal="centerContinuous"/>
    </xf>
    <xf numFmtId="0" fontId="26" fillId="0" borderId="4" xfId="0" applyFont="1" applyBorder="1" applyAlignment="1">
      <alignment horizontal="centerContinuous"/>
    </xf>
    <xf numFmtId="0" fontId="41" fillId="0" borderId="0" xfId="0" applyFont="1" applyAlignment="1">
      <alignment horizontal="centerContinuous"/>
    </xf>
    <xf numFmtId="0" fontId="13" fillId="0" borderId="8" xfId="0" applyFont="1" applyBorder="1" applyAlignment="1">
      <alignment horizontal="centerContinuous"/>
    </xf>
    <xf numFmtId="0" fontId="3" fillId="0" borderId="4" xfId="0" applyFont="1" applyBorder="1"/>
    <xf numFmtId="0" fontId="5" fillId="0" borderId="8" xfId="0" applyFont="1" applyBorder="1"/>
    <xf numFmtId="0" fontId="3" fillId="0" borderId="15" xfId="0" applyFont="1" applyBorder="1"/>
    <xf numFmtId="0" fontId="5" fillId="0" borderId="9" xfId="0" applyFont="1" applyBorder="1" applyAlignment="1">
      <alignment horizontal="left"/>
    </xf>
    <xf numFmtId="0" fontId="5" fillId="0" borderId="9" xfId="0" applyFont="1" applyBorder="1"/>
    <xf numFmtId="0" fontId="5" fillId="0" borderId="30" xfId="0" applyFont="1" applyBorder="1"/>
    <xf numFmtId="0" fontId="21" fillId="0" borderId="4" xfId="0" applyFont="1" applyBorder="1"/>
    <xf numFmtId="0" fontId="21" fillId="0" borderId="0" xfId="0" applyFont="1" applyAlignment="1">
      <alignment horizontal="left"/>
    </xf>
    <xf numFmtId="0" fontId="21" fillId="0" borderId="31" xfId="0" applyFont="1" applyBorder="1" applyAlignment="1">
      <alignment horizontal="center"/>
    </xf>
    <xf numFmtId="0" fontId="21" fillId="0" borderId="21" xfId="0" applyFont="1" applyBorder="1" applyAlignment="1">
      <alignment horizontal="center"/>
    </xf>
    <xf numFmtId="0" fontId="21" fillId="0" borderId="4" xfId="0" applyFont="1" applyBorder="1" applyAlignment="1">
      <alignment horizontal="center"/>
    </xf>
    <xf numFmtId="0" fontId="21" fillId="0" borderId="0" xfId="0" applyFont="1" applyAlignment="1">
      <alignment horizontal="center"/>
    </xf>
    <xf numFmtId="0" fontId="5" fillId="0" borderId="13" xfId="0" applyFont="1" applyBorder="1"/>
    <xf numFmtId="0" fontId="5" fillId="0" borderId="35" xfId="0" applyFont="1" applyBorder="1"/>
    <xf numFmtId="0" fontId="5" fillId="0" borderId="12" xfId="0" applyFont="1" applyBorder="1" applyAlignment="1">
      <alignment horizontal="centerContinuous"/>
    </xf>
    <xf numFmtId="0" fontId="5" fillId="0" borderId="34" xfId="0" applyFont="1" applyBorder="1"/>
    <xf numFmtId="0" fontId="5" fillId="0" borderId="14" xfId="0" applyFont="1" applyBorder="1"/>
    <xf numFmtId="0" fontId="21" fillId="0" borderId="20" xfId="0" applyFont="1" applyBorder="1" applyAlignment="1">
      <alignment horizontal="center"/>
    </xf>
    <xf numFmtId="0" fontId="21" fillId="0" borderId="32" xfId="0" applyFont="1" applyBorder="1" applyAlignment="1">
      <alignment horizontal="left"/>
    </xf>
    <xf numFmtId="5" fontId="21" fillId="0" borderId="31" xfId="0" applyNumberFormat="1" applyFont="1" applyBorder="1" applyAlignment="1">
      <alignment horizontal="center"/>
    </xf>
    <xf numFmtId="5" fontId="21" fillId="0" borderId="21" xfId="0" applyNumberFormat="1" applyFont="1" applyBorder="1"/>
    <xf numFmtId="37" fontId="21" fillId="0" borderId="21" xfId="0" applyNumberFormat="1" applyFont="1" applyBorder="1"/>
    <xf numFmtId="37" fontId="21" fillId="0" borderId="31" xfId="0" applyNumberFormat="1" applyFont="1" applyBorder="1"/>
    <xf numFmtId="0" fontId="21" fillId="0" borderId="31" xfId="0" applyFont="1" applyBorder="1"/>
    <xf numFmtId="0" fontId="21" fillId="0" borderId="0" xfId="0" applyFont="1" applyAlignment="1">
      <alignment horizontal="right"/>
    </xf>
    <xf numFmtId="37" fontId="21" fillId="0" borderId="38" xfId="0" applyNumberFormat="1" applyFont="1" applyBorder="1"/>
    <xf numFmtId="37" fontId="21" fillId="0" borderId="43" xfId="0" applyNumberFormat="1" applyFont="1" applyBorder="1"/>
    <xf numFmtId="0" fontId="21" fillId="0" borderId="20" xfId="0" applyFont="1" applyBorder="1"/>
    <xf numFmtId="0" fontId="21" fillId="0" borderId="32" xfId="0" applyFont="1" applyBorder="1"/>
    <xf numFmtId="0" fontId="21" fillId="0" borderId="0" xfId="0" applyFont="1" applyAlignment="1">
      <alignment horizontal="centerContinuous"/>
    </xf>
    <xf numFmtId="37" fontId="21" fillId="0" borderId="31" xfId="0" applyNumberFormat="1" applyFont="1" applyBorder="1" applyAlignment="1">
      <alignment horizontal="fill"/>
    </xf>
    <xf numFmtId="37" fontId="21" fillId="0" borderId="21" xfId="0" applyNumberFormat="1" applyFont="1" applyBorder="1" applyAlignment="1">
      <alignment horizontal="fill"/>
    </xf>
    <xf numFmtId="0" fontId="3" fillId="0" borderId="17" xfId="0" applyFont="1" applyBorder="1" applyAlignment="1">
      <alignment horizontal="center"/>
    </xf>
    <xf numFmtId="0" fontId="5" fillId="0" borderId="37" xfId="0" applyFont="1" applyBorder="1" applyAlignment="1">
      <alignment horizontal="left"/>
    </xf>
    <xf numFmtId="0" fontId="5" fillId="0" borderId="9" xfId="0" applyFont="1" applyBorder="1" applyAlignment="1">
      <alignment horizontal="center"/>
    </xf>
    <xf numFmtId="0" fontId="5" fillId="0" borderId="33" xfId="0" applyFont="1" applyBorder="1"/>
    <xf numFmtId="5" fontId="5" fillId="0" borderId="44" xfId="0" applyNumberFormat="1" applyFont="1" applyBorder="1"/>
    <xf numFmtId="5" fontId="5" fillId="0" borderId="45" xfId="0" applyNumberFormat="1" applyFont="1" applyBorder="1"/>
    <xf numFmtId="0" fontId="5" fillId="0" borderId="5" xfId="0" applyFont="1" applyBorder="1" applyAlignment="1">
      <alignment horizontal="centerContinuous"/>
    </xf>
    <xf numFmtId="0" fontId="5" fillId="0" borderId="6" xfId="0" applyFont="1" applyBorder="1" applyAlignment="1">
      <alignment horizontal="centerContinuous"/>
    </xf>
    <xf numFmtId="0" fontId="5" fillId="0" borderId="7" xfId="0" applyFont="1" applyBorder="1" applyAlignment="1">
      <alignment horizontal="centerContinuous"/>
    </xf>
    <xf numFmtId="0" fontId="5" fillId="0" borderId="0" xfId="0" applyFont="1" applyAlignment="1">
      <alignment horizontal="centerContinuous"/>
    </xf>
    <xf numFmtId="0" fontId="5" fillId="0" borderId="1" xfId="0" applyFont="1" applyBorder="1"/>
    <xf numFmtId="0" fontId="26" fillId="0" borderId="2" xfId="0" applyFont="1" applyBorder="1" applyAlignment="1">
      <alignment horizontal="centerContinuous"/>
    </xf>
    <xf numFmtId="0" fontId="5" fillId="0" borderId="4" xfId="0" applyFont="1" applyBorder="1"/>
    <xf numFmtId="0" fontId="42" fillId="0" borderId="0" xfId="0" applyFont="1" applyAlignment="1">
      <alignment horizontal="centerContinuous"/>
    </xf>
    <xf numFmtId="0" fontId="5" fillId="0" borderId="8" xfId="0" applyFont="1" applyBorder="1" applyAlignment="1">
      <alignment horizontal="centerContinuous"/>
    </xf>
    <xf numFmtId="0" fontId="21" fillId="0" borderId="10" xfId="0" applyFont="1" applyBorder="1"/>
    <xf numFmtId="0" fontId="21" fillId="0" borderId="11" xfId="0" applyFont="1" applyBorder="1" applyAlignment="1">
      <alignment horizontal="left"/>
    </xf>
    <xf numFmtId="0" fontId="21" fillId="0" borderId="12" xfId="0" applyFont="1" applyBorder="1"/>
    <xf numFmtId="0" fontId="21" fillId="0" borderId="11" xfId="0" applyFont="1" applyBorder="1" applyAlignment="1">
      <alignment horizontal="center"/>
    </xf>
    <xf numFmtId="0" fontId="21" fillId="0" borderId="35" xfId="0" applyFont="1" applyBorder="1" applyAlignment="1">
      <alignment horizontal="center"/>
    </xf>
    <xf numFmtId="0" fontId="21" fillId="0" borderId="36" xfId="0" applyFont="1" applyBorder="1" applyAlignment="1">
      <alignment horizontal="center"/>
    </xf>
    <xf numFmtId="0" fontId="21" fillId="0" borderId="19" xfId="0" applyFont="1" applyBorder="1" applyAlignment="1">
      <alignment horizontal="left"/>
    </xf>
    <xf numFmtId="0" fontId="21" fillId="0" borderId="19" xfId="0" applyFont="1" applyBorder="1" applyAlignment="1">
      <alignment horizontal="center"/>
    </xf>
    <xf numFmtId="0" fontId="21" fillId="0" borderId="32" xfId="0" applyFont="1" applyBorder="1" applyAlignment="1">
      <alignment horizontal="center"/>
    </xf>
    <xf numFmtId="0" fontId="21" fillId="0" borderId="8" xfId="0" applyFont="1" applyBorder="1" applyAlignment="1">
      <alignment horizontal="center"/>
    </xf>
    <xf numFmtId="0" fontId="5" fillId="0" borderId="19" xfId="0" applyFont="1" applyBorder="1" applyAlignment="1">
      <alignment horizontal="left"/>
    </xf>
    <xf numFmtId="0" fontId="5" fillId="0" borderId="16" xfId="0" applyFont="1" applyBorder="1" applyAlignment="1">
      <alignment horizontal="left"/>
    </xf>
    <xf numFmtId="0" fontId="21" fillId="0" borderId="16" xfId="0" applyFont="1" applyBorder="1" applyAlignment="1">
      <alignment horizontal="center"/>
    </xf>
    <xf numFmtId="0" fontId="5" fillId="0" borderId="11" xfId="0" applyFont="1" applyBorder="1"/>
    <xf numFmtId="0" fontId="21" fillId="0" borderId="12" xfId="0" applyFont="1" applyBorder="1" applyAlignment="1">
      <alignment horizontal="centerContinuous"/>
    </xf>
    <xf numFmtId="0" fontId="21" fillId="0" borderId="34" xfId="0" applyFont="1" applyBorder="1"/>
    <xf numFmtId="0" fontId="21" fillId="0" borderId="14" xfId="0" applyFont="1" applyBorder="1"/>
    <xf numFmtId="5" fontId="21" fillId="0" borderId="31" xfId="0" applyNumberFormat="1" applyFont="1" applyBorder="1"/>
    <xf numFmtId="0" fontId="21" fillId="0" borderId="19" xfId="0" applyFont="1" applyBorder="1" applyAlignment="1">
      <alignment horizontal="centerContinuous"/>
    </xf>
    <xf numFmtId="0" fontId="5" fillId="0" borderId="15" xfId="0" applyFont="1" applyBorder="1" applyAlignment="1">
      <alignment horizontal="center"/>
    </xf>
    <xf numFmtId="0" fontId="5" fillId="0" borderId="16" xfId="0" applyFont="1" applyBorder="1" applyAlignment="1">
      <alignment horizontal="centerContinuous"/>
    </xf>
    <xf numFmtId="0" fontId="5" fillId="0" borderId="9" xfId="0" applyFont="1" applyBorder="1" applyAlignment="1">
      <alignment horizontal="centerContinuous"/>
    </xf>
    <xf numFmtId="5" fontId="5" fillId="0" borderId="6" xfId="0" applyNumberFormat="1" applyFont="1" applyBorder="1" applyAlignment="1">
      <alignment horizontal="centerContinuous"/>
    </xf>
    <xf numFmtId="5" fontId="5" fillId="0" borderId="7" xfId="0" applyNumberFormat="1" applyFont="1" applyBorder="1" applyAlignment="1">
      <alignment horizontal="centerContinuous"/>
    </xf>
    <xf numFmtId="0" fontId="5" fillId="0" borderId="0" xfId="0" applyFont="1" applyAlignment="1">
      <alignment horizontal="right"/>
    </xf>
    <xf numFmtId="0" fontId="5" fillId="0" borderId="2" xfId="0" applyFont="1" applyBorder="1" applyAlignment="1">
      <alignment horizontal="left"/>
    </xf>
    <xf numFmtId="0" fontId="5" fillId="0" borderId="2" xfId="0" applyFont="1" applyBorder="1"/>
    <xf numFmtId="0" fontId="5" fillId="0" borderId="3" xfId="0" applyFont="1" applyBorder="1"/>
    <xf numFmtId="0" fontId="3" fillId="0" borderId="0" xfId="0" applyFont="1" applyAlignment="1">
      <alignment horizontal="left"/>
    </xf>
    <xf numFmtId="0" fontId="3" fillId="0" borderId="8" xfId="0" applyFont="1" applyBorder="1"/>
    <xf numFmtId="0" fontId="3" fillId="0" borderId="4" xfId="0" applyFont="1" applyBorder="1" applyAlignment="1">
      <alignment horizontal="left"/>
    </xf>
    <xf numFmtId="0" fontId="3" fillId="0" borderId="5" xfId="0" applyFont="1" applyBorder="1"/>
    <xf numFmtId="0" fontId="3" fillId="0" borderId="6" xfId="0" applyFont="1" applyBorder="1" applyAlignment="1">
      <alignment horizontal="left"/>
    </xf>
    <xf numFmtId="0" fontId="3" fillId="0" borderId="6" xfId="0" applyFont="1" applyBorder="1"/>
    <xf numFmtId="0" fontId="3" fillId="0" borderId="7" xfId="0" applyFont="1" applyBorder="1"/>
    <xf numFmtId="0" fontId="43" fillId="0" borderId="4" xfId="0" applyFont="1" applyBorder="1" applyProtection="1">
      <protection locked="0"/>
    </xf>
    <xf numFmtId="0" fontId="43" fillId="0" borderId="0" xfId="0" applyFont="1" applyAlignment="1" applyProtection="1">
      <alignment horizontal="left"/>
      <protection locked="0"/>
    </xf>
    <xf numFmtId="0" fontId="43" fillId="0" borderId="0" xfId="0" applyFont="1" applyProtection="1">
      <protection locked="0"/>
    </xf>
    <xf numFmtId="0" fontId="43" fillId="0" borderId="8" xfId="0" applyFont="1" applyBorder="1" applyProtection="1">
      <protection locked="0"/>
    </xf>
    <xf numFmtId="0" fontId="3" fillId="0" borderId="4" xfId="0" applyFont="1" applyBorder="1" applyAlignment="1">
      <alignment horizontal="centerContinuous"/>
    </xf>
    <xf numFmtId="0" fontId="3" fillId="0" borderId="0" xfId="0" applyFont="1" applyAlignment="1">
      <alignment horizontal="centerContinuous"/>
    </xf>
    <xf numFmtId="0" fontId="3" fillId="0" borderId="8" xfId="0" applyFont="1" applyBorder="1" applyAlignment="1">
      <alignment horizontal="centerContinuous"/>
    </xf>
    <xf numFmtId="0" fontId="43" fillId="0" borderId="0" xfId="0" applyFont="1" applyAlignment="1" applyProtection="1">
      <alignment horizontal="centerContinuous"/>
      <protection locked="0"/>
    </xf>
    <xf numFmtId="0" fontId="43" fillId="0" borderId="8" xfId="0" applyFont="1" applyBorder="1" applyAlignment="1" applyProtection="1">
      <alignment horizontal="centerContinuous"/>
      <protection locked="0"/>
    </xf>
    <xf numFmtId="0" fontId="29" fillId="0" borderId="4" xfId="0" applyFont="1" applyBorder="1" applyProtection="1">
      <protection locked="0"/>
    </xf>
    <xf numFmtId="0" fontId="36" fillId="0" borderId="0" xfId="0" applyFont="1" applyAlignment="1" applyProtection="1">
      <alignment horizontal="left"/>
      <protection locked="0"/>
    </xf>
    <xf numFmtId="0" fontId="29" fillId="0" borderId="0" xfId="0" applyFont="1" applyAlignment="1" applyProtection="1">
      <alignment horizontal="left"/>
      <protection locked="0"/>
    </xf>
    <xf numFmtId="0" fontId="29" fillId="0" borderId="5" xfId="0" applyFont="1" applyBorder="1" applyProtection="1">
      <protection locked="0"/>
    </xf>
    <xf numFmtId="0" fontId="29" fillId="0" borderId="6" xfId="0" applyFont="1" applyBorder="1" applyAlignment="1" applyProtection="1">
      <alignment horizontal="left"/>
      <protection locked="0"/>
    </xf>
    <xf numFmtId="0" fontId="29" fillId="0" borderId="7" xfId="0" applyFont="1" applyBorder="1" applyProtection="1">
      <protection locked="0"/>
    </xf>
    <xf numFmtId="0" fontId="13" fillId="0" borderId="1" xfId="0" applyFont="1" applyBorder="1" applyAlignment="1">
      <alignment horizontal="centerContinuous"/>
    </xf>
    <xf numFmtId="0" fontId="5" fillId="0" borderId="15" xfId="0" applyFont="1" applyBorder="1"/>
    <xf numFmtId="0" fontId="5" fillId="0" borderId="31" xfId="0" applyFont="1" applyBorder="1"/>
    <xf numFmtId="0" fontId="5" fillId="0" borderId="33" xfId="0" applyFont="1" applyBorder="1" applyAlignment="1">
      <alignment horizontal="centerContinuous"/>
    </xf>
    <xf numFmtId="0" fontId="5" fillId="0" borderId="31" xfId="0" applyFont="1" applyBorder="1" applyAlignment="1">
      <alignment horizontal="center"/>
    </xf>
    <xf numFmtId="5" fontId="5" fillId="0" borderId="31" xfId="0" applyNumberFormat="1" applyFont="1" applyBorder="1"/>
    <xf numFmtId="37" fontId="5" fillId="0" borderId="9" xfId="0" applyNumberFormat="1" applyFont="1" applyBorder="1"/>
    <xf numFmtId="37" fontId="5" fillId="0" borderId="33" xfId="0" applyNumberFormat="1" applyFont="1" applyBorder="1"/>
    <xf numFmtId="37" fontId="5" fillId="0" borderId="31" xfId="0" applyNumberFormat="1" applyFont="1" applyBorder="1"/>
    <xf numFmtId="0" fontId="5" fillId="0" borderId="5" xfId="0" applyFont="1" applyBorder="1"/>
    <xf numFmtId="0" fontId="5" fillId="0" borderId="6" xfId="0" applyFont="1" applyBorder="1" applyAlignment="1">
      <alignment horizontal="center"/>
    </xf>
    <xf numFmtId="0" fontId="5" fillId="0" borderId="46" xfId="0" applyFont="1" applyBorder="1"/>
    <xf numFmtId="37" fontId="5" fillId="0" borderId="46" xfId="0" applyNumberFormat="1" applyFont="1" applyBorder="1"/>
    <xf numFmtId="37" fontId="5" fillId="0" borderId="0" xfId="0" applyNumberFormat="1" applyFont="1" applyAlignment="1">
      <alignment horizontal="centerContinuous"/>
    </xf>
    <xf numFmtId="37" fontId="5" fillId="0" borderId="2" xfId="0" applyNumberFormat="1" applyFont="1" applyBorder="1"/>
    <xf numFmtId="0" fontId="38" fillId="0" borderId="0" xfId="0" applyFont="1" applyAlignment="1">
      <alignment horizontal="centerContinuous"/>
    </xf>
    <xf numFmtId="37" fontId="5" fillId="0" borderId="33" xfId="0" applyNumberFormat="1" applyFont="1" applyBorder="1" applyAlignment="1">
      <alignment horizontal="centerContinuous"/>
    </xf>
    <xf numFmtId="37" fontId="5" fillId="0" borderId="9" xfId="0" applyNumberFormat="1" applyFont="1" applyBorder="1" applyAlignment="1">
      <alignment horizontal="centerContinuous"/>
    </xf>
    <xf numFmtId="0" fontId="5" fillId="0" borderId="44" xfId="0" applyFont="1" applyBorder="1"/>
    <xf numFmtId="5" fontId="5" fillId="0" borderId="33" xfId="0" applyNumberFormat="1" applyFont="1" applyBorder="1"/>
    <xf numFmtId="0" fontId="5" fillId="0" borderId="10" xfId="0" applyFont="1" applyBorder="1"/>
    <xf numFmtId="0" fontId="5" fillId="0" borderId="12" xfId="0" applyFont="1" applyBorder="1"/>
    <xf numFmtId="0" fontId="5" fillId="0" borderId="9" xfId="0" applyFont="1" applyBorder="1" applyAlignment="1">
      <alignment horizontal="right"/>
    </xf>
    <xf numFmtId="0" fontId="29" fillId="0" borderId="0" xfId="0" applyFont="1" applyAlignment="1" applyProtection="1">
      <alignment horizontal="right"/>
      <protection locked="0"/>
    </xf>
    <xf numFmtId="171" fontId="34" fillId="0" borderId="31" xfId="1" applyNumberFormat="1" applyFont="1" applyBorder="1" applyProtection="1">
      <protection locked="0"/>
    </xf>
    <xf numFmtId="171" fontId="29" fillId="0" borderId="9" xfId="1" applyNumberFormat="1" applyFont="1" applyBorder="1" applyProtection="1">
      <protection locked="0"/>
    </xf>
    <xf numFmtId="171" fontId="21" fillId="0" borderId="31" xfId="1" applyNumberFormat="1" applyFont="1" applyFill="1" applyBorder="1" applyProtection="1"/>
    <xf numFmtId="171" fontId="13" fillId="0" borderId="0" xfId="1" applyNumberFormat="1" applyFont="1" applyAlignment="1">
      <alignment horizontal="centerContinuous"/>
    </xf>
    <xf numFmtId="171" fontId="4" fillId="0" borderId="0" xfId="1" applyNumberFormat="1" applyFont="1" applyAlignment="1">
      <alignment horizontal="centerContinuous"/>
    </xf>
    <xf numFmtId="171" fontId="9" fillId="0" borderId="0" xfId="1" applyNumberFormat="1" applyFont="1" applyProtection="1"/>
    <xf numFmtId="171" fontId="26" fillId="0" borderId="0" xfId="1" applyNumberFormat="1" applyFont="1"/>
    <xf numFmtId="171" fontId="14" fillId="0" borderId="0" xfId="1" applyNumberFormat="1" applyFont="1" applyAlignment="1">
      <alignment horizontal="centerContinuous"/>
    </xf>
    <xf numFmtId="171" fontId="6" fillId="0" borderId="0" xfId="1" applyNumberFormat="1" applyFont="1" applyProtection="1"/>
    <xf numFmtId="171" fontId="26" fillId="0" borderId="0" xfId="1" applyNumberFormat="1" applyFont="1" applyProtection="1"/>
    <xf numFmtId="171" fontId="9" fillId="0" borderId="6" xfId="1" applyNumberFormat="1" applyFont="1" applyBorder="1" applyProtection="1"/>
    <xf numFmtId="171" fontId="6" fillId="0" borderId="0" xfId="1" applyNumberFormat="1" applyFont="1" applyAlignment="1">
      <alignment horizontal="centerContinuous"/>
    </xf>
    <xf numFmtId="171" fontId="9" fillId="0" borderId="0" xfId="1" applyNumberFormat="1" applyFont="1" applyAlignment="1">
      <alignment horizontal="centerContinuous"/>
    </xf>
    <xf numFmtId="171" fontId="26" fillId="0" borderId="0" xfId="1" applyNumberFormat="1" applyFont="1" applyAlignment="1">
      <alignment horizontal="centerContinuous"/>
    </xf>
    <xf numFmtId="171" fontId="9" fillId="0" borderId="0" xfId="1" applyNumberFormat="1" applyFont="1" applyAlignment="1">
      <alignment horizontal="right"/>
    </xf>
    <xf numFmtId="171" fontId="9" fillId="0" borderId="0" xfId="1" applyNumberFormat="1" applyFont="1" applyAlignment="1" applyProtection="1">
      <alignment horizontal="right"/>
    </xf>
    <xf numFmtId="171" fontId="0" fillId="0" borderId="0" xfId="1" applyNumberFormat="1" applyFont="1"/>
    <xf numFmtId="171" fontId="5" fillId="0" borderId="0" xfId="1" applyNumberFormat="1" applyFont="1"/>
    <xf numFmtId="171" fontId="5" fillId="0" borderId="3" xfId="1" applyNumberFormat="1" applyFont="1" applyBorder="1"/>
    <xf numFmtId="171" fontId="5" fillId="0" borderId="8" xfId="1" applyNumberFormat="1" applyFont="1" applyBorder="1" applyAlignment="1">
      <alignment horizontal="centerContinuous"/>
    </xf>
    <xf numFmtId="171" fontId="5" fillId="0" borderId="8" xfId="1" applyNumberFormat="1" applyFont="1" applyBorder="1"/>
    <xf numFmtId="171" fontId="5" fillId="0" borderId="30" xfId="1" applyNumberFormat="1" applyFont="1" applyBorder="1"/>
    <xf numFmtId="171" fontId="5" fillId="0" borderId="30" xfId="1" applyNumberFormat="1" applyFont="1" applyBorder="1" applyAlignment="1">
      <alignment horizontal="centerContinuous"/>
    </xf>
    <xf numFmtId="171" fontId="5" fillId="0" borderId="8" xfId="1" applyNumberFormat="1" applyFont="1" applyBorder="1" applyAlignment="1">
      <alignment horizontal="center"/>
    </xf>
    <xf numFmtId="171" fontId="29" fillId="0" borderId="8" xfId="1" applyNumberFormat="1" applyFont="1" applyBorder="1" applyProtection="1">
      <protection locked="0"/>
    </xf>
    <xf numFmtId="171" fontId="29" fillId="0" borderId="30" xfId="1" applyNumberFormat="1" applyFont="1" applyBorder="1" applyProtection="1">
      <protection locked="0"/>
    </xf>
    <xf numFmtId="171" fontId="5" fillId="0" borderId="7" xfId="1" applyNumberFormat="1" applyFont="1" applyBorder="1"/>
    <xf numFmtId="171" fontId="5" fillId="0" borderId="0" xfId="1" applyNumberFormat="1" applyFont="1" applyAlignment="1">
      <alignment horizontal="centerContinuous"/>
    </xf>
    <xf numFmtId="171" fontId="5" fillId="0" borderId="8" xfId="1" applyNumberFormat="1" applyFont="1" applyBorder="1" applyAlignment="1">
      <alignment horizontal="fill"/>
    </xf>
    <xf numFmtId="171" fontId="5" fillId="0" borderId="48" xfId="1" applyNumberFormat="1" applyFont="1" applyBorder="1"/>
    <xf numFmtId="171" fontId="29" fillId="0" borderId="7" xfId="1" applyNumberFormat="1" applyFont="1" applyBorder="1" applyProtection="1">
      <protection locked="0"/>
    </xf>
    <xf numFmtId="171" fontId="5" fillId="0" borderId="0" xfId="1" applyNumberFormat="1" applyFont="1" applyAlignment="1">
      <alignment horizontal="right"/>
    </xf>
    <xf numFmtId="171" fontId="5" fillId="0" borderId="2" xfId="1" applyNumberFormat="1" applyFont="1" applyBorder="1"/>
    <xf numFmtId="171" fontId="5" fillId="0" borderId="9" xfId="1" applyNumberFormat="1" applyFont="1" applyBorder="1"/>
    <xf numFmtId="171" fontId="5" fillId="0" borderId="9" xfId="1" applyNumberFormat="1" applyFont="1" applyBorder="1" applyAlignment="1">
      <alignment horizontal="centerContinuous"/>
    </xf>
    <xf numFmtId="171" fontId="5" fillId="0" borderId="0" xfId="1" applyNumberFormat="1" applyFont="1" applyAlignment="1">
      <alignment horizontal="center"/>
    </xf>
    <xf numFmtId="171" fontId="29" fillId="0" borderId="0" xfId="1" applyNumberFormat="1" applyFont="1" applyProtection="1">
      <protection locked="0"/>
    </xf>
    <xf numFmtId="171" fontId="5" fillId="0" borderId="9" xfId="1" applyNumberFormat="1" applyFont="1" applyFill="1" applyBorder="1"/>
    <xf numFmtId="171" fontId="5" fillId="0" borderId="6" xfId="1" applyNumberFormat="1" applyFont="1" applyBorder="1"/>
    <xf numFmtId="171" fontId="5" fillId="0" borderId="0" xfId="1" applyNumberFormat="1" applyFont="1" applyAlignment="1">
      <alignment horizontal="fill"/>
    </xf>
    <xf numFmtId="171" fontId="5" fillId="0" borderId="47" xfId="1" applyNumberFormat="1" applyFont="1" applyBorder="1"/>
    <xf numFmtId="171" fontId="29" fillId="0" borderId="6" xfId="1" applyNumberFormat="1" applyFont="1" applyBorder="1" applyProtection="1">
      <protection locked="0"/>
    </xf>
    <xf numFmtId="171" fontId="5" fillId="0" borderId="2" xfId="1" applyNumberFormat="1" applyFont="1" applyBorder="1" applyAlignment="1">
      <alignment horizontal="centerContinuous"/>
    </xf>
    <xf numFmtId="171" fontId="21" fillId="0" borderId="31" xfId="1" applyNumberFormat="1" applyFont="1" applyBorder="1" applyAlignment="1">
      <alignment horizontal="center"/>
    </xf>
    <xf numFmtId="171" fontId="5" fillId="0" borderId="34" xfId="1" applyNumberFormat="1" applyFont="1" applyBorder="1"/>
    <xf numFmtId="171" fontId="21" fillId="0" borderId="31" xfId="1" applyNumberFormat="1" applyFont="1" applyBorder="1"/>
    <xf numFmtId="171" fontId="21" fillId="0" borderId="38" xfId="1" applyNumberFormat="1" applyFont="1" applyBorder="1"/>
    <xf numFmtId="171" fontId="5" fillId="0" borderId="44" xfId="1" applyNumberFormat="1" applyFont="1" applyBorder="1"/>
    <xf numFmtId="171" fontId="5" fillId="0" borderId="6" xfId="1" applyNumberFormat="1" applyFont="1" applyBorder="1" applyAlignment="1">
      <alignment horizontal="centerContinuous"/>
    </xf>
    <xf numFmtId="171" fontId="21" fillId="0" borderId="35" xfId="1" applyNumberFormat="1" applyFont="1" applyBorder="1" applyAlignment="1">
      <alignment horizontal="center"/>
    </xf>
    <xf numFmtId="171" fontId="21" fillId="0" borderId="32" xfId="1" applyNumberFormat="1" applyFont="1" applyBorder="1" applyAlignment="1">
      <alignment horizontal="center"/>
    </xf>
    <xf numFmtId="171" fontId="21" fillId="0" borderId="34" xfId="1" applyNumberFormat="1" applyFont="1" applyBorder="1"/>
    <xf numFmtId="171" fontId="34" fillId="0" borderId="31" xfId="1" applyNumberFormat="1" applyFont="1" applyFill="1" applyBorder="1" applyProtection="1">
      <protection locked="0"/>
    </xf>
    <xf numFmtId="171" fontId="21" fillId="0" borderId="31" xfId="1" applyNumberFormat="1" applyFont="1" applyFill="1" applyBorder="1"/>
    <xf numFmtId="171" fontId="3" fillId="0" borderId="0" xfId="1" applyNumberFormat="1" applyFont="1"/>
    <xf numFmtId="171" fontId="3" fillId="0" borderId="6" xfId="1" applyNumberFormat="1" applyFont="1" applyBorder="1"/>
    <xf numFmtId="171" fontId="43" fillId="0" borderId="0" xfId="1" applyNumberFormat="1" applyFont="1" applyProtection="1">
      <protection locked="0"/>
    </xf>
    <xf numFmtId="171" fontId="3" fillId="0" borderId="0" xfId="1" applyNumberFormat="1" applyFont="1" applyAlignment="1">
      <alignment horizontal="centerContinuous"/>
    </xf>
    <xf numFmtId="171" fontId="43" fillId="0" borderId="0" xfId="1" applyNumberFormat="1" applyFont="1" applyAlignment="1" applyProtection="1">
      <alignment horizontal="centerContinuous"/>
      <protection locked="0"/>
    </xf>
    <xf numFmtId="171" fontId="36" fillId="0" borderId="0" xfId="1" applyNumberFormat="1" applyFont="1" applyProtection="1">
      <protection locked="0"/>
    </xf>
    <xf numFmtId="0" fontId="77" fillId="0" borderId="0" xfId="0" applyFont="1" applyAlignment="1" applyProtection="1">
      <alignment horizontal="right"/>
      <protection locked="0"/>
    </xf>
    <xf numFmtId="0" fontId="5" fillId="0" borderId="0" xfId="0" applyFont="1" applyAlignment="1">
      <alignment horizontal="left"/>
    </xf>
    <xf numFmtId="0" fontId="6" fillId="0" borderId="116" xfId="0" applyFont="1" applyBorder="1" applyAlignment="1">
      <alignment horizontal="center" vertical="top" wrapText="1"/>
    </xf>
    <xf numFmtId="0" fontId="86" fillId="8" borderId="116" xfId="0" applyFont="1" applyFill="1" applyBorder="1" applyAlignment="1">
      <alignment vertical="top" wrapText="1"/>
    </xf>
    <xf numFmtId="0" fontId="86" fillId="8" borderId="116" xfId="0" applyFont="1" applyFill="1" applyBorder="1" applyAlignment="1">
      <alignment vertical="center" wrapText="1"/>
    </xf>
    <xf numFmtId="14" fontId="86" fillId="8" borderId="116" xfId="0" applyNumberFormat="1" applyFont="1" applyFill="1" applyBorder="1" applyAlignment="1">
      <alignment horizontal="right" vertical="top" wrapText="1"/>
    </xf>
    <xf numFmtId="172" fontId="86" fillId="0" borderId="116" xfId="2" applyNumberFormat="1" applyFont="1" applyBorder="1" applyAlignment="1">
      <alignment horizontal="right" vertical="top" wrapText="1"/>
    </xf>
    <xf numFmtId="14" fontId="86" fillId="8" borderId="116" xfId="0" applyNumberFormat="1" applyFont="1" applyFill="1" applyBorder="1" applyAlignment="1">
      <alignment vertical="top" wrapText="1"/>
    </xf>
    <xf numFmtId="14" fontId="86" fillId="0" borderId="116" xfId="0" applyNumberFormat="1" applyFont="1" applyBorder="1"/>
    <xf numFmtId="0" fontId="87" fillId="8" borderId="116" xfId="0" applyFont="1" applyFill="1" applyBorder="1" applyAlignment="1">
      <alignment vertical="top" wrapText="1"/>
    </xf>
    <xf numFmtId="0" fontId="86" fillId="0" borderId="116" xfId="0" applyFont="1" applyBorder="1" applyAlignment="1">
      <alignment vertical="top" wrapText="1"/>
    </xf>
    <xf numFmtId="44" fontId="86" fillId="0" borderId="116" xfId="2" applyFont="1" applyBorder="1"/>
    <xf numFmtId="14" fontId="5" fillId="0" borderId="0" xfId="0" applyNumberFormat="1" applyFont="1" applyAlignment="1">
      <alignment horizontal="left"/>
    </xf>
    <xf numFmtId="0" fontId="5" fillId="0" borderId="0" xfId="0" applyFont="1" applyFill="1" applyBorder="1" applyProtection="1">
      <protection locked="0"/>
    </xf>
    <xf numFmtId="0" fontId="5" fillId="0" borderId="97" xfId="0" applyFont="1" applyFill="1" applyBorder="1" applyProtection="1"/>
    <xf numFmtId="171" fontId="9" fillId="0" borderId="56" xfId="1" applyNumberFormat="1" applyFont="1" applyFill="1" applyBorder="1" applyProtection="1"/>
    <xf numFmtId="5" fontId="9" fillId="0" borderId="32" xfId="9" applyNumberFormat="1" applyFont="1" applyBorder="1"/>
    <xf numFmtId="37" fontId="9" fillId="0" borderId="32" xfId="9" applyNumberFormat="1" applyFont="1" applyBorder="1"/>
    <xf numFmtId="5" fontId="9" fillId="0" borderId="32" xfId="9" applyNumberFormat="1" applyFont="1" applyBorder="1" applyProtection="1">
      <protection locked="0"/>
    </xf>
    <xf numFmtId="5" fontId="9" fillId="0" borderId="8" xfId="0" applyNumberFormat="1" applyFont="1" applyBorder="1" applyProtection="1">
      <protection locked="0"/>
    </xf>
    <xf numFmtId="37" fontId="9" fillId="0" borderId="32" xfId="9" applyNumberFormat="1" applyFont="1" applyBorder="1" applyProtection="1">
      <protection locked="0"/>
    </xf>
    <xf numFmtId="171" fontId="9" fillId="0" borderId="32" xfId="1" applyNumberFormat="1" applyFont="1" applyBorder="1" applyProtection="1">
      <protection locked="0"/>
    </xf>
    <xf numFmtId="171" fontId="9" fillId="0" borderId="8" xfId="1" applyNumberFormat="1" applyFont="1" applyBorder="1" applyProtection="1">
      <protection locked="0"/>
    </xf>
    <xf numFmtId="37" fontId="9" fillId="0" borderId="37" xfId="9" applyNumberFormat="1" applyFont="1" applyBorder="1"/>
    <xf numFmtId="37" fontId="9" fillId="0" borderId="37" xfId="9" applyNumberFormat="1" applyFont="1" applyBorder="1" applyProtection="1">
      <protection locked="0"/>
    </xf>
    <xf numFmtId="171" fontId="9" fillId="0" borderId="115" xfId="1" applyNumberFormat="1" applyFont="1" applyFill="1" applyBorder="1" applyProtection="1">
      <protection locked="0"/>
    </xf>
    <xf numFmtId="171" fontId="9" fillId="0" borderId="37" xfId="1" applyNumberFormat="1" applyFont="1" applyFill="1" applyBorder="1" applyProtection="1">
      <protection locked="0"/>
    </xf>
    <xf numFmtId="171" fontId="9" fillId="0" borderId="37" xfId="1" applyNumberFormat="1" applyFont="1" applyFill="1" applyBorder="1" applyProtection="1"/>
    <xf numFmtId="171" fontId="9" fillId="0" borderId="30" xfId="1" applyNumberFormat="1" applyFont="1" applyFill="1" applyBorder="1" applyProtection="1"/>
    <xf numFmtId="0" fontId="29" fillId="0" borderId="32" xfId="0" applyFont="1" applyBorder="1" applyProtection="1">
      <protection locked="0"/>
    </xf>
    <xf numFmtId="171" fontId="21" fillId="0" borderId="31" xfId="1" applyNumberFormat="1" applyFont="1" applyFill="1" applyBorder="1" applyAlignment="1" applyProtection="1">
      <alignment horizontal="fill"/>
    </xf>
    <xf numFmtId="0" fontId="5" fillId="9" borderId="0" xfId="0" applyFont="1" applyFill="1"/>
    <xf numFmtId="10" fontId="5" fillId="10" borderId="0" xfId="9" applyNumberFormat="1" applyFill="1"/>
    <xf numFmtId="10" fontId="5" fillId="0" borderId="39" xfId="9" applyNumberFormat="1" applyBorder="1"/>
    <xf numFmtId="5" fontId="88" fillId="0" borderId="32" xfId="0" applyNumberFormat="1" applyFont="1" applyBorder="1" applyAlignment="1" applyProtection="1">
      <alignment horizontal="left"/>
      <protection locked="0"/>
    </xf>
    <xf numFmtId="0" fontId="9" fillId="0" borderId="12" xfId="0" applyFont="1" applyBorder="1" applyProtection="1">
      <protection locked="0"/>
    </xf>
    <xf numFmtId="5" fontId="9" fillId="0" borderId="10" xfId="0" applyNumberFormat="1" applyFont="1" applyBorder="1" applyProtection="1">
      <protection locked="0"/>
    </xf>
    <xf numFmtId="5" fontId="9" fillId="0" borderId="34" xfId="0" applyNumberFormat="1" applyFont="1" applyBorder="1" applyProtection="1">
      <protection locked="0"/>
    </xf>
    <xf numFmtId="0" fontId="9" fillId="0" borderId="34" xfId="0" applyFont="1" applyBorder="1" applyProtection="1">
      <protection locked="0"/>
    </xf>
    <xf numFmtId="5" fontId="9" fillId="0" borderId="4" xfId="0" applyNumberFormat="1" applyFont="1" applyBorder="1" applyProtection="1">
      <protection locked="0"/>
    </xf>
    <xf numFmtId="5" fontId="9" fillId="0" borderId="31" xfId="0" applyNumberFormat="1" applyFont="1" applyBorder="1" applyProtection="1">
      <protection locked="0"/>
    </xf>
    <xf numFmtId="37" fontId="9" fillId="0" borderId="4" xfId="0" applyNumberFormat="1" applyFont="1" applyBorder="1" applyProtection="1">
      <protection locked="0"/>
    </xf>
    <xf numFmtId="37" fontId="9" fillId="0" borderId="31" xfId="0" applyNumberFormat="1" applyFont="1" applyBorder="1" applyProtection="1">
      <protection locked="0"/>
    </xf>
    <xf numFmtId="0" fontId="9" fillId="0" borderId="0" xfId="0" applyFont="1" applyAlignment="1" applyProtection="1">
      <alignment horizontal="right"/>
      <protection locked="0"/>
    </xf>
    <xf numFmtId="6" fontId="84" fillId="0" borderId="0" xfId="0" applyNumberFormat="1" applyFont="1" applyAlignment="1">
      <alignment horizontal="left"/>
    </xf>
    <xf numFmtId="37" fontId="89" fillId="0" borderId="32" xfId="0" applyNumberFormat="1" applyFont="1" applyBorder="1" applyProtection="1">
      <protection locked="0"/>
    </xf>
    <xf numFmtId="37" fontId="30" fillId="0" borderId="37" xfId="0" applyNumberFormat="1" applyFont="1" applyBorder="1"/>
    <xf numFmtId="37" fontId="30" fillId="0" borderId="30" xfId="0" applyNumberFormat="1" applyFont="1" applyBorder="1"/>
    <xf numFmtId="0" fontId="15" fillId="0" borderId="0" xfId="0" applyFont="1" applyBorder="1" applyAlignment="1" applyProtection="1">
      <alignment horizontal="left" vertical="top" wrapText="1"/>
      <protection locked="0"/>
    </xf>
    <xf numFmtId="0" fontId="5" fillId="0" borderId="4" xfId="0" applyFont="1" applyBorder="1" applyAlignment="1" applyProtection="1">
      <alignment horizontal="left"/>
    </xf>
    <xf numFmtId="0" fontId="5" fillId="0" borderId="0" xfId="0" applyFont="1" applyAlignment="1">
      <alignment horizontal="left"/>
    </xf>
    <xf numFmtId="0" fontId="5" fillId="0" borderId="8" xfId="0" applyFont="1" applyBorder="1" applyAlignment="1">
      <alignment horizontal="left"/>
    </xf>
    <xf numFmtId="0" fontId="82" fillId="0" borderId="0" xfId="0" applyFont="1" applyFill="1" applyAlignment="1">
      <alignment horizontal="left" vertical="center" wrapText="1"/>
    </xf>
    <xf numFmtId="0" fontId="5" fillId="0" borderId="0" xfId="0" applyFont="1" applyAlignment="1">
      <alignment horizontal="left" vertical="center" wrapText="1"/>
    </xf>
    <xf numFmtId="0" fontId="82" fillId="0" borderId="0" xfId="0" applyFont="1" applyAlignment="1">
      <alignment horizontal="left" vertical="center" wrapText="1"/>
    </xf>
    <xf numFmtId="0" fontId="85" fillId="0" borderId="0" xfId="0" applyFont="1" applyAlignment="1">
      <alignment horizontal="left" vertical="top" wrapText="1"/>
    </xf>
    <xf numFmtId="0" fontId="5" fillId="0" borderId="0" xfId="0" applyFont="1" applyFill="1" applyAlignment="1" applyProtection="1">
      <alignment horizontal="center"/>
    </xf>
    <xf numFmtId="0" fontId="5" fillId="0" borderId="2" xfId="0" applyFont="1" applyFill="1" applyBorder="1" applyAlignment="1" applyProtection="1">
      <alignment horizontal="center"/>
    </xf>
  </cellXfs>
  <cellStyles count="26">
    <cellStyle name="Comma" xfId="1" builtinId="3"/>
    <cellStyle name="Comma 2" xfId="11" xr:uid="{00000000-0005-0000-0000-000001000000}"/>
    <cellStyle name="Comma 2 2" xfId="23" xr:uid="{00000000-0005-0000-0000-000002000000}"/>
    <cellStyle name="Comma 2 3" xfId="16" xr:uid="{00000000-0005-0000-0000-000003000000}"/>
    <cellStyle name="Comma 3" xfId="7" xr:uid="{00000000-0005-0000-0000-000004000000}"/>
    <cellStyle name="Comma 3 2" xfId="17" xr:uid="{00000000-0005-0000-0000-000005000000}"/>
    <cellStyle name="Comma 4" xfId="13" xr:uid="{00000000-0005-0000-0000-000006000000}"/>
    <cellStyle name="Currency" xfId="2" builtinId="4"/>
    <cellStyle name="Normal" xfId="0" builtinId="0"/>
    <cellStyle name="Normal 2" xfId="9" xr:uid="{00000000-0005-0000-0000-000009000000}"/>
    <cellStyle name="Normal 2 2" xfId="22" xr:uid="{00000000-0005-0000-0000-00000A000000}"/>
    <cellStyle name="Normal 2 3" xfId="18" xr:uid="{00000000-0005-0000-0000-00000B000000}"/>
    <cellStyle name="Normal 3" xfId="10" xr:uid="{00000000-0005-0000-0000-00000C000000}"/>
    <cellStyle name="Normal 3 2" xfId="19" xr:uid="{00000000-0005-0000-0000-00000D000000}"/>
    <cellStyle name="Normal 4" xfId="12" xr:uid="{00000000-0005-0000-0000-00000E000000}"/>
    <cellStyle name="Normal 4 2" xfId="20" xr:uid="{00000000-0005-0000-0000-00000F000000}"/>
    <cellStyle name="Normal 5" xfId="21" xr:uid="{00000000-0005-0000-0000-000010000000}"/>
    <cellStyle name="Normal 6" xfId="8" xr:uid="{00000000-0005-0000-0000-000011000000}"/>
    <cellStyle name="Normal 6 2" xfId="15" xr:uid="{00000000-0005-0000-0000-000012000000}"/>
    <cellStyle name="Normal 7" xfId="24" xr:uid="{00000000-0005-0000-0000-000013000000}"/>
    <cellStyle name="Normal_JE January 06 SRE SIB Bonus Accrual" xfId="25" xr:uid="{00000000-0005-0000-0000-000014000000}"/>
    <cellStyle name="Normal_NY Sch 56A - 2008" xfId="6" xr:uid="{00000000-0005-0000-0000-000015000000}"/>
    <cellStyle name="Normal_Sch.20" xfId="4" xr:uid="{00000000-0005-0000-0000-000016000000}"/>
    <cellStyle name="Percent" xfId="5" builtinId="5"/>
    <cellStyle name="Percent 2" xfId="14" xr:uid="{00000000-0005-0000-0000-000018000000}"/>
    <cellStyle name="Style 1" xfId="3" xr:uid="{00000000-0005-0000-0000-000019000000}"/>
  </cellStyles>
  <dxfs count="11">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xr9:uid="{00000000-0011-0000-FFFF-FFFF0000000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51</xdr:row>
          <xdr:rowOff>0</xdr:rowOff>
        </xdr:from>
        <xdr:to>
          <xdr:col>0</xdr:col>
          <xdr:colOff>0</xdr:colOff>
          <xdr:row>51</xdr:row>
          <xdr:rowOff>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146050</xdr:rowOff>
        </xdr:from>
        <xdr:to>
          <xdr:col>0</xdr:col>
          <xdr:colOff>0</xdr:colOff>
          <xdr:row>51</xdr:row>
          <xdr:rowOff>184150</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500-000027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114300</xdr:rowOff>
        </xdr:from>
        <xdr:to>
          <xdr:col>0</xdr:col>
          <xdr:colOff>0</xdr:colOff>
          <xdr:row>74</xdr:row>
          <xdr:rowOff>0</xdr:rowOff>
        </xdr:to>
        <xdr:sp macro="" textlink="">
          <xdr:nvSpPr>
            <xdr:cNvPr id="47151" name="Button 47" hidden="1">
              <a:extLst>
                <a:ext uri="{63B3BB69-23CF-44E3-9099-C40C66FF867C}">
                  <a14:compatExt spid="_x0000_s47151"/>
                </a:ext>
                <a:ext uri="{FF2B5EF4-FFF2-40B4-BE49-F238E27FC236}">
                  <a16:creationId xmlns:a16="http://schemas.microsoft.com/office/drawing/2014/main" id="{00000000-0008-0000-2E00-00002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44450</xdr:rowOff>
        </xdr:from>
        <xdr:to>
          <xdr:col>0</xdr:col>
          <xdr:colOff>0</xdr:colOff>
          <xdr:row>67</xdr:row>
          <xdr:rowOff>152400</xdr:rowOff>
        </xdr:to>
        <xdr:sp macro="" textlink="">
          <xdr:nvSpPr>
            <xdr:cNvPr id="48176" name="Button 48" hidden="1">
              <a:extLst>
                <a:ext uri="{63B3BB69-23CF-44E3-9099-C40C66FF867C}">
                  <a14:compatExt spid="_x0000_s48176"/>
                </a:ext>
                <a:ext uri="{FF2B5EF4-FFF2-40B4-BE49-F238E27FC236}">
                  <a16:creationId xmlns:a16="http://schemas.microsoft.com/office/drawing/2014/main" id="{00000000-0008-0000-2F00-000030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 uri="{FF2B5EF4-FFF2-40B4-BE49-F238E27FC236}">
                  <a16:creationId xmlns:a16="http://schemas.microsoft.com/office/drawing/2014/main" id="{00000000-0008-0000-3000-00003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0</xdr:rowOff>
        </xdr:from>
        <xdr:to>
          <xdr:col>0</xdr:col>
          <xdr:colOff>0</xdr:colOff>
          <xdr:row>64</xdr:row>
          <xdr:rowOff>0</xdr:rowOff>
        </xdr:to>
        <xdr:sp macro="" textlink="">
          <xdr:nvSpPr>
            <xdr:cNvPr id="51251" name="Button 51" hidden="1">
              <a:extLst>
                <a:ext uri="{63B3BB69-23CF-44E3-9099-C40C66FF867C}">
                  <a14:compatExt spid="_x0000_s51251"/>
                </a:ext>
                <a:ext uri="{FF2B5EF4-FFF2-40B4-BE49-F238E27FC236}">
                  <a16:creationId xmlns:a16="http://schemas.microsoft.com/office/drawing/2014/main" id="{00000000-0008-0000-3200-000033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82550</xdr:rowOff>
        </xdr:to>
        <xdr:sp macro="" textlink="">
          <xdr:nvSpPr>
            <xdr:cNvPr id="55351" name="Button 55" hidden="1">
              <a:extLst>
                <a:ext uri="{63B3BB69-23CF-44E3-9099-C40C66FF867C}">
                  <a14:compatExt spid="_x0000_s55351"/>
                </a:ext>
                <a:ext uri="{FF2B5EF4-FFF2-40B4-BE49-F238E27FC236}">
                  <a16:creationId xmlns:a16="http://schemas.microsoft.com/office/drawing/2014/main" id="{00000000-0008-0000-3600-00003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152400</xdr:rowOff>
        </xdr:from>
        <xdr:to>
          <xdr:col>0</xdr:col>
          <xdr:colOff>0</xdr:colOff>
          <xdr:row>70</xdr:row>
          <xdr:rowOff>120650</xdr:rowOff>
        </xdr:to>
        <xdr:sp macro="" textlink="">
          <xdr:nvSpPr>
            <xdr:cNvPr id="57401" name="Button 57" hidden="1">
              <a:extLst>
                <a:ext uri="{63B3BB69-23CF-44E3-9099-C40C66FF867C}">
                  <a14:compatExt spid="_x0000_s57401"/>
                </a:ext>
                <a:ext uri="{FF2B5EF4-FFF2-40B4-BE49-F238E27FC236}">
                  <a16:creationId xmlns:a16="http://schemas.microsoft.com/office/drawing/2014/main" id="{00000000-0008-0000-3800-000039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0</xdr:rowOff>
        </xdr:from>
        <xdr:to>
          <xdr:col>0</xdr:col>
          <xdr:colOff>0</xdr:colOff>
          <xdr:row>66</xdr:row>
          <xdr:rowOff>0</xdr:rowOff>
        </xdr:to>
        <xdr:sp macro="" textlink="">
          <xdr:nvSpPr>
            <xdr:cNvPr id="59451" name="Button 59" hidden="1">
              <a:extLst>
                <a:ext uri="{63B3BB69-23CF-44E3-9099-C40C66FF867C}">
                  <a14:compatExt spid="_x0000_s59451"/>
                </a:ext>
                <a:ext uri="{FF2B5EF4-FFF2-40B4-BE49-F238E27FC236}">
                  <a16:creationId xmlns:a16="http://schemas.microsoft.com/office/drawing/2014/main" id="{00000000-0008-0000-3A00-00003B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6" name="Button 60" hidden="1">
              <a:extLst>
                <a:ext uri="{63B3BB69-23CF-44E3-9099-C40C66FF867C}">
                  <a14:compatExt spid="_x0000_s60476"/>
                </a:ext>
                <a:ext uri="{FF2B5EF4-FFF2-40B4-BE49-F238E27FC236}">
                  <a16:creationId xmlns:a16="http://schemas.microsoft.com/office/drawing/2014/main" id="{00000000-0008-0000-3B00-00003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7" name="Button 61" hidden="1">
              <a:extLst>
                <a:ext uri="{63B3BB69-23CF-44E3-9099-C40C66FF867C}">
                  <a14:compatExt spid="_x0000_s60477"/>
                </a:ext>
                <a:ext uri="{FF2B5EF4-FFF2-40B4-BE49-F238E27FC236}">
                  <a16:creationId xmlns:a16="http://schemas.microsoft.com/office/drawing/2014/main" id="{00000000-0008-0000-3B00-00003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65593</xdr:row>
          <xdr:rowOff>0</xdr:rowOff>
        </xdr:from>
        <xdr:to>
          <xdr:col>3</xdr:col>
          <xdr:colOff>0</xdr:colOff>
          <xdr:row>65593</xdr:row>
          <xdr:rowOff>0</xdr:rowOff>
        </xdr:to>
        <xdr:sp macro="" textlink="">
          <xdr:nvSpPr>
            <xdr:cNvPr id="60478" name="Button 62" hidden="1">
              <a:extLst>
                <a:ext uri="{63B3BB69-23CF-44E3-9099-C40C66FF867C}">
                  <a14:compatExt spid="_x0000_s60478"/>
                </a:ext>
                <a:ext uri="{FF2B5EF4-FFF2-40B4-BE49-F238E27FC236}">
                  <a16:creationId xmlns:a16="http://schemas.microsoft.com/office/drawing/2014/main" id="{00000000-0008-0000-3B00-00003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131129</xdr:row>
          <xdr:rowOff>0</xdr:rowOff>
        </xdr:from>
        <xdr:to>
          <xdr:col>3</xdr:col>
          <xdr:colOff>0</xdr:colOff>
          <xdr:row>131129</xdr:row>
          <xdr:rowOff>0</xdr:rowOff>
        </xdr:to>
        <xdr:sp macro="" textlink="">
          <xdr:nvSpPr>
            <xdr:cNvPr id="60479" name="Button 63" hidden="1">
              <a:extLst>
                <a:ext uri="{63B3BB69-23CF-44E3-9099-C40C66FF867C}">
                  <a14:compatExt spid="_x0000_s60479"/>
                </a:ext>
                <a:ext uri="{FF2B5EF4-FFF2-40B4-BE49-F238E27FC236}">
                  <a16:creationId xmlns:a16="http://schemas.microsoft.com/office/drawing/2014/main" id="{00000000-0008-0000-3B00-00003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196665</xdr:row>
          <xdr:rowOff>0</xdr:rowOff>
        </xdr:from>
        <xdr:to>
          <xdr:col>3</xdr:col>
          <xdr:colOff>0</xdr:colOff>
          <xdr:row>196665</xdr:row>
          <xdr:rowOff>0</xdr:rowOff>
        </xdr:to>
        <xdr:sp macro="" textlink="">
          <xdr:nvSpPr>
            <xdr:cNvPr id="60480" name="Button 64" hidden="1">
              <a:extLst>
                <a:ext uri="{63B3BB69-23CF-44E3-9099-C40C66FF867C}">
                  <a14:compatExt spid="_x0000_s60480"/>
                </a:ext>
                <a:ext uri="{FF2B5EF4-FFF2-40B4-BE49-F238E27FC236}">
                  <a16:creationId xmlns:a16="http://schemas.microsoft.com/office/drawing/2014/main" id="{00000000-0008-0000-3B00-00004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262201</xdr:row>
          <xdr:rowOff>0</xdr:rowOff>
        </xdr:from>
        <xdr:to>
          <xdr:col>3</xdr:col>
          <xdr:colOff>0</xdr:colOff>
          <xdr:row>262201</xdr:row>
          <xdr:rowOff>0</xdr:rowOff>
        </xdr:to>
        <xdr:sp macro="" textlink="">
          <xdr:nvSpPr>
            <xdr:cNvPr id="60481" name="Button 65" hidden="1">
              <a:extLst>
                <a:ext uri="{63B3BB69-23CF-44E3-9099-C40C66FF867C}">
                  <a14:compatExt spid="_x0000_s60481"/>
                </a:ext>
                <a:ext uri="{FF2B5EF4-FFF2-40B4-BE49-F238E27FC236}">
                  <a16:creationId xmlns:a16="http://schemas.microsoft.com/office/drawing/2014/main" id="{00000000-0008-0000-3B00-00004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327737</xdr:row>
          <xdr:rowOff>0</xdr:rowOff>
        </xdr:from>
        <xdr:to>
          <xdr:col>3</xdr:col>
          <xdr:colOff>0</xdr:colOff>
          <xdr:row>327737</xdr:row>
          <xdr:rowOff>0</xdr:rowOff>
        </xdr:to>
        <xdr:sp macro="" textlink="">
          <xdr:nvSpPr>
            <xdr:cNvPr id="60482" name="Button 66" hidden="1">
              <a:extLst>
                <a:ext uri="{63B3BB69-23CF-44E3-9099-C40C66FF867C}">
                  <a14:compatExt spid="_x0000_s60482"/>
                </a:ext>
                <a:ext uri="{FF2B5EF4-FFF2-40B4-BE49-F238E27FC236}">
                  <a16:creationId xmlns:a16="http://schemas.microsoft.com/office/drawing/2014/main" id="{00000000-0008-0000-3B00-00004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393273</xdr:row>
          <xdr:rowOff>0</xdr:rowOff>
        </xdr:from>
        <xdr:to>
          <xdr:col>3</xdr:col>
          <xdr:colOff>0</xdr:colOff>
          <xdr:row>393273</xdr:row>
          <xdr:rowOff>0</xdr:rowOff>
        </xdr:to>
        <xdr:sp macro="" textlink="">
          <xdr:nvSpPr>
            <xdr:cNvPr id="60483" name="Button 67" hidden="1">
              <a:extLst>
                <a:ext uri="{63B3BB69-23CF-44E3-9099-C40C66FF867C}">
                  <a14:compatExt spid="_x0000_s60483"/>
                </a:ext>
                <a:ext uri="{FF2B5EF4-FFF2-40B4-BE49-F238E27FC236}">
                  <a16:creationId xmlns:a16="http://schemas.microsoft.com/office/drawing/2014/main" id="{00000000-0008-0000-3B00-00004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458809</xdr:row>
          <xdr:rowOff>0</xdr:rowOff>
        </xdr:from>
        <xdr:to>
          <xdr:col>3</xdr:col>
          <xdr:colOff>0</xdr:colOff>
          <xdr:row>458809</xdr:row>
          <xdr:rowOff>0</xdr:rowOff>
        </xdr:to>
        <xdr:sp macro="" textlink="">
          <xdr:nvSpPr>
            <xdr:cNvPr id="60484" name="Button 68" hidden="1">
              <a:extLst>
                <a:ext uri="{63B3BB69-23CF-44E3-9099-C40C66FF867C}">
                  <a14:compatExt spid="_x0000_s60484"/>
                </a:ext>
                <a:ext uri="{FF2B5EF4-FFF2-40B4-BE49-F238E27FC236}">
                  <a16:creationId xmlns:a16="http://schemas.microsoft.com/office/drawing/2014/main" id="{00000000-0008-0000-3B00-00004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524345</xdr:row>
          <xdr:rowOff>0</xdr:rowOff>
        </xdr:from>
        <xdr:to>
          <xdr:col>3</xdr:col>
          <xdr:colOff>0</xdr:colOff>
          <xdr:row>524345</xdr:row>
          <xdr:rowOff>0</xdr:rowOff>
        </xdr:to>
        <xdr:sp macro="" textlink="">
          <xdr:nvSpPr>
            <xdr:cNvPr id="60485" name="Button 69" hidden="1">
              <a:extLst>
                <a:ext uri="{63B3BB69-23CF-44E3-9099-C40C66FF867C}">
                  <a14:compatExt spid="_x0000_s60485"/>
                </a:ext>
                <a:ext uri="{FF2B5EF4-FFF2-40B4-BE49-F238E27FC236}">
                  <a16:creationId xmlns:a16="http://schemas.microsoft.com/office/drawing/2014/main" id="{00000000-0008-0000-3B00-00004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589881</xdr:row>
          <xdr:rowOff>0</xdr:rowOff>
        </xdr:from>
        <xdr:to>
          <xdr:col>3</xdr:col>
          <xdr:colOff>0</xdr:colOff>
          <xdr:row>589881</xdr:row>
          <xdr:rowOff>0</xdr:rowOff>
        </xdr:to>
        <xdr:sp macro="" textlink="">
          <xdr:nvSpPr>
            <xdr:cNvPr id="60486" name="Button 70" hidden="1">
              <a:extLst>
                <a:ext uri="{63B3BB69-23CF-44E3-9099-C40C66FF867C}">
                  <a14:compatExt spid="_x0000_s60486"/>
                </a:ext>
                <a:ext uri="{FF2B5EF4-FFF2-40B4-BE49-F238E27FC236}">
                  <a16:creationId xmlns:a16="http://schemas.microsoft.com/office/drawing/2014/main" id="{00000000-0008-0000-3B00-00004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655417</xdr:row>
          <xdr:rowOff>0</xdr:rowOff>
        </xdr:from>
        <xdr:to>
          <xdr:col>3</xdr:col>
          <xdr:colOff>0</xdr:colOff>
          <xdr:row>655417</xdr:row>
          <xdr:rowOff>0</xdr:rowOff>
        </xdr:to>
        <xdr:sp macro="" textlink="">
          <xdr:nvSpPr>
            <xdr:cNvPr id="60487" name="Button 71" hidden="1">
              <a:extLst>
                <a:ext uri="{63B3BB69-23CF-44E3-9099-C40C66FF867C}">
                  <a14:compatExt spid="_x0000_s60487"/>
                </a:ext>
                <a:ext uri="{FF2B5EF4-FFF2-40B4-BE49-F238E27FC236}">
                  <a16:creationId xmlns:a16="http://schemas.microsoft.com/office/drawing/2014/main" id="{00000000-0008-0000-3B00-00004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720953</xdr:row>
          <xdr:rowOff>0</xdr:rowOff>
        </xdr:from>
        <xdr:to>
          <xdr:col>3</xdr:col>
          <xdr:colOff>0</xdr:colOff>
          <xdr:row>720953</xdr:row>
          <xdr:rowOff>0</xdr:rowOff>
        </xdr:to>
        <xdr:sp macro="" textlink="">
          <xdr:nvSpPr>
            <xdr:cNvPr id="60488" name="Button 72" hidden="1">
              <a:extLst>
                <a:ext uri="{63B3BB69-23CF-44E3-9099-C40C66FF867C}">
                  <a14:compatExt spid="_x0000_s60488"/>
                </a:ext>
                <a:ext uri="{FF2B5EF4-FFF2-40B4-BE49-F238E27FC236}">
                  <a16:creationId xmlns:a16="http://schemas.microsoft.com/office/drawing/2014/main" id="{00000000-0008-0000-3B00-00004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786489</xdr:row>
          <xdr:rowOff>0</xdr:rowOff>
        </xdr:from>
        <xdr:to>
          <xdr:col>3</xdr:col>
          <xdr:colOff>0</xdr:colOff>
          <xdr:row>786489</xdr:row>
          <xdr:rowOff>0</xdr:rowOff>
        </xdr:to>
        <xdr:sp macro="" textlink="">
          <xdr:nvSpPr>
            <xdr:cNvPr id="60489" name="Button 73" hidden="1">
              <a:extLst>
                <a:ext uri="{63B3BB69-23CF-44E3-9099-C40C66FF867C}">
                  <a14:compatExt spid="_x0000_s60489"/>
                </a:ext>
                <a:ext uri="{FF2B5EF4-FFF2-40B4-BE49-F238E27FC236}">
                  <a16:creationId xmlns:a16="http://schemas.microsoft.com/office/drawing/2014/main" id="{00000000-0008-0000-3B00-00004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852025</xdr:row>
          <xdr:rowOff>0</xdr:rowOff>
        </xdr:from>
        <xdr:to>
          <xdr:col>3</xdr:col>
          <xdr:colOff>0</xdr:colOff>
          <xdr:row>852025</xdr:row>
          <xdr:rowOff>0</xdr:rowOff>
        </xdr:to>
        <xdr:sp macro="" textlink="">
          <xdr:nvSpPr>
            <xdr:cNvPr id="60490" name="Button 74" hidden="1">
              <a:extLst>
                <a:ext uri="{63B3BB69-23CF-44E3-9099-C40C66FF867C}">
                  <a14:compatExt spid="_x0000_s60490"/>
                </a:ext>
                <a:ext uri="{FF2B5EF4-FFF2-40B4-BE49-F238E27FC236}">
                  <a16:creationId xmlns:a16="http://schemas.microsoft.com/office/drawing/2014/main" id="{00000000-0008-0000-3B00-00004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917561</xdr:row>
          <xdr:rowOff>0</xdr:rowOff>
        </xdr:from>
        <xdr:to>
          <xdr:col>3</xdr:col>
          <xdr:colOff>0</xdr:colOff>
          <xdr:row>917561</xdr:row>
          <xdr:rowOff>0</xdr:rowOff>
        </xdr:to>
        <xdr:sp macro="" textlink="">
          <xdr:nvSpPr>
            <xdr:cNvPr id="60491" name="Button 75" hidden="1">
              <a:extLst>
                <a:ext uri="{63B3BB69-23CF-44E3-9099-C40C66FF867C}">
                  <a14:compatExt spid="_x0000_s60491"/>
                </a:ext>
                <a:ext uri="{FF2B5EF4-FFF2-40B4-BE49-F238E27FC236}">
                  <a16:creationId xmlns:a16="http://schemas.microsoft.com/office/drawing/2014/main" id="{00000000-0008-0000-3B00-00004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983097</xdr:row>
          <xdr:rowOff>0</xdr:rowOff>
        </xdr:from>
        <xdr:to>
          <xdr:col>3</xdr:col>
          <xdr:colOff>0</xdr:colOff>
          <xdr:row>983097</xdr:row>
          <xdr:rowOff>0</xdr:rowOff>
        </xdr:to>
        <xdr:sp macro="" textlink="">
          <xdr:nvSpPr>
            <xdr:cNvPr id="60492" name="Button 76" hidden="1">
              <a:extLst>
                <a:ext uri="{63B3BB69-23CF-44E3-9099-C40C66FF867C}">
                  <a14:compatExt spid="_x0000_s60492"/>
                </a:ext>
                <a:ext uri="{FF2B5EF4-FFF2-40B4-BE49-F238E27FC236}">
                  <a16:creationId xmlns:a16="http://schemas.microsoft.com/office/drawing/2014/main" id="{00000000-0008-0000-3B00-00004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257</xdr:col>
          <xdr:colOff>0</xdr:colOff>
          <xdr:row>56</xdr:row>
          <xdr:rowOff>0</xdr:rowOff>
        </xdr:from>
        <xdr:to>
          <xdr:col>257</xdr:col>
          <xdr:colOff>0</xdr:colOff>
          <xdr:row>56</xdr:row>
          <xdr:rowOff>0</xdr:rowOff>
        </xdr:to>
        <xdr:sp macro="" textlink="">
          <xdr:nvSpPr>
            <xdr:cNvPr id="60493" name="Button 77" hidden="1">
              <a:extLst>
                <a:ext uri="{63B3BB69-23CF-44E3-9099-C40C66FF867C}">
                  <a14:compatExt spid="_x0000_s60493"/>
                </a:ext>
                <a:ext uri="{FF2B5EF4-FFF2-40B4-BE49-F238E27FC236}">
                  <a16:creationId xmlns:a16="http://schemas.microsoft.com/office/drawing/2014/main" id="{00000000-0008-0000-3B00-00004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65593</xdr:row>
          <xdr:rowOff>0</xdr:rowOff>
        </xdr:from>
        <xdr:to>
          <xdr:col>259</xdr:col>
          <xdr:colOff>0</xdr:colOff>
          <xdr:row>65593</xdr:row>
          <xdr:rowOff>0</xdr:rowOff>
        </xdr:to>
        <xdr:sp macro="" textlink="">
          <xdr:nvSpPr>
            <xdr:cNvPr id="60494" name="Button 78" hidden="1">
              <a:extLst>
                <a:ext uri="{63B3BB69-23CF-44E3-9099-C40C66FF867C}">
                  <a14:compatExt spid="_x0000_s60494"/>
                </a:ext>
                <a:ext uri="{FF2B5EF4-FFF2-40B4-BE49-F238E27FC236}">
                  <a16:creationId xmlns:a16="http://schemas.microsoft.com/office/drawing/2014/main" id="{00000000-0008-0000-3B00-00004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131129</xdr:row>
          <xdr:rowOff>0</xdr:rowOff>
        </xdr:from>
        <xdr:to>
          <xdr:col>259</xdr:col>
          <xdr:colOff>0</xdr:colOff>
          <xdr:row>131129</xdr:row>
          <xdr:rowOff>0</xdr:rowOff>
        </xdr:to>
        <xdr:sp macro="" textlink="">
          <xdr:nvSpPr>
            <xdr:cNvPr id="60495" name="Button 79" hidden="1">
              <a:extLst>
                <a:ext uri="{63B3BB69-23CF-44E3-9099-C40C66FF867C}">
                  <a14:compatExt spid="_x0000_s60495"/>
                </a:ext>
                <a:ext uri="{FF2B5EF4-FFF2-40B4-BE49-F238E27FC236}">
                  <a16:creationId xmlns:a16="http://schemas.microsoft.com/office/drawing/2014/main" id="{00000000-0008-0000-3B00-00004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196665</xdr:row>
          <xdr:rowOff>0</xdr:rowOff>
        </xdr:from>
        <xdr:to>
          <xdr:col>259</xdr:col>
          <xdr:colOff>0</xdr:colOff>
          <xdr:row>196665</xdr:row>
          <xdr:rowOff>0</xdr:rowOff>
        </xdr:to>
        <xdr:sp macro="" textlink="">
          <xdr:nvSpPr>
            <xdr:cNvPr id="60496" name="Button 80" hidden="1">
              <a:extLst>
                <a:ext uri="{63B3BB69-23CF-44E3-9099-C40C66FF867C}">
                  <a14:compatExt spid="_x0000_s60496"/>
                </a:ext>
                <a:ext uri="{FF2B5EF4-FFF2-40B4-BE49-F238E27FC236}">
                  <a16:creationId xmlns:a16="http://schemas.microsoft.com/office/drawing/2014/main" id="{00000000-0008-0000-3B00-00005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262201</xdr:row>
          <xdr:rowOff>0</xdr:rowOff>
        </xdr:from>
        <xdr:to>
          <xdr:col>259</xdr:col>
          <xdr:colOff>0</xdr:colOff>
          <xdr:row>262201</xdr:row>
          <xdr:rowOff>0</xdr:rowOff>
        </xdr:to>
        <xdr:sp macro="" textlink="">
          <xdr:nvSpPr>
            <xdr:cNvPr id="60497" name="Button 81" hidden="1">
              <a:extLst>
                <a:ext uri="{63B3BB69-23CF-44E3-9099-C40C66FF867C}">
                  <a14:compatExt spid="_x0000_s60497"/>
                </a:ext>
                <a:ext uri="{FF2B5EF4-FFF2-40B4-BE49-F238E27FC236}">
                  <a16:creationId xmlns:a16="http://schemas.microsoft.com/office/drawing/2014/main" id="{00000000-0008-0000-3B00-00005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327737</xdr:row>
          <xdr:rowOff>0</xdr:rowOff>
        </xdr:from>
        <xdr:to>
          <xdr:col>259</xdr:col>
          <xdr:colOff>0</xdr:colOff>
          <xdr:row>327737</xdr:row>
          <xdr:rowOff>0</xdr:rowOff>
        </xdr:to>
        <xdr:sp macro="" textlink="">
          <xdr:nvSpPr>
            <xdr:cNvPr id="60498" name="Button 82" hidden="1">
              <a:extLst>
                <a:ext uri="{63B3BB69-23CF-44E3-9099-C40C66FF867C}">
                  <a14:compatExt spid="_x0000_s60498"/>
                </a:ext>
                <a:ext uri="{FF2B5EF4-FFF2-40B4-BE49-F238E27FC236}">
                  <a16:creationId xmlns:a16="http://schemas.microsoft.com/office/drawing/2014/main" id="{00000000-0008-0000-3B00-00005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393273</xdr:row>
          <xdr:rowOff>0</xdr:rowOff>
        </xdr:from>
        <xdr:to>
          <xdr:col>259</xdr:col>
          <xdr:colOff>0</xdr:colOff>
          <xdr:row>393273</xdr:row>
          <xdr:rowOff>0</xdr:rowOff>
        </xdr:to>
        <xdr:sp macro="" textlink="">
          <xdr:nvSpPr>
            <xdr:cNvPr id="60499" name="Button 83" hidden="1">
              <a:extLst>
                <a:ext uri="{63B3BB69-23CF-44E3-9099-C40C66FF867C}">
                  <a14:compatExt spid="_x0000_s60499"/>
                </a:ext>
                <a:ext uri="{FF2B5EF4-FFF2-40B4-BE49-F238E27FC236}">
                  <a16:creationId xmlns:a16="http://schemas.microsoft.com/office/drawing/2014/main" id="{00000000-0008-0000-3B00-00005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458809</xdr:row>
          <xdr:rowOff>0</xdr:rowOff>
        </xdr:from>
        <xdr:to>
          <xdr:col>259</xdr:col>
          <xdr:colOff>0</xdr:colOff>
          <xdr:row>458809</xdr:row>
          <xdr:rowOff>0</xdr:rowOff>
        </xdr:to>
        <xdr:sp macro="" textlink="">
          <xdr:nvSpPr>
            <xdr:cNvPr id="60500" name="Button 84" hidden="1">
              <a:extLst>
                <a:ext uri="{63B3BB69-23CF-44E3-9099-C40C66FF867C}">
                  <a14:compatExt spid="_x0000_s60500"/>
                </a:ext>
                <a:ext uri="{FF2B5EF4-FFF2-40B4-BE49-F238E27FC236}">
                  <a16:creationId xmlns:a16="http://schemas.microsoft.com/office/drawing/2014/main" id="{00000000-0008-0000-3B00-00005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524345</xdr:row>
          <xdr:rowOff>0</xdr:rowOff>
        </xdr:from>
        <xdr:to>
          <xdr:col>259</xdr:col>
          <xdr:colOff>0</xdr:colOff>
          <xdr:row>524345</xdr:row>
          <xdr:rowOff>0</xdr:rowOff>
        </xdr:to>
        <xdr:sp macro="" textlink="">
          <xdr:nvSpPr>
            <xdr:cNvPr id="60501" name="Button 85" hidden="1">
              <a:extLst>
                <a:ext uri="{63B3BB69-23CF-44E3-9099-C40C66FF867C}">
                  <a14:compatExt spid="_x0000_s60501"/>
                </a:ext>
                <a:ext uri="{FF2B5EF4-FFF2-40B4-BE49-F238E27FC236}">
                  <a16:creationId xmlns:a16="http://schemas.microsoft.com/office/drawing/2014/main" id="{00000000-0008-0000-3B00-00005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589881</xdr:row>
          <xdr:rowOff>0</xdr:rowOff>
        </xdr:from>
        <xdr:to>
          <xdr:col>259</xdr:col>
          <xdr:colOff>0</xdr:colOff>
          <xdr:row>589881</xdr:row>
          <xdr:rowOff>0</xdr:rowOff>
        </xdr:to>
        <xdr:sp macro="" textlink="">
          <xdr:nvSpPr>
            <xdr:cNvPr id="60502" name="Button 86" hidden="1">
              <a:extLst>
                <a:ext uri="{63B3BB69-23CF-44E3-9099-C40C66FF867C}">
                  <a14:compatExt spid="_x0000_s60502"/>
                </a:ext>
                <a:ext uri="{FF2B5EF4-FFF2-40B4-BE49-F238E27FC236}">
                  <a16:creationId xmlns:a16="http://schemas.microsoft.com/office/drawing/2014/main" id="{00000000-0008-0000-3B00-00005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655417</xdr:row>
          <xdr:rowOff>0</xdr:rowOff>
        </xdr:from>
        <xdr:to>
          <xdr:col>259</xdr:col>
          <xdr:colOff>0</xdr:colOff>
          <xdr:row>655417</xdr:row>
          <xdr:rowOff>0</xdr:rowOff>
        </xdr:to>
        <xdr:sp macro="" textlink="">
          <xdr:nvSpPr>
            <xdr:cNvPr id="60503" name="Button 87" hidden="1">
              <a:extLst>
                <a:ext uri="{63B3BB69-23CF-44E3-9099-C40C66FF867C}">
                  <a14:compatExt spid="_x0000_s60503"/>
                </a:ext>
                <a:ext uri="{FF2B5EF4-FFF2-40B4-BE49-F238E27FC236}">
                  <a16:creationId xmlns:a16="http://schemas.microsoft.com/office/drawing/2014/main" id="{00000000-0008-0000-3B00-00005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720953</xdr:row>
          <xdr:rowOff>0</xdr:rowOff>
        </xdr:from>
        <xdr:to>
          <xdr:col>259</xdr:col>
          <xdr:colOff>0</xdr:colOff>
          <xdr:row>720953</xdr:row>
          <xdr:rowOff>0</xdr:rowOff>
        </xdr:to>
        <xdr:sp macro="" textlink="">
          <xdr:nvSpPr>
            <xdr:cNvPr id="60504" name="Button 88" hidden="1">
              <a:extLst>
                <a:ext uri="{63B3BB69-23CF-44E3-9099-C40C66FF867C}">
                  <a14:compatExt spid="_x0000_s60504"/>
                </a:ext>
                <a:ext uri="{FF2B5EF4-FFF2-40B4-BE49-F238E27FC236}">
                  <a16:creationId xmlns:a16="http://schemas.microsoft.com/office/drawing/2014/main" id="{00000000-0008-0000-3B00-00005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786489</xdr:row>
          <xdr:rowOff>0</xdr:rowOff>
        </xdr:from>
        <xdr:to>
          <xdr:col>259</xdr:col>
          <xdr:colOff>0</xdr:colOff>
          <xdr:row>786489</xdr:row>
          <xdr:rowOff>0</xdr:rowOff>
        </xdr:to>
        <xdr:sp macro="" textlink="">
          <xdr:nvSpPr>
            <xdr:cNvPr id="60505" name="Button 89" hidden="1">
              <a:extLst>
                <a:ext uri="{63B3BB69-23CF-44E3-9099-C40C66FF867C}">
                  <a14:compatExt spid="_x0000_s60505"/>
                </a:ext>
                <a:ext uri="{FF2B5EF4-FFF2-40B4-BE49-F238E27FC236}">
                  <a16:creationId xmlns:a16="http://schemas.microsoft.com/office/drawing/2014/main" id="{00000000-0008-0000-3B00-00005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852025</xdr:row>
          <xdr:rowOff>0</xdr:rowOff>
        </xdr:from>
        <xdr:to>
          <xdr:col>259</xdr:col>
          <xdr:colOff>0</xdr:colOff>
          <xdr:row>852025</xdr:row>
          <xdr:rowOff>0</xdr:rowOff>
        </xdr:to>
        <xdr:sp macro="" textlink="">
          <xdr:nvSpPr>
            <xdr:cNvPr id="60506" name="Button 90" hidden="1">
              <a:extLst>
                <a:ext uri="{63B3BB69-23CF-44E3-9099-C40C66FF867C}">
                  <a14:compatExt spid="_x0000_s60506"/>
                </a:ext>
                <a:ext uri="{FF2B5EF4-FFF2-40B4-BE49-F238E27FC236}">
                  <a16:creationId xmlns:a16="http://schemas.microsoft.com/office/drawing/2014/main" id="{00000000-0008-0000-3B00-00005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917561</xdr:row>
          <xdr:rowOff>0</xdr:rowOff>
        </xdr:from>
        <xdr:to>
          <xdr:col>259</xdr:col>
          <xdr:colOff>0</xdr:colOff>
          <xdr:row>917561</xdr:row>
          <xdr:rowOff>0</xdr:rowOff>
        </xdr:to>
        <xdr:sp macro="" textlink="">
          <xdr:nvSpPr>
            <xdr:cNvPr id="60507" name="Button 91" hidden="1">
              <a:extLst>
                <a:ext uri="{63B3BB69-23CF-44E3-9099-C40C66FF867C}">
                  <a14:compatExt spid="_x0000_s60507"/>
                </a:ext>
                <a:ext uri="{FF2B5EF4-FFF2-40B4-BE49-F238E27FC236}">
                  <a16:creationId xmlns:a16="http://schemas.microsoft.com/office/drawing/2014/main" id="{00000000-0008-0000-3B00-00005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983097</xdr:row>
          <xdr:rowOff>0</xdr:rowOff>
        </xdr:from>
        <xdr:to>
          <xdr:col>259</xdr:col>
          <xdr:colOff>0</xdr:colOff>
          <xdr:row>983097</xdr:row>
          <xdr:rowOff>0</xdr:rowOff>
        </xdr:to>
        <xdr:sp macro="" textlink="">
          <xdr:nvSpPr>
            <xdr:cNvPr id="60508" name="Button 92" hidden="1">
              <a:extLst>
                <a:ext uri="{63B3BB69-23CF-44E3-9099-C40C66FF867C}">
                  <a14:compatExt spid="_x0000_s60508"/>
                </a:ext>
                <a:ext uri="{FF2B5EF4-FFF2-40B4-BE49-F238E27FC236}">
                  <a16:creationId xmlns:a16="http://schemas.microsoft.com/office/drawing/2014/main" id="{00000000-0008-0000-3B00-00005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513</xdr:col>
          <xdr:colOff>0</xdr:colOff>
          <xdr:row>56</xdr:row>
          <xdr:rowOff>0</xdr:rowOff>
        </xdr:from>
        <xdr:to>
          <xdr:col>513</xdr:col>
          <xdr:colOff>0</xdr:colOff>
          <xdr:row>56</xdr:row>
          <xdr:rowOff>0</xdr:rowOff>
        </xdr:to>
        <xdr:sp macro="" textlink="">
          <xdr:nvSpPr>
            <xdr:cNvPr id="60509" name="Button 93" hidden="1">
              <a:extLst>
                <a:ext uri="{63B3BB69-23CF-44E3-9099-C40C66FF867C}">
                  <a14:compatExt spid="_x0000_s60509"/>
                </a:ext>
                <a:ext uri="{FF2B5EF4-FFF2-40B4-BE49-F238E27FC236}">
                  <a16:creationId xmlns:a16="http://schemas.microsoft.com/office/drawing/2014/main" id="{00000000-0008-0000-3B00-00005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65593</xdr:row>
          <xdr:rowOff>0</xdr:rowOff>
        </xdr:from>
        <xdr:to>
          <xdr:col>515</xdr:col>
          <xdr:colOff>0</xdr:colOff>
          <xdr:row>65593</xdr:row>
          <xdr:rowOff>0</xdr:rowOff>
        </xdr:to>
        <xdr:sp macro="" textlink="">
          <xdr:nvSpPr>
            <xdr:cNvPr id="60510" name="Button 94" hidden="1">
              <a:extLst>
                <a:ext uri="{63B3BB69-23CF-44E3-9099-C40C66FF867C}">
                  <a14:compatExt spid="_x0000_s60510"/>
                </a:ext>
                <a:ext uri="{FF2B5EF4-FFF2-40B4-BE49-F238E27FC236}">
                  <a16:creationId xmlns:a16="http://schemas.microsoft.com/office/drawing/2014/main" id="{00000000-0008-0000-3B00-00005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131129</xdr:row>
          <xdr:rowOff>0</xdr:rowOff>
        </xdr:from>
        <xdr:to>
          <xdr:col>515</xdr:col>
          <xdr:colOff>0</xdr:colOff>
          <xdr:row>131129</xdr:row>
          <xdr:rowOff>0</xdr:rowOff>
        </xdr:to>
        <xdr:sp macro="" textlink="">
          <xdr:nvSpPr>
            <xdr:cNvPr id="60511" name="Button 95" hidden="1">
              <a:extLst>
                <a:ext uri="{63B3BB69-23CF-44E3-9099-C40C66FF867C}">
                  <a14:compatExt spid="_x0000_s60511"/>
                </a:ext>
                <a:ext uri="{FF2B5EF4-FFF2-40B4-BE49-F238E27FC236}">
                  <a16:creationId xmlns:a16="http://schemas.microsoft.com/office/drawing/2014/main" id="{00000000-0008-0000-3B00-00005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196665</xdr:row>
          <xdr:rowOff>0</xdr:rowOff>
        </xdr:from>
        <xdr:to>
          <xdr:col>515</xdr:col>
          <xdr:colOff>0</xdr:colOff>
          <xdr:row>196665</xdr:row>
          <xdr:rowOff>0</xdr:rowOff>
        </xdr:to>
        <xdr:sp macro="" textlink="">
          <xdr:nvSpPr>
            <xdr:cNvPr id="60512" name="Button 96" hidden="1">
              <a:extLst>
                <a:ext uri="{63B3BB69-23CF-44E3-9099-C40C66FF867C}">
                  <a14:compatExt spid="_x0000_s60512"/>
                </a:ext>
                <a:ext uri="{FF2B5EF4-FFF2-40B4-BE49-F238E27FC236}">
                  <a16:creationId xmlns:a16="http://schemas.microsoft.com/office/drawing/2014/main" id="{00000000-0008-0000-3B00-00006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262201</xdr:row>
          <xdr:rowOff>0</xdr:rowOff>
        </xdr:from>
        <xdr:to>
          <xdr:col>515</xdr:col>
          <xdr:colOff>0</xdr:colOff>
          <xdr:row>262201</xdr:row>
          <xdr:rowOff>0</xdr:rowOff>
        </xdr:to>
        <xdr:sp macro="" textlink="">
          <xdr:nvSpPr>
            <xdr:cNvPr id="60513" name="Button 97" hidden="1">
              <a:extLst>
                <a:ext uri="{63B3BB69-23CF-44E3-9099-C40C66FF867C}">
                  <a14:compatExt spid="_x0000_s60513"/>
                </a:ext>
                <a:ext uri="{FF2B5EF4-FFF2-40B4-BE49-F238E27FC236}">
                  <a16:creationId xmlns:a16="http://schemas.microsoft.com/office/drawing/2014/main" id="{00000000-0008-0000-3B00-00006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327737</xdr:row>
          <xdr:rowOff>0</xdr:rowOff>
        </xdr:from>
        <xdr:to>
          <xdr:col>515</xdr:col>
          <xdr:colOff>0</xdr:colOff>
          <xdr:row>327737</xdr:row>
          <xdr:rowOff>0</xdr:rowOff>
        </xdr:to>
        <xdr:sp macro="" textlink="">
          <xdr:nvSpPr>
            <xdr:cNvPr id="60514" name="Button 98" hidden="1">
              <a:extLst>
                <a:ext uri="{63B3BB69-23CF-44E3-9099-C40C66FF867C}">
                  <a14:compatExt spid="_x0000_s60514"/>
                </a:ext>
                <a:ext uri="{FF2B5EF4-FFF2-40B4-BE49-F238E27FC236}">
                  <a16:creationId xmlns:a16="http://schemas.microsoft.com/office/drawing/2014/main" id="{00000000-0008-0000-3B00-00006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393273</xdr:row>
          <xdr:rowOff>0</xdr:rowOff>
        </xdr:from>
        <xdr:to>
          <xdr:col>515</xdr:col>
          <xdr:colOff>0</xdr:colOff>
          <xdr:row>393273</xdr:row>
          <xdr:rowOff>0</xdr:rowOff>
        </xdr:to>
        <xdr:sp macro="" textlink="">
          <xdr:nvSpPr>
            <xdr:cNvPr id="60515" name="Button 99" hidden="1">
              <a:extLst>
                <a:ext uri="{63B3BB69-23CF-44E3-9099-C40C66FF867C}">
                  <a14:compatExt spid="_x0000_s60515"/>
                </a:ext>
                <a:ext uri="{FF2B5EF4-FFF2-40B4-BE49-F238E27FC236}">
                  <a16:creationId xmlns:a16="http://schemas.microsoft.com/office/drawing/2014/main" id="{00000000-0008-0000-3B00-00006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458809</xdr:row>
          <xdr:rowOff>0</xdr:rowOff>
        </xdr:from>
        <xdr:to>
          <xdr:col>515</xdr:col>
          <xdr:colOff>0</xdr:colOff>
          <xdr:row>458809</xdr:row>
          <xdr:rowOff>0</xdr:rowOff>
        </xdr:to>
        <xdr:sp macro="" textlink="">
          <xdr:nvSpPr>
            <xdr:cNvPr id="60516" name="Button 100" hidden="1">
              <a:extLst>
                <a:ext uri="{63B3BB69-23CF-44E3-9099-C40C66FF867C}">
                  <a14:compatExt spid="_x0000_s60516"/>
                </a:ext>
                <a:ext uri="{FF2B5EF4-FFF2-40B4-BE49-F238E27FC236}">
                  <a16:creationId xmlns:a16="http://schemas.microsoft.com/office/drawing/2014/main" id="{00000000-0008-0000-3B00-00006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524345</xdr:row>
          <xdr:rowOff>0</xdr:rowOff>
        </xdr:from>
        <xdr:to>
          <xdr:col>515</xdr:col>
          <xdr:colOff>0</xdr:colOff>
          <xdr:row>524345</xdr:row>
          <xdr:rowOff>0</xdr:rowOff>
        </xdr:to>
        <xdr:sp macro="" textlink="">
          <xdr:nvSpPr>
            <xdr:cNvPr id="60517" name="Button 101" hidden="1">
              <a:extLst>
                <a:ext uri="{63B3BB69-23CF-44E3-9099-C40C66FF867C}">
                  <a14:compatExt spid="_x0000_s60517"/>
                </a:ext>
                <a:ext uri="{FF2B5EF4-FFF2-40B4-BE49-F238E27FC236}">
                  <a16:creationId xmlns:a16="http://schemas.microsoft.com/office/drawing/2014/main" id="{00000000-0008-0000-3B00-00006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589881</xdr:row>
          <xdr:rowOff>0</xdr:rowOff>
        </xdr:from>
        <xdr:to>
          <xdr:col>515</xdr:col>
          <xdr:colOff>0</xdr:colOff>
          <xdr:row>589881</xdr:row>
          <xdr:rowOff>0</xdr:rowOff>
        </xdr:to>
        <xdr:sp macro="" textlink="">
          <xdr:nvSpPr>
            <xdr:cNvPr id="60518" name="Button 102" hidden="1">
              <a:extLst>
                <a:ext uri="{63B3BB69-23CF-44E3-9099-C40C66FF867C}">
                  <a14:compatExt spid="_x0000_s60518"/>
                </a:ext>
                <a:ext uri="{FF2B5EF4-FFF2-40B4-BE49-F238E27FC236}">
                  <a16:creationId xmlns:a16="http://schemas.microsoft.com/office/drawing/2014/main" id="{00000000-0008-0000-3B00-00006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655417</xdr:row>
          <xdr:rowOff>0</xdr:rowOff>
        </xdr:from>
        <xdr:to>
          <xdr:col>515</xdr:col>
          <xdr:colOff>0</xdr:colOff>
          <xdr:row>655417</xdr:row>
          <xdr:rowOff>0</xdr:rowOff>
        </xdr:to>
        <xdr:sp macro="" textlink="">
          <xdr:nvSpPr>
            <xdr:cNvPr id="60519" name="Button 103" hidden="1">
              <a:extLst>
                <a:ext uri="{63B3BB69-23CF-44E3-9099-C40C66FF867C}">
                  <a14:compatExt spid="_x0000_s60519"/>
                </a:ext>
                <a:ext uri="{FF2B5EF4-FFF2-40B4-BE49-F238E27FC236}">
                  <a16:creationId xmlns:a16="http://schemas.microsoft.com/office/drawing/2014/main" id="{00000000-0008-0000-3B00-00006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720953</xdr:row>
          <xdr:rowOff>0</xdr:rowOff>
        </xdr:from>
        <xdr:to>
          <xdr:col>515</xdr:col>
          <xdr:colOff>0</xdr:colOff>
          <xdr:row>720953</xdr:row>
          <xdr:rowOff>0</xdr:rowOff>
        </xdr:to>
        <xdr:sp macro="" textlink="">
          <xdr:nvSpPr>
            <xdr:cNvPr id="60520" name="Button 104" hidden="1">
              <a:extLst>
                <a:ext uri="{63B3BB69-23CF-44E3-9099-C40C66FF867C}">
                  <a14:compatExt spid="_x0000_s60520"/>
                </a:ext>
                <a:ext uri="{FF2B5EF4-FFF2-40B4-BE49-F238E27FC236}">
                  <a16:creationId xmlns:a16="http://schemas.microsoft.com/office/drawing/2014/main" id="{00000000-0008-0000-3B00-00006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786489</xdr:row>
          <xdr:rowOff>0</xdr:rowOff>
        </xdr:from>
        <xdr:to>
          <xdr:col>515</xdr:col>
          <xdr:colOff>0</xdr:colOff>
          <xdr:row>786489</xdr:row>
          <xdr:rowOff>0</xdr:rowOff>
        </xdr:to>
        <xdr:sp macro="" textlink="">
          <xdr:nvSpPr>
            <xdr:cNvPr id="60521" name="Button 105" hidden="1">
              <a:extLst>
                <a:ext uri="{63B3BB69-23CF-44E3-9099-C40C66FF867C}">
                  <a14:compatExt spid="_x0000_s60521"/>
                </a:ext>
                <a:ext uri="{FF2B5EF4-FFF2-40B4-BE49-F238E27FC236}">
                  <a16:creationId xmlns:a16="http://schemas.microsoft.com/office/drawing/2014/main" id="{00000000-0008-0000-3B00-00006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852025</xdr:row>
          <xdr:rowOff>0</xdr:rowOff>
        </xdr:from>
        <xdr:to>
          <xdr:col>515</xdr:col>
          <xdr:colOff>0</xdr:colOff>
          <xdr:row>852025</xdr:row>
          <xdr:rowOff>0</xdr:rowOff>
        </xdr:to>
        <xdr:sp macro="" textlink="">
          <xdr:nvSpPr>
            <xdr:cNvPr id="60522" name="Button 106" hidden="1">
              <a:extLst>
                <a:ext uri="{63B3BB69-23CF-44E3-9099-C40C66FF867C}">
                  <a14:compatExt spid="_x0000_s60522"/>
                </a:ext>
                <a:ext uri="{FF2B5EF4-FFF2-40B4-BE49-F238E27FC236}">
                  <a16:creationId xmlns:a16="http://schemas.microsoft.com/office/drawing/2014/main" id="{00000000-0008-0000-3B00-00006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917561</xdr:row>
          <xdr:rowOff>0</xdr:rowOff>
        </xdr:from>
        <xdr:to>
          <xdr:col>515</xdr:col>
          <xdr:colOff>0</xdr:colOff>
          <xdr:row>917561</xdr:row>
          <xdr:rowOff>0</xdr:rowOff>
        </xdr:to>
        <xdr:sp macro="" textlink="">
          <xdr:nvSpPr>
            <xdr:cNvPr id="60523" name="Button 107" hidden="1">
              <a:extLst>
                <a:ext uri="{63B3BB69-23CF-44E3-9099-C40C66FF867C}">
                  <a14:compatExt spid="_x0000_s60523"/>
                </a:ext>
                <a:ext uri="{FF2B5EF4-FFF2-40B4-BE49-F238E27FC236}">
                  <a16:creationId xmlns:a16="http://schemas.microsoft.com/office/drawing/2014/main" id="{00000000-0008-0000-3B00-00006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983097</xdr:row>
          <xdr:rowOff>0</xdr:rowOff>
        </xdr:from>
        <xdr:to>
          <xdr:col>515</xdr:col>
          <xdr:colOff>0</xdr:colOff>
          <xdr:row>983097</xdr:row>
          <xdr:rowOff>0</xdr:rowOff>
        </xdr:to>
        <xdr:sp macro="" textlink="">
          <xdr:nvSpPr>
            <xdr:cNvPr id="60524" name="Button 108" hidden="1">
              <a:extLst>
                <a:ext uri="{63B3BB69-23CF-44E3-9099-C40C66FF867C}">
                  <a14:compatExt spid="_x0000_s60524"/>
                </a:ext>
                <a:ext uri="{FF2B5EF4-FFF2-40B4-BE49-F238E27FC236}">
                  <a16:creationId xmlns:a16="http://schemas.microsoft.com/office/drawing/2014/main" id="{00000000-0008-0000-3B00-00006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769</xdr:col>
          <xdr:colOff>0</xdr:colOff>
          <xdr:row>56</xdr:row>
          <xdr:rowOff>0</xdr:rowOff>
        </xdr:from>
        <xdr:to>
          <xdr:col>769</xdr:col>
          <xdr:colOff>0</xdr:colOff>
          <xdr:row>56</xdr:row>
          <xdr:rowOff>0</xdr:rowOff>
        </xdr:to>
        <xdr:sp macro="" textlink="">
          <xdr:nvSpPr>
            <xdr:cNvPr id="60525" name="Button 109" hidden="1">
              <a:extLst>
                <a:ext uri="{63B3BB69-23CF-44E3-9099-C40C66FF867C}">
                  <a14:compatExt spid="_x0000_s60525"/>
                </a:ext>
                <a:ext uri="{FF2B5EF4-FFF2-40B4-BE49-F238E27FC236}">
                  <a16:creationId xmlns:a16="http://schemas.microsoft.com/office/drawing/2014/main" id="{00000000-0008-0000-3B00-00006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65593</xdr:row>
          <xdr:rowOff>0</xdr:rowOff>
        </xdr:from>
        <xdr:to>
          <xdr:col>771</xdr:col>
          <xdr:colOff>0</xdr:colOff>
          <xdr:row>65593</xdr:row>
          <xdr:rowOff>0</xdr:rowOff>
        </xdr:to>
        <xdr:sp macro="" textlink="">
          <xdr:nvSpPr>
            <xdr:cNvPr id="60526" name="Button 110" hidden="1">
              <a:extLst>
                <a:ext uri="{63B3BB69-23CF-44E3-9099-C40C66FF867C}">
                  <a14:compatExt spid="_x0000_s60526"/>
                </a:ext>
                <a:ext uri="{FF2B5EF4-FFF2-40B4-BE49-F238E27FC236}">
                  <a16:creationId xmlns:a16="http://schemas.microsoft.com/office/drawing/2014/main" id="{00000000-0008-0000-3B00-00006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131129</xdr:row>
          <xdr:rowOff>0</xdr:rowOff>
        </xdr:from>
        <xdr:to>
          <xdr:col>771</xdr:col>
          <xdr:colOff>0</xdr:colOff>
          <xdr:row>131129</xdr:row>
          <xdr:rowOff>0</xdr:rowOff>
        </xdr:to>
        <xdr:sp macro="" textlink="">
          <xdr:nvSpPr>
            <xdr:cNvPr id="60527" name="Button 111" hidden="1">
              <a:extLst>
                <a:ext uri="{63B3BB69-23CF-44E3-9099-C40C66FF867C}">
                  <a14:compatExt spid="_x0000_s60527"/>
                </a:ext>
                <a:ext uri="{FF2B5EF4-FFF2-40B4-BE49-F238E27FC236}">
                  <a16:creationId xmlns:a16="http://schemas.microsoft.com/office/drawing/2014/main" id="{00000000-0008-0000-3B00-00006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196665</xdr:row>
          <xdr:rowOff>0</xdr:rowOff>
        </xdr:from>
        <xdr:to>
          <xdr:col>771</xdr:col>
          <xdr:colOff>0</xdr:colOff>
          <xdr:row>196665</xdr:row>
          <xdr:rowOff>0</xdr:rowOff>
        </xdr:to>
        <xdr:sp macro="" textlink="">
          <xdr:nvSpPr>
            <xdr:cNvPr id="60528" name="Button 112" hidden="1">
              <a:extLst>
                <a:ext uri="{63B3BB69-23CF-44E3-9099-C40C66FF867C}">
                  <a14:compatExt spid="_x0000_s60528"/>
                </a:ext>
                <a:ext uri="{FF2B5EF4-FFF2-40B4-BE49-F238E27FC236}">
                  <a16:creationId xmlns:a16="http://schemas.microsoft.com/office/drawing/2014/main" id="{00000000-0008-0000-3B00-00007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262201</xdr:row>
          <xdr:rowOff>0</xdr:rowOff>
        </xdr:from>
        <xdr:to>
          <xdr:col>771</xdr:col>
          <xdr:colOff>0</xdr:colOff>
          <xdr:row>262201</xdr:row>
          <xdr:rowOff>0</xdr:rowOff>
        </xdr:to>
        <xdr:sp macro="" textlink="">
          <xdr:nvSpPr>
            <xdr:cNvPr id="60529" name="Button 113" hidden="1">
              <a:extLst>
                <a:ext uri="{63B3BB69-23CF-44E3-9099-C40C66FF867C}">
                  <a14:compatExt spid="_x0000_s60529"/>
                </a:ext>
                <a:ext uri="{FF2B5EF4-FFF2-40B4-BE49-F238E27FC236}">
                  <a16:creationId xmlns:a16="http://schemas.microsoft.com/office/drawing/2014/main" id="{00000000-0008-0000-3B00-00007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327737</xdr:row>
          <xdr:rowOff>0</xdr:rowOff>
        </xdr:from>
        <xdr:to>
          <xdr:col>771</xdr:col>
          <xdr:colOff>0</xdr:colOff>
          <xdr:row>327737</xdr:row>
          <xdr:rowOff>0</xdr:rowOff>
        </xdr:to>
        <xdr:sp macro="" textlink="">
          <xdr:nvSpPr>
            <xdr:cNvPr id="60530" name="Button 114" hidden="1">
              <a:extLst>
                <a:ext uri="{63B3BB69-23CF-44E3-9099-C40C66FF867C}">
                  <a14:compatExt spid="_x0000_s60530"/>
                </a:ext>
                <a:ext uri="{FF2B5EF4-FFF2-40B4-BE49-F238E27FC236}">
                  <a16:creationId xmlns:a16="http://schemas.microsoft.com/office/drawing/2014/main" id="{00000000-0008-0000-3B00-00007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393273</xdr:row>
          <xdr:rowOff>0</xdr:rowOff>
        </xdr:from>
        <xdr:to>
          <xdr:col>771</xdr:col>
          <xdr:colOff>0</xdr:colOff>
          <xdr:row>393273</xdr:row>
          <xdr:rowOff>0</xdr:rowOff>
        </xdr:to>
        <xdr:sp macro="" textlink="">
          <xdr:nvSpPr>
            <xdr:cNvPr id="60531" name="Button 115" hidden="1">
              <a:extLst>
                <a:ext uri="{63B3BB69-23CF-44E3-9099-C40C66FF867C}">
                  <a14:compatExt spid="_x0000_s60531"/>
                </a:ext>
                <a:ext uri="{FF2B5EF4-FFF2-40B4-BE49-F238E27FC236}">
                  <a16:creationId xmlns:a16="http://schemas.microsoft.com/office/drawing/2014/main" id="{00000000-0008-0000-3B00-00007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458809</xdr:row>
          <xdr:rowOff>0</xdr:rowOff>
        </xdr:from>
        <xdr:to>
          <xdr:col>771</xdr:col>
          <xdr:colOff>0</xdr:colOff>
          <xdr:row>458809</xdr:row>
          <xdr:rowOff>0</xdr:rowOff>
        </xdr:to>
        <xdr:sp macro="" textlink="">
          <xdr:nvSpPr>
            <xdr:cNvPr id="60532" name="Button 116" hidden="1">
              <a:extLst>
                <a:ext uri="{63B3BB69-23CF-44E3-9099-C40C66FF867C}">
                  <a14:compatExt spid="_x0000_s60532"/>
                </a:ext>
                <a:ext uri="{FF2B5EF4-FFF2-40B4-BE49-F238E27FC236}">
                  <a16:creationId xmlns:a16="http://schemas.microsoft.com/office/drawing/2014/main" id="{00000000-0008-0000-3B00-00007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524345</xdr:row>
          <xdr:rowOff>0</xdr:rowOff>
        </xdr:from>
        <xdr:to>
          <xdr:col>771</xdr:col>
          <xdr:colOff>0</xdr:colOff>
          <xdr:row>524345</xdr:row>
          <xdr:rowOff>0</xdr:rowOff>
        </xdr:to>
        <xdr:sp macro="" textlink="">
          <xdr:nvSpPr>
            <xdr:cNvPr id="60533" name="Button 117" hidden="1">
              <a:extLst>
                <a:ext uri="{63B3BB69-23CF-44E3-9099-C40C66FF867C}">
                  <a14:compatExt spid="_x0000_s60533"/>
                </a:ext>
                <a:ext uri="{FF2B5EF4-FFF2-40B4-BE49-F238E27FC236}">
                  <a16:creationId xmlns:a16="http://schemas.microsoft.com/office/drawing/2014/main" id="{00000000-0008-0000-3B00-00007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589881</xdr:row>
          <xdr:rowOff>0</xdr:rowOff>
        </xdr:from>
        <xdr:to>
          <xdr:col>771</xdr:col>
          <xdr:colOff>0</xdr:colOff>
          <xdr:row>589881</xdr:row>
          <xdr:rowOff>0</xdr:rowOff>
        </xdr:to>
        <xdr:sp macro="" textlink="">
          <xdr:nvSpPr>
            <xdr:cNvPr id="60534" name="Button 118" hidden="1">
              <a:extLst>
                <a:ext uri="{63B3BB69-23CF-44E3-9099-C40C66FF867C}">
                  <a14:compatExt spid="_x0000_s60534"/>
                </a:ext>
                <a:ext uri="{FF2B5EF4-FFF2-40B4-BE49-F238E27FC236}">
                  <a16:creationId xmlns:a16="http://schemas.microsoft.com/office/drawing/2014/main" id="{00000000-0008-0000-3B00-00007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655417</xdr:row>
          <xdr:rowOff>0</xdr:rowOff>
        </xdr:from>
        <xdr:to>
          <xdr:col>771</xdr:col>
          <xdr:colOff>0</xdr:colOff>
          <xdr:row>655417</xdr:row>
          <xdr:rowOff>0</xdr:rowOff>
        </xdr:to>
        <xdr:sp macro="" textlink="">
          <xdr:nvSpPr>
            <xdr:cNvPr id="60535" name="Button 119" hidden="1">
              <a:extLst>
                <a:ext uri="{63B3BB69-23CF-44E3-9099-C40C66FF867C}">
                  <a14:compatExt spid="_x0000_s60535"/>
                </a:ext>
                <a:ext uri="{FF2B5EF4-FFF2-40B4-BE49-F238E27FC236}">
                  <a16:creationId xmlns:a16="http://schemas.microsoft.com/office/drawing/2014/main" id="{00000000-0008-0000-3B00-00007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720953</xdr:row>
          <xdr:rowOff>0</xdr:rowOff>
        </xdr:from>
        <xdr:to>
          <xdr:col>771</xdr:col>
          <xdr:colOff>0</xdr:colOff>
          <xdr:row>720953</xdr:row>
          <xdr:rowOff>0</xdr:rowOff>
        </xdr:to>
        <xdr:sp macro="" textlink="">
          <xdr:nvSpPr>
            <xdr:cNvPr id="60536" name="Button 120" hidden="1">
              <a:extLst>
                <a:ext uri="{63B3BB69-23CF-44E3-9099-C40C66FF867C}">
                  <a14:compatExt spid="_x0000_s60536"/>
                </a:ext>
                <a:ext uri="{FF2B5EF4-FFF2-40B4-BE49-F238E27FC236}">
                  <a16:creationId xmlns:a16="http://schemas.microsoft.com/office/drawing/2014/main" id="{00000000-0008-0000-3B00-00007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786489</xdr:row>
          <xdr:rowOff>0</xdr:rowOff>
        </xdr:from>
        <xdr:to>
          <xdr:col>771</xdr:col>
          <xdr:colOff>0</xdr:colOff>
          <xdr:row>786489</xdr:row>
          <xdr:rowOff>0</xdr:rowOff>
        </xdr:to>
        <xdr:sp macro="" textlink="">
          <xdr:nvSpPr>
            <xdr:cNvPr id="60537" name="Button 121" hidden="1">
              <a:extLst>
                <a:ext uri="{63B3BB69-23CF-44E3-9099-C40C66FF867C}">
                  <a14:compatExt spid="_x0000_s60537"/>
                </a:ext>
                <a:ext uri="{FF2B5EF4-FFF2-40B4-BE49-F238E27FC236}">
                  <a16:creationId xmlns:a16="http://schemas.microsoft.com/office/drawing/2014/main" id="{00000000-0008-0000-3B00-00007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852025</xdr:row>
          <xdr:rowOff>0</xdr:rowOff>
        </xdr:from>
        <xdr:to>
          <xdr:col>771</xdr:col>
          <xdr:colOff>0</xdr:colOff>
          <xdr:row>852025</xdr:row>
          <xdr:rowOff>0</xdr:rowOff>
        </xdr:to>
        <xdr:sp macro="" textlink="">
          <xdr:nvSpPr>
            <xdr:cNvPr id="60538" name="Button 122" hidden="1">
              <a:extLst>
                <a:ext uri="{63B3BB69-23CF-44E3-9099-C40C66FF867C}">
                  <a14:compatExt spid="_x0000_s60538"/>
                </a:ext>
                <a:ext uri="{FF2B5EF4-FFF2-40B4-BE49-F238E27FC236}">
                  <a16:creationId xmlns:a16="http://schemas.microsoft.com/office/drawing/2014/main" id="{00000000-0008-0000-3B00-00007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917561</xdr:row>
          <xdr:rowOff>0</xdr:rowOff>
        </xdr:from>
        <xdr:to>
          <xdr:col>771</xdr:col>
          <xdr:colOff>0</xdr:colOff>
          <xdr:row>917561</xdr:row>
          <xdr:rowOff>0</xdr:rowOff>
        </xdr:to>
        <xdr:sp macro="" textlink="">
          <xdr:nvSpPr>
            <xdr:cNvPr id="60539" name="Button 123" hidden="1">
              <a:extLst>
                <a:ext uri="{63B3BB69-23CF-44E3-9099-C40C66FF867C}">
                  <a14:compatExt spid="_x0000_s60539"/>
                </a:ext>
                <a:ext uri="{FF2B5EF4-FFF2-40B4-BE49-F238E27FC236}">
                  <a16:creationId xmlns:a16="http://schemas.microsoft.com/office/drawing/2014/main" id="{00000000-0008-0000-3B00-00007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983097</xdr:row>
          <xdr:rowOff>0</xdr:rowOff>
        </xdr:from>
        <xdr:to>
          <xdr:col>771</xdr:col>
          <xdr:colOff>0</xdr:colOff>
          <xdr:row>983097</xdr:row>
          <xdr:rowOff>0</xdr:rowOff>
        </xdr:to>
        <xdr:sp macro="" textlink="">
          <xdr:nvSpPr>
            <xdr:cNvPr id="60540" name="Button 124" hidden="1">
              <a:extLst>
                <a:ext uri="{63B3BB69-23CF-44E3-9099-C40C66FF867C}">
                  <a14:compatExt spid="_x0000_s60540"/>
                </a:ext>
                <a:ext uri="{FF2B5EF4-FFF2-40B4-BE49-F238E27FC236}">
                  <a16:creationId xmlns:a16="http://schemas.microsoft.com/office/drawing/2014/main" id="{00000000-0008-0000-3B00-00007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1025</xdr:col>
          <xdr:colOff>0</xdr:colOff>
          <xdr:row>56</xdr:row>
          <xdr:rowOff>0</xdr:rowOff>
        </xdr:from>
        <xdr:to>
          <xdr:col>1025</xdr:col>
          <xdr:colOff>0</xdr:colOff>
          <xdr:row>56</xdr:row>
          <xdr:rowOff>0</xdr:rowOff>
        </xdr:to>
        <xdr:sp macro="" textlink="">
          <xdr:nvSpPr>
            <xdr:cNvPr id="60541" name="Button 125" hidden="1">
              <a:extLst>
                <a:ext uri="{63B3BB69-23CF-44E3-9099-C40C66FF867C}">
                  <a14:compatExt spid="_x0000_s60541"/>
                </a:ext>
                <a:ext uri="{FF2B5EF4-FFF2-40B4-BE49-F238E27FC236}">
                  <a16:creationId xmlns:a16="http://schemas.microsoft.com/office/drawing/2014/main" id="{00000000-0008-0000-3B00-00007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65593</xdr:row>
          <xdr:rowOff>0</xdr:rowOff>
        </xdr:from>
        <xdr:to>
          <xdr:col>1027</xdr:col>
          <xdr:colOff>0</xdr:colOff>
          <xdr:row>65593</xdr:row>
          <xdr:rowOff>0</xdr:rowOff>
        </xdr:to>
        <xdr:sp macro="" textlink="">
          <xdr:nvSpPr>
            <xdr:cNvPr id="60542" name="Button 126" hidden="1">
              <a:extLst>
                <a:ext uri="{63B3BB69-23CF-44E3-9099-C40C66FF867C}">
                  <a14:compatExt spid="_x0000_s60542"/>
                </a:ext>
                <a:ext uri="{FF2B5EF4-FFF2-40B4-BE49-F238E27FC236}">
                  <a16:creationId xmlns:a16="http://schemas.microsoft.com/office/drawing/2014/main" id="{00000000-0008-0000-3B00-00007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131129</xdr:row>
          <xdr:rowOff>0</xdr:rowOff>
        </xdr:from>
        <xdr:to>
          <xdr:col>1027</xdr:col>
          <xdr:colOff>0</xdr:colOff>
          <xdr:row>131129</xdr:row>
          <xdr:rowOff>0</xdr:rowOff>
        </xdr:to>
        <xdr:sp macro="" textlink="">
          <xdr:nvSpPr>
            <xdr:cNvPr id="60543" name="Button 127" hidden="1">
              <a:extLst>
                <a:ext uri="{63B3BB69-23CF-44E3-9099-C40C66FF867C}">
                  <a14:compatExt spid="_x0000_s60543"/>
                </a:ext>
                <a:ext uri="{FF2B5EF4-FFF2-40B4-BE49-F238E27FC236}">
                  <a16:creationId xmlns:a16="http://schemas.microsoft.com/office/drawing/2014/main" id="{00000000-0008-0000-3B00-00007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196665</xdr:row>
          <xdr:rowOff>0</xdr:rowOff>
        </xdr:from>
        <xdr:to>
          <xdr:col>1027</xdr:col>
          <xdr:colOff>0</xdr:colOff>
          <xdr:row>196665</xdr:row>
          <xdr:rowOff>0</xdr:rowOff>
        </xdr:to>
        <xdr:sp macro="" textlink="">
          <xdr:nvSpPr>
            <xdr:cNvPr id="60544" name="Button 128" hidden="1">
              <a:extLst>
                <a:ext uri="{63B3BB69-23CF-44E3-9099-C40C66FF867C}">
                  <a14:compatExt spid="_x0000_s60544"/>
                </a:ext>
                <a:ext uri="{FF2B5EF4-FFF2-40B4-BE49-F238E27FC236}">
                  <a16:creationId xmlns:a16="http://schemas.microsoft.com/office/drawing/2014/main" id="{00000000-0008-0000-3B00-00008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262201</xdr:row>
          <xdr:rowOff>0</xdr:rowOff>
        </xdr:from>
        <xdr:to>
          <xdr:col>1027</xdr:col>
          <xdr:colOff>0</xdr:colOff>
          <xdr:row>262201</xdr:row>
          <xdr:rowOff>0</xdr:rowOff>
        </xdr:to>
        <xdr:sp macro="" textlink="">
          <xdr:nvSpPr>
            <xdr:cNvPr id="60545" name="Button 129" hidden="1">
              <a:extLst>
                <a:ext uri="{63B3BB69-23CF-44E3-9099-C40C66FF867C}">
                  <a14:compatExt spid="_x0000_s60545"/>
                </a:ext>
                <a:ext uri="{FF2B5EF4-FFF2-40B4-BE49-F238E27FC236}">
                  <a16:creationId xmlns:a16="http://schemas.microsoft.com/office/drawing/2014/main" id="{00000000-0008-0000-3B00-00008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327737</xdr:row>
          <xdr:rowOff>0</xdr:rowOff>
        </xdr:from>
        <xdr:to>
          <xdr:col>1027</xdr:col>
          <xdr:colOff>0</xdr:colOff>
          <xdr:row>327737</xdr:row>
          <xdr:rowOff>0</xdr:rowOff>
        </xdr:to>
        <xdr:sp macro="" textlink="">
          <xdr:nvSpPr>
            <xdr:cNvPr id="60546" name="Button 130" hidden="1">
              <a:extLst>
                <a:ext uri="{63B3BB69-23CF-44E3-9099-C40C66FF867C}">
                  <a14:compatExt spid="_x0000_s60546"/>
                </a:ext>
                <a:ext uri="{FF2B5EF4-FFF2-40B4-BE49-F238E27FC236}">
                  <a16:creationId xmlns:a16="http://schemas.microsoft.com/office/drawing/2014/main" id="{00000000-0008-0000-3B00-00008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393273</xdr:row>
          <xdr:rowOff>0</xdr:rowOff>
        </xdr:from>
        <xdr:to>
          <xdr:col>1027</xdr:col>
          <xdr:colOff>0</xdr:colOff>
          <xdr:row>393273</xdr:row>
          <xdr:rowOff>0</xdr:rowOff>
        </xdr:to>
        <xdr:sp macro="" textlink="">
          <xdr:nvSpPr>
            <xdr:cNvPr id="60547" name="Button 131" hidden="1">
              <a:extLst>
                <a:ext uri="{63B3BB69-23CF-44E3-9099-C40C66FF867C}">
                  <a14:compatExt spid="_x0000_s60547"/>
                </a:ext>
                <a:ext uri="{FF2B5EF4-FFF2-40B4-BE49-F238E27FC236}">
                  <a16:creationId xmlns:a16="http://schemas.microsoft.com/office/drawing/2014/main" id="{00000000-0008-0000-3B00-00008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458809</xdr:row>
          <xdr:rowOff>0</xdr:rowOff>
        </xdr:from>
        <xdr:to>
          <xdr:col>1027</xdr:col>
          <xdr:colOff>0</xdr:colOff>
          <xdr:row>458809</xdr:row>
          <xdr:rowOff>0</xdr:rowOff>
        </xdr:to>
        <xdr:sp macro="" textlink="">
          <xdr:nvSpPr>
            <xdr:cNvPr id="60548" name="Button 132" hidden="1">
              <a:extLst>
                <a:ext uri="{63B3BB69-23CF-44E3-9099-C40C66FF867C}">
                  <a14:compatExt spid="_x0000_s60548"/>
                </a:ext>
                <a:ext uri="{FF2B5EF4-FFF2-40B4-BE49-F238E27FC236}">
                  <a16:creationId xmlns:a16="http://schemas.microsoft.com/office/drawing/2014/main" id="{00000000-0008-0000-3B00-00008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524345</xdr:row>
          <xdr:rowOff>0</xdr:rowOff>
        </xdr:from>
        <xdr:to>
          <xdr:col>1027</xdr:col>
          <xdr:colOff>0</xdr:colOff>
          <xdr:row>524345</xdr:row>
          <xdr:rowOff>0</xdr:rowOff>
        </xdr:to>
        <xdr:sp macro="" textlink="">
          <xdr:nvSpPr>
            <xdr:cNvPr id="60549" name="Button 133" hidden="1">
              <a:extLst>
                <a:ext uri="{63B3BB69-23CF-44E3-9099-C40C66FF867C}">
                  <a14:compatExt spid="_x0000_s60549"/>
                </a:ext>
                <a:ext uri="{FF2B5EF4-FFF2-40B4-BE49-F238E27FC236}">
                  <a16:creationId xmlns:a16="http://schemas.microsoft.com/office/drawing/2014/main" id="{00000000-0008-0000-3B00-00008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589881</xdr:row>
          <xdr:rowOff>0</xdr:rowOff>
        </xdr:from>
        <xdr:to>
          <xdr:col>1027</xdr:col>
          <xdr:colOff>0</xdr:colOff>
          <xdr:row>589881</xdr:row>
          <xdr:rowOff>0</xdr:rowOff>
        </xdr:to>
        <xdr:sp macro="" textlink="">
          <xdr:nvSpPr>
            <xdr:cNvPr id="60550" name="Button 134" hidden="1">
              <a:extLst>
                <a:ext uri="{63B3BB69-23CF-44E3-9099-C40C66FF867C}">
                  <a14:compatExt spid="_x0000_s60550"/>
                </a:ext>
                <a:ext uri="{FF2B5EF4-FFF2-40B4-BE49-F238E27FC236}">
                  <a16:creationId xmlns:a16="http://schemas.microsoft.com/office/drawing/2014/main" id="{00000000-0008-0000-3B00-00008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655417</xdr:row>
          <xdr:rowOff>0</xdr:rowOff>
        </xdr:from>
        <xdr:to>
          <xdr:col>1027</xdr:col>
          <xdr:colOff>0</xdr:colOff>
          <xdr:row>655417</xdr:row>
          <xdr:rowOff>0</xdr:rowOff>
        </xdr:to>
        <xdr:sp macro="" textlink="">
          <xdr:nvSpPr>
            <xdr:cNvPr id="60551" name="Button 135" hidden="1">
              <a:extLst>
                <a:ext uri="{63B3BB69-23CF-44E3-9099-C40C66FF867C}">
                  <a14:compatExt spid="_x0000_s60551"/>
                </a:ext>
                <a:ext uri="{FF2B5EF4-FFF2-40B4-BE49-F238E27FC236}">
                  <a16:creationId xmlns:a16="http://schemas.microsoft.com/office/drawing/2014/main" id="{00000000-0008-0000-3B00-00008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720953</xdr:row>
          <xdr:rowOff>0</xdr:rowOff>
        </xdr:from>
        <xdr:to>
          <xdr:col>1027</xdr:col>
          <xdr:colOff>0</xdr:colOff>
          <xdr:row>720953</xdr:row>
          <xdr:rowOff>0</xdr:rowOff>
        </xdr:to>
        <xdr:sp macro="" textlink="">
          <xdr:nvSpPr>
            <xdr:cNvPr id="60552" name="Button 136" hidden="1">
              <a:extLst>
                <a:ext uri="{63B3BB69-23CF-44E3-9099-C40C66FF867C}">
                  <a14:compatExt spid="_x0000_s60552"/>
                </a:ext>
                <a:ext uri="{FF2B5EF4-FFF2-40B4-BE49-F238E27FC236}">
                  <a16:creationId xmlns:a16="http://schemas.microsoft.com/office/drawing/2014/main" id="{00000000-0008-0000-3B00-00008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786489</xdr:row>
          <xdr:rowOff>0</xdr:rowOff>
        </xdr:from>
        <xdr:to>
          <xdr:col>1027</xdr:col>
          <xdr:colOff>0</xdr:colOff>
          <xdr:row>786489</xdr:row>
          <xdr:rowOff>0</xdr:rowOff>
        </xdr:to>
        <xdr:sp macro="" textlink="">
          <xdr:nvSpPr>
            <xdr:cNvPr id="60553" name="Button 137" hidden="1">
              <a:extLst>
                <a:ext uri="{63B3BB69-23CF-44E3-9099-C40C66FF867C}">
                  <a14:compatExt spid="_x0000_s60553"/>
                </a:ext>
                <a:ext uri="{FF2B5EF4-FFF2-40B4-BE49-F238E27FC236}">
                  <a16:creationId xmlns:a16="http://schemas.microsoft.com/office/drawing/2014/main" id="{00000000-0008-0000-3B00-00008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852025</xdr:row>
          <xdr:rowOff>0</xdr:rowOff>
        </xdr:from>
        <xdr:to>
          <xdr:col>1027</xdr:col>
          <xdr:colOff>0</xdr:colOff>
          <xdr:row>852025</xdr:row>
          <xdr:rowOff>0</xdr:rowOff>
        </xdr:to>
        <xdr:sp macro="" textlink="">
          <xdr:nvSpPr>
            <xdr:cNvPr id="60554" name="Button 138" hidden="1">
              <a:extLst>
                <a:ext uri="{63B3BB69-23CF-44E3-9099-C40C66FF867C}">
                  <a14:compatExt spid="_x0000_s60554"/>
                </a:ext>
                <a:ext uri="{FF2B5EF4-FFF2-40B4-BE49-F238E27FC236}">
                  <a16:creationId xmlns:a16="http://schemas.microsoft.com/office/drawing/2014/main" id="{00000000-0008-0000-3B00-00008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917561</xdr:row>
          <xdr:rowOff>0</xdr:rowOff>
        </xdr:from>
        <xdr:to>
          <xdr:col>1027</xdr:col>
          <xdr:colOff>0</xdr:colOff>
          <xdr:row>917561</xdr:row>
          <xdr:rowOff>0</xdr:rowOff>
        </xdr:to>
        <xdr:sp macro="" textlink="">
          <xdr:nvSpPr>
            <xdr:cNvPr id="60555" name="Button 139" hidden="1">
              <a:extLst>
                <a:ext uri="{63B3BB69-23CF-44E3-9099-C40C66FF867C}">
                  <a14:compatExt spid="_x0000_s60555"/>
                </a:ext>
                <a:ext uri="{FF2B5EF4-FFF2-40B4-BE49-F238E27FC236}">
                  <a16:creationId xmlns:a16="http://schemas.microsoft.com/office/drawing/2014/main" id="{00000000-0008-0000-3B00-00008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983097</xdr:row>
          <xdr:rowOff>0</xdr:rowOff>
        </xdr:from>
        <xdr:to>
          <xdr:col>1027</xdr:col>
          <xdr:colOff>0</xdr:colOff>
          <xdr:row>983097</xdr:row>
          <xdr:rowOff>0</xdr:rowOff>
        </xdr:to>
        <xdr:sp macro="" textlink="">
          <xdr:nvSpPr>
            <xdr:cNvPr id="60556" name="Button 140" hidden="1">
              <a:extLst>
                <a:ext uri="{63B3BB69-23CF-44E3-9099-C40C66FF867C}">
                  <a14:compatExt spid="_x0000_s60556"/>
                </a:ext>
                <a:ext uri="{FF2B5EF4-FFF2-40B4-BE49-F238E27FC236}">
                  <a16:creationId xmlns:a16="http://schemas.microsoft.com/office/drawing/2014/main" id="{00000000-0008-0000-3B00-00008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1281</xdr:col>
          <xdr:colOff>0</xdr:colOff>
          <xdr:row>56</xdr:row>
          <xdr:rowOff>0</xdr:rowOff>
        </xdr:from>
        <xdr:to>
          <xdr:col>1281</xdr:col>
          <xdr:colOff>0</xdr:colOff>
          <xdr:row>56</xdr:row>
          <xdr:rowOff>0</xdr:rowOff>
        </xdr:to>
        <xdr:sp macro="" textlink="">
          <xdr:nvSpPr>
            <xdr:cNvPr id="60557" name="Button 141" hidden="1">
              <a:extLst>
                <a:ext uri="{63B3BB69-23CF-44E3-9099-C40C66FF867C}">
                  <a14:compatExt spid="_x0000_s60557"/>
                </a:ext>
                <a:ext uri="{FF2B5EF4-FFF2-40B4-BE49-F238E27FC236}">
                  <a16:creationId xmlns:a16="http://schemas.microsoft.com/office/drawing/2014/main" id="{00000000-0008-0000-3B00-00008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65593</xdr:row>
          <xdr:rowOff>0</xdr:rowOff>
        </xdr:from>
        <xdr:to>
          <xdr:col>1283</xdr:col>
          <xdr:colOff>0</xdr:colOff>
          <xdr:row>65593</xdr:row>
          <xdr:rowOff>0</xdr:rowOff>
        </xdr:to>
        <xdr:sp macro="" textlink="">
          <xdr:nvSpPr>
            <xdr:cNvPr id="60558" name="Button 142" hidden="1">
              <a:extLst>
                <a:ext uri="{63B3BB69-23CF-44E3-9099-C40C66FF867C}">
                  <a14:compatExt spid="_x0000_s60558"/>
                </a:ext>
                <a:ext uri="{FF2B5EF4-FFF2-40B4-BE49-F238E27FC236}">
                  <a16:creationId xmlns:a16="http://schemas.microsoft.com/office/drawing/2014/main" id="{00000000-0008-0000-3B00-00008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131129</xdr:row>
          <xdr:rowOff>0</xdr:rowOff>
        </xdr:from>
        <xdr:to>
          <xdr:col>1283</xdr:col>
          <xdr:colOff>0</xdr:colOff>
          <xdr:row>131129</xdr:row>
          <xdr:rowOff>0</xdr:rowOff>
        </xdr:to>
        <xdr:sp macro="" textlink="">
          <xdr:nvSpPr>
            <xdr:cNvPr id="60559" name="Button 143" hidden="1">
              <a:extLst>
                <a:ext uri="{63B3BB69-23CF-44E3-9099-C40C66FF867C}">
                  <a14:compatExt spid="_x0000_s60559"/>
                </a:ext>
                <a:ext uri="{FF2B5EF4-FFF2-40B4-BE49-F238E27FC236}">
                  <a16:creationId xmlns:a16="http://schemas.microsoft.com/office/drawing/2014/main" id="{00000000-0008-0000-3B00-00008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196665</xdr:row>
          <xdr:rowOff>0</xdr:rowOff>
        </xdr:from>
        <xdr:to>
          <xdr:col>1283</xdr:col>
          <xdr:colOff>0</xdr:colOff>
          <xdr:row>196665</xdr:row>
          <xdr:rowOff>0</xdr:rowOff>
        </xdr:to>
        <xdr:sp macro="" textlink="">
          <xdr:nvSpPr>
            <xdr:cNvPr id="60560" name="Button 144" hidden="1">
              <a:extLst>
                <a:ext uri="{63B3BB69-23CF-44E3-9099-C40C66FF867C}">
                  <a14:compatExt spid="_x0000_s60560"/>
                </a:ext>
                <a:ext uri="{FF2B5EF4-FFF2-40B4-BE49-F238E27FC236}">
                  <a16:creationId xmlns:a16="http://schemas.microsoft.com/office/drawing/2014/main" id="{00000000-0008-0000-3B00-00009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262201</xdr:row>
          <xdr:rowOff>0</xdr:rowOff>
        </xdr:from>
        <xdr:to>
          <xdr:col>1283</xdr:col>
          <xdr:colOff>0</xdr:colOff>
          <xdr:row>262201</xdr:row>
          <xdr:rowOff>0</xdr:rowOff>
        </xdr:to>
        <xdr:sp macro="" textlink="">
          <xdr:nvSpPr>
            <xdr:cNvPr id="60561" name="Button 145" hidden="1">
              <a:extLst>
                <a:ext uri="{63B3BB69-23CF-44E3-9099-C40C66FF867C}">
                  <a14:compatExt spid="_x0000_s60561"/>
                </a:ext>
                <a:ext uri="{FF2B5EF4-FFF2-40B4-BE49-F238E27FC236}">
                  <a16:creationId xmlns:a16="http://schemas.microsoft.com/office/drawing/2014/main" id="{00000000-0008-0000-3B00-00009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327737</xdr:row>
          <xdr:rowOff>0</xdr:rowOff>
        </xdr:from>
        <xdr:to>
          <xdr:col>1283</xdr:col>
          <xdr:colOff>0</xdr:colOff>
          <xdr:row>327737</xdr:row>
          <xdr:rowOff>0</xdr:rowOff>
        </xdr:to>
        <xdr:sp macro="" textlink="">
          <xdr:nvSpPr>
            <xdr:cNvPr id="60562" name="Button 146" hidden="1">
              <a:extLst>
                <a:ext uri="{63B3BB69-23CF-44E3-9099-C40C66FF867C}">
                  <a14:compatExt spid="_x0000_s60562"/>
                </a:ext>
                <a:ext uri="{FF2B5EF4-FFF2-40B4-BE49-F238E27FC236}">
                  <a16:creationId xmlns:a16="http://schemas.microsoft.com/office/drawing/2014/main" id="{00000000-0008-0000-3B00-00009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393273</xdr:row>
          <xdr:rowOff>0</xdr:rowOff>
        </xdr:from>
        <xdr:to>
          <xdr:col>1283</xdr:col>
          <xdr:colOff>0</xdr:colOff>
          <xdr:row>393273</xdr:row>
          <xdr:rowOff>0</xdr:rowOff>
        </xdr:to>
        <xdr:sp macro="" textlink="">
          <xdr:nvSpPr>
            <xdr:cNvPr id="60563" name="Button 147" hidden="1">
              <a:extLst>
                <a:ext uri="{63B3BB69-23CF-44E3-9099-C40C66FF867C}">
                  <a14:compatExt spid="_x0000_s60563"/>
                </a:ext>
                <a:ext uri="{FF2B5EF4-FFF2-40B4-BE49-F238E27FC236}">
                  <a16:creationId xmlns:a16="http://schemas.microsoft.com/office/drawing/2014/main" id="{00000000-0008-0000-3B00-00009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458809</xdr:row>
          <xdr:rowOff>0</xdr:rowOff>
        </xdr:from>
        <xdr:to>
          <xdr:col>1283</xdr:col>
          <xdr:colOff>0</xdr:colOff>
          <xdr:row>458809</xdr:row>
          <xdr:rowOff>0</xdr:rowOff>
        </xdr:to>
        <xdr:sp macro="" textlink="">
          <xdr:nvSpPr>
            <xdr:cNvPr id="60564" name="Button 148" hidden="1">
              <a:extLst>
                <a:ext uri="{63B3BB69-23CF-44E3-9099-C40C66FF867C}">
                  <a14:compatExt spid="_x0000_s60564"/>
                </a:ext>
                <a:ext uri="{FF2B5EF4-FFF2-40B4-BE49-F238E27FC236}">
                  <a16:creationId xmlns:a16="http://schemas.microsoft.com/office/drawing/2014/main" id="{00000000-0008-0000-3B00-00009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524345</xdr:row>
          <xdr:rowOff>0</xdr:rowOff>
        </xdr:from>
        <xdr:to>
          <xdr:col>1283</xdr:col>
          <xdr:colOff>0</xdr:colOff>
          <xdr:row>524345</xdr:row>
          <xdr:rowOff>0</xdr:rowOff>
        </xdr:to>
        <xdr:sp macro="" textlink="">
          <xdr:nvSpPr>
            <xdr:cNvPr id="60565" name="Button 149" hidden="1">
              <a:extLst>
                <a:ext uri="{63B3BB69-23CF-44E3-9099-C40C66FF867C}">
                  <a14:compatExt spid="_x0000_s60565"/>
                </a:ext>
                <a:ext uri="{FF2B5EF4-FFF2-40B4-BE49-F238E27FC236}">
                  <a16:creationId xmlns:a16="http://schemas.microsoft.com/office/drawing/2014/main" id="{00000000-0008-0000-3B00-00009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589881</xdr:row>
          <xdr:rowOff>0</xdr:rowOff>
        </xdr:from>
        <xdr:to>
          <xdr:col>1283</xdr:col>
          <xdr:colOff>0</xdr:colOff>
          <xdr:row>589881</xdr:row>
          <xdr:rowOff>0</xdr:rowOff>
        </xdr:to>
        <xdr:sp macro="" textlink="">
          <xdr:nvSpPr>
            <xdr:cNvPr id="60566" name="Button 150" hidden="1">
              <a:extLst>
                <a:ext uri="{63B3BB69-23CF-44E3-9099-C40C66FF867C}">
                  <a14:compatExt spid="_x0000_s60566"/>
                </a:ext>
                <a:ext uri="{FF2B5EF4-FFF2-40B4-BE49-F238E27FC236}">
                  <a16:creationId xmlns:a16="http://schemas.microsoft.com/office/drawing/2014/main" id="{00000000-0008-0000-3B00-00009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655417</xdr:row>
          <xdr:rowOff>0</xdr:rowOff>
        </xdr:from>
        <xdr:to>
          <xdr:col>1283</xdr:col>
          <xdr:colOff>0</xdr:colOff>
          <xdr:row>655417</xdr:row>
          <xdr:rowOff>0</xdr:rowOff>
        </xdr:to>
        <xdr:sp macro="" textlink="">
          <xdr:nvSpPr>
            <xdr:cNvPr id="60567" name="Button 151" hidden="1">
              <a:extLst>
                <a:ext uri="{63B3BB69-23CF-44E3-9099-C40C66FF867C}">
                  <a14:compatExt spid="_x0000_s60567"/>
                </a:ext>
                <a:ext uri="{FF2B5EF4-FFF2-40B4-BE49-F238E27FC236}">
                  <a16:creationId xmlns:a16="http://schemas.microsoft.com/office/drawing/2014/main" id="{00000000-0008-0000-3B00-00009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720953</xdr:row>
          <xdr:rowOff>0</xdr:rowOff>
        </xdr:from>
        <xdr:to>
          <xdr:col>1283</xdr:col>
          <xdr:colOff>0</xdr:colOff>
          <xdr:row>720953</xdr:row>
          <xdr:rowOff>0</xdr:rowOff>
        </xdr:to>
        <xdr:sp macro="" textlink="">
          <xdr:nvSpPr>
            <xdr:cNvPr id="60568" name="Button 152" hidden="1">
              <a:extLst>
                <a:ext uri="{63B3BB69-23CF-44E3-9099-C40C66FF867C}">
                  <a14:compatExt spid="_x0000_s60568"/>
                </a:ext>
                <a:ext uri="{FF2B5EF4-FFF2-40B4-BE49-F238E27FC236}">
                  <a16:creationId xmlns:a16="http://schemas.microsoft.com/office/drawing/2014/main" id="{00000000-0008-0000-3B00-00009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786489</xdr:row>
          <xdr:rowOff>0</xdr:rowOff>
        </xdr:from>
        <xdr:to>
          <xdr:col>1283</xdr:col>
          <xdr:colOff>0</xdr:colOff>
          <xdr:row>786489</xdr:row>
          <xdr:rowOff>0</xdr:rowOff>
        </xdr:to>
        <xdr:sp macro="" textlink="">
          <xdr:nvSpPr>
            <xdr:cNvPr id="60569" name="Button 153" hidden="1">
              <a:extLst>
                <a:ext uri="{63B3BB69-23CF-44E3-9099-C40C66FF867C}">
                  <a14:compatExt spid="_x0000_s60569"/>
                </a:ext>
                <a:ext uri="{FF2B5EF4-FFF2-40B4-BE49-F238E27FC236}">
                  <a16:creationId xmlns:a16="http://schemas.microsoft.com/office/drawing/2014/main" id="{00000000-0008-0000-3B00-00009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852025</xdr:row>
          <xdr:rowOff>0</xdr:rowOff>
        </xdr:from>
        <xdr:to>
          <xdr:col>1283</xdr:col>
          <xdr:colOff>0</xdr:colOff>
          <xdr:row>852025</xdr:row>
          <xdr:rowOff>0</xdr:rowOff>
        </xdr:to>
        <xdr:sp macro="" textlink="">
          <xdr:nvSpPr>
            <xdr:cNvPr id="60570" name="Button 154" hidden="1">
              <a:extLst>
                <a:ext uri="{63B3BB69-23CF-44E3-9099-C40C66FF867C}">
                  <a14:compatExt spid="_x0000_s60570"/>
                </a:ext>
                <a:ext uri="{FF2B5EF4-FFF2-40B4-BE49-F238E27FC236}">
                  <a16:creationId xmlns:a16="http://schemas.microsoft.com/office/drawing/2014/main" id="{00000000-0008-0000-3B00-00009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917561</xdr:row>
          <xdr:rowOff>0</xdr:rowOff>
        </xdr:from>
        <xdr:to>
          <xdr:col>1283</xdr:col>
          <xdr:colOff>0</xdr:colOff>
          <xdr:row>917561</xdr:row>
          <xdr:rowOff>0</xdr:rowOff>
        </xdr:to>
        <xdr:sp macro="" textlink="">
          <xdr:nvSpPr>
            <xdr:cNvPr id="60571" name="Button 155" hidden="1">
              <a:extLst>
                <a:ext uri="{63B3BB69-23CF-44E3-9099-C40C66FF867C}">
                  <a14:compatExt spid="_x0000_s60571"/>
                </a:ext>
                <a:ext uri="{FF2B5EF4-FFF2-40B4-BE49-F238E27FC236}">
                  <a16:creationId xmlns:a16="http://schemas.microsoft.com/office/drawing/2014/main" id="{00000000-0008-0000-3B00-00009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983097</xdr:row>
          <xdr:rowOff>0</xdr:rowOff>
        </xdr:from>
        <xdr:to>
          <xdr:col>1283</xdr:col>
          <xdr:colOff>0</xdr:colOff>
          <xdr:row>983097</xdr:row>
          <xdr:rowOff>0</xdr:rowOff>
        </xdr:to>
        <xdr:sp macro="" textlink="">
          <xdr:nvSpPr>
            <xdr:cNvPr id="60572" name="Button 156" hidden="1">
              <a:extLst>
                <a:ext uri="{63B3BB69-23CF-44E3-9099-C40C66FF867C}">
                  <a14:compatExt spid="_x0000_s60572"/>
                </a:ext>
                <a:ext uri="{FF2B5EF4-FFF2-40B4-BE49-F238E27FC236}">
                  <a16:creationId xmlns:a16="http://schemas.microsoft.com/office/drawing/2014/main" id="{00000000-0008-0000-3B00-00009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1537</xdr:col>
          <xdr:colOff>0</xdr:colOff>
          <xdr:row>56</xdr:row>
          <xdr:rowOff>0</xdr:rowOff>
        </xdr:from>
        <xdr:to>
          <xdr:col>1537</xdr:col>
          <xdr:colOff>0</xdr:colOff>
          <xdr:row>56</xdr:row>
          <xdr:rowOff>0</xdr:rowOff>
        </xdr:to>
        <xdr:sp macro="" textlink="">
          <xdr:nvSpPr>
            <xdr:cNvPr id="60573" name="Button 157" hidden="1">
              <a:extLst>
                <a:ext uri="{63B3BB69-23CF-44E3-9099-C40C66FF867C}">
                  <a14:compatExt spid="_x0000_s60573"/>
                </a:ext>
                <a:ext uri="{FF2B5EF4-FFF2-40B4-BE49-F238E27FC236}">
                  <a16:creationId xmlns:a16="http://schemas.microsoft.com/office/drawing/2014/main" id="{00000000-0008-0000-3B00-00009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65593</xdr:row>
          <xdr:rowOff>0</xdr:rowOff>
        </xdr:from>
        <xdr:to>
          <xdr:col>1539</xdr:col>
          <xdr:colOff>0</xdr:colOff>
          <xdr:row>65593</xdr:row>
          <xdr:rowOff>0</xdr:rowOff>
        </xdr:to>
        <xdr:sp macro="" textlink="">
          <xdr:nvSpPr>
            <xdr:cNvPr id="60574" name="Button 158" hidden="1">
              <a:extLst>
                <a:ext uri="{63B3BB69-23CF-44E3-9099-C40C66FF867C}">
                  <a14:compatExt spid="_x0000_s60574"/>
                </a:ext>
                <a:ext uri="{FF2B5EF4-FFF2-40B4-BE49-F238E27FC236}">
                  <a16:creationId xmlns:a16="http://schemas.microsoft.com/office/drawing/2014/main" id="{00000000-0008-0000-3B00-00009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131129</xdr:row>
          <xdr:rowOff>0</xdr:rowOff>
        </xdr:from>
        <xdr:to>
          <xdr:col>1539</xdr:col>
          <xdr:colOff>0</xdr:colOff>
          <xdr:row>131129</xdr:row>
          <xdr:rowOff>0</xdr:rowOff>
        </xdr:to>
        <xdr:sp macro="" textlink="">
          <xdr:nvSpPr>
            <xdr:cNvPr id="60575" name="Button 159" hidden="1">
              <a:extLst>
                <a:ext uri="{63B3BB69-23CF-44E3-9099-C40C66FF867C}">
                  <a14:compatExt spid="_x0000_s60575"/>
                </a:ext>
                <a:ext uri="{FF2B5EF4-FFF2-40B4-BE49-F238E27FC236}">
                  <a16:creationId xmlns:a16="http://schemas.microsoft.com/office/drawing/2014/main" id="{00000000-0008-0000-3B00-00009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196665</xdr:row>
          <xdr:rowOff>0</xdr:rowOff>
        </xdr:from>
        <xdr:to>
          <xdr:col>1539</xdr:col>
          <xdr:colOff>0</xdr:colOff>
          <xdr:row>196665</xdr:row>
          <xdr:rowOff>0</xdr:rowOff>
        </xdr:to>
        <xdr:sp macro="" textlink="">
          <xdr:nvSpPr>
            <xdr:cNvPr id="60576" name="Button 160" hidden="1">
              <a:extLst>
                <a:ext uri="{63B3BB69-23CF-44E3-9099-C40C66FF867C}">
                  <a14:compatExt spid="_x0000_s60576"/>
                </a:ext>
                <a:ext uri="{FF2B5EF4-FFF2-40B4-BE49-F238E27FC236}">
                  <a16:creationId xmlns:a16="http://schemas.microsoft.com/office/drawing/2014/main" id="{00000000-0008-0000-3B00-0000A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262201</xdr:row>
          <xdr:rowOff>0</xdr:rowOff>
        </xdr:from>
        <xdr:to>
          <xdr:col>1539</xdr:col>
          <xdr:colOff>0</xdr:colOff>
          <xdr:row>262201</xdr:row>
          <xdr:rowOff>0</xdr:rowOff>
        </xdr:to>
        <xdr:sp macro="" textlink="">
          <xdr:nvSpPr>
            <xdr:cNvPr id="60577" name="Button 161" hidden="1">
              <a:extLst>
                <a:ext uri="{63B3BB69-23CF-44E3-9099-C40C66FF867C}">
                  <a14:compatExt spid="_x0000_s60577"/>
                </a:ext>
                <a:ext uri="{FF2B5EF4-FFF2-40B4-BE49-F238E27FC236}">
                  <a16:creationId xmlns:a16="http://schemas.microsoft.com/office/drawing/2014/main" id="{00000000-0008-0000-3B00-0000A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327737</xdr:row>
          <xdr:rowOff>0</xdr:rowOff>
        </xdr:from>
        <xdr:to>
          <xdr:col>1539</xdr:col>
          <xdr:colOff>0</xdr:colOff>
          <xdr:row>327737</xdr:row>
          <xdr:rowOff>0</xdr:rowOff>
        </xdr:to>
        <xdr:sp macro="" textlink="">
          <xdr:nvSpPr>
            <xdr:cNvPr id="60578" name="Button 162" hidden="1">
              <a:extLst>
                <a:ext uri="{63B3BB69-23CF-44E3-9099-C40C66FF867C}">
                  <a14:compatExt spid="_x0000_s60578"/>
                </a:ext>
                <a:ext uri="{FF2B5EF4-FFF2-40B4-BE49-F238E27FC236}">
                  <a16:creationId xmlns:a16="http://schemas.microsoft.com/office/drawing/2014/main" id="{00000000-0008-0000-3B00-0000A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393273</xdr:row>
          <xdr:rowOff>0</xdr:rowOff>
        </xdr:from>
        <xdr:to>
          <xdr:col>1539</xdr:col>
          <xdr:colOff>0</xdr:colOff>
          <xdr:row>393273</xdr:row>
          <xdr:rowOff>0</xdr:rowOff>
        </xdr:to>
        <xdr:sp macro="" textlink="">
          <xdr:nvSpPr>
            <xdr:cNvPr id="60579" name="Button 163" hidden="1">
              <a:extLst>
                <a:ext uri="{63B3BB69-23CF-44E3-9099-C40C66FF867C}">
                  <a14:compatExt spid="_x0000_s60579"/>
                </a:ext>
                <a:ext uri="{FF2B5EF4-FFF2-40B4-BE49-F238E27FC236}">
                  <a16:creationId xmlns:a16="http://schemas.microsoft.com/office/drawing/2014/main" id="{00000000-0008-0000-3B00-0000A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458809</xdr:row>
          <xdr:rowOff>0</xdr:rowOff>
        </xdr:from>
        <xdr:to>
          <xdr:col>1539</xdr:col>
          <xdr:colOff>0</xdr:colOff>
          <xdr:row>458809</xdr:row>
          <xdr:rowOff>0</xdr:rowOff>
        </xdr:to>
        <xdr:sp macro="" textlink="">
          <xdr:nvSpPr>
            <xdr:cNvPr id="60580" name="Button 164" hidden="1">
              <a:extLst>
                <a:ext uri="{63B3BB69-23CF-44E3-9099-C40C66FF867C}">
                  <a14:compatExt spid="_x0000_s60580"/>
                </a:ext>
                <a:ext uri="{FF2B5EF4-FFF2-40B4-BE49-F238E27FC236}">
                  <a16:creationId xmlns:a16="http://schemas.microsoft.com/office/drawing/2014/main" id="{00000000-0008-0000-3B00-0000A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524345</xdr:row>
          <xdr:rowOff>0</xdr:rowOff>
        </xdr:from>
        <xdr:to>
          <xdr:col>1539</xdr:col>
          <xdr:colOff>0</xdr:colOff>
          <xdr:row>524345</xdr:row>
          <xdr:rowOff>0</xdr:rowOff>
        </xdr:to>
        <xdr:sp macro="" textlink="">
          <xdr:nvSpPr>
            <xdr:cNvPr id="60581" name="Button 165" hidden="1">
              <a:extLst>
                <a:ext uri="{63B3BB69-23CF-44E3-9099-C40C66FF867C}">
                  <a14:compatExt spid="_x0000_s60581"/>
                </a:ext>
                <a:ext uri="{FF2B5EF4-FFF2-40B4-BE49-F238E27FC236}">
                  <a16:creationId xmlns:a16="http://schemas.microsoft.com/office/drawing/2014/main" id="{00000000-0008-0000-3B00-0000A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589881</xdr:row>
          <xdr:rowOff>0</xdr:rowOff>
        </xdr:from>
        <xdr:to>
          <xdr:col>1539</xdr:col>
          <xdr:colOff>0</xdr:colOff>
          <xdr:row>589881</xdr:row>
          <xdr:rowOff>0</xdr:rowOff>
        </xdr:to>
        <xdr:sp macro="" textlink="">
          <xdr:nvSpPr>
            <xdr:cNvPr id="60582" name="Button 166" hidden="1">
              <a:extLst>
                <a:ext uri="{63B3BB69-23CF-44E3-9099-C40C66FF867C}">
                  <a14:compatExt spid="_x0000_s60582"/>
                </a:ext>
                <a:ext uri="{FF2B5EF4-FFF2-40B4-BE49-F238E27FC236}">
                  <a16:creationId xmlns:a16="http://schemas.microsoft.com/office/drawing/2014/main" id="{00000000-0008-0000-3B00-0000A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655417</xdr:row>
          <xdr:rowOff>0</xdr:rowOff>
        </xdr:from>
        <xdr:to>
          <xdr:col>1539</xdr:col>
          <xdr:colOff>0</xdr:colOff>
          <xdr:row>655417</xdr:row>
          <xdr:rowOff>0</xdr:rowOff>
        </xdr:to>
        <xdr:sp macro="" textlink="">
          <xdr:nvSpPr>
            <xdr:cNvPr id="60583" name="Button 167" hidden="1">
              <a:extLst>
                <a:ext uri="{63B3BB69-23CF-44E3-9099-C40C66FF867C}">
                  <a14:compatExt spid="_x0000_s60583"/>
                </a:ext>
                <a:ext uri="{FF2B5EF4-FFF2-40B4-BE49-F238E27FC236}">
                  <a16:creationId xmlns:a16="http://schemas.microsoft.com/office/drawing/2014/main" id="{00000000-0008-0000-3B00-0000A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720953</xdr:row>
          <xdr:rowOff>0</xdr:rowOff>
        </xdr:from>
        <xdr:to>
          <xdr:col>1539</xdr:col>
          <xdr:colOff>0</xdr:colOff>
          <xdr:row>720953</xdr:row>
          <xdr:rowOff>0</xdr:rowOff>
        </xdr:to>
        <xdr:sp macro="" textlink="">
          <xdr:nvSpPr>
            <xdr:cNvPr id="60584" name="Button 168" hidden="1">
              <a:extLst>
                <a:ext uri="{63B3BB69-23CF-44E3-9099-C40C66FF867C}">
                  <a14:compatExt spid="_x0000_s60584"/>
                </a:ext>
                <a:ext uri="{FF2B5EF4-FFF2-40B4-BE49-F238E27FC236}">
                  <a16:creationId xmlns:a16="http://schemas.microsoft.com/office/drawing/2014/main" id="{00000000-0008-0000-3B00-0000A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786489</xdr:row>
          <xdr:rowOff>0</xdr:rowOff>
        </xdr:from>
        <xdr:to>
          <xdr:col>1539</xdr:col>
          <xdr:colOff>0</xdr:colOff>
          <xdr:row>786489</xdr:row>
          <xdr:rowOff>0</xdr:rowOff>
        </xdr:to>
        <xdr:sp macro="" textlink="">
          <xdr:nvSpPr>
            <xdr:cNvPr id="60585" name="Button 169" hidden="1">
              <a:extLst>
                <a:ext uri="{63B3BB69-23CF-44E3-9099-C40C66FF867C}">
                  <a14:compatExt spid="_x0000_s60585"/>
                </a:ext>
                <a:ext uri="{FF2B5EF4-FFF2-40B4-BE49-F238E27FC236}">
                  <a16:creationId xmlns:a16="http://schemas.microsoft.com/office/drawing/2014/main" id="{00000000-0008-0000-3B00-0000A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852025</xdr:row>
          <xdr:rowOff>0</xdr:rowOff>
        </xdr:from>
        <xdr:to>
          <xdr:col>1539</xdr:col>
          <xdr:colOff>0</xdr:colOff>
          <xdr:row>852025</xdr:row>
          <xdr:rowOff>0</xdr:rowOff>
        </xdr:to>
        <xdr:sp macro="" textlink="">
          <xdr:nvSpPr>
            <xdr:cNvPr id="60586" name="Button 170" hidden="1">
              <a:extLst>
                <a:ext uri="{63B3BB69-23CF-44E3-9099-C40C66FF867C}">
                  <a14:compatExt spid="_x0000_s60586"/>
                </a:ext>
                <a:ext uri="{FF2B5EF4-FFF2-40B4-BE49-F238E27FC236}">
                  <a16:creationId xmlns:a16="http://schemas.microsoft.com/office/drawing/2014/main" id="{00000000-0008-0000-3B00-0000A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917561</xdr:row>
          <xdr:rowOff>0</xdr:rowOff>
        </xdr:from>
        <xdr:to>
          <xdr:col>1539</xdr:col>
          <xdr:colOff>0</xdr:colOff>
          <xdr:row>917561</xdr:row>
          <xdr:rowOff>0</xdr:rowOff>
        </xdr:to>
        <xdr:sp macro="" textlink="">
          <xdr:nvSpPr>
            <xdr:cNvPr id="60587" name="Button 171" hidden="1">
              <a:extLst>
                <a:ext uri="{63B3BB69-23CF-44E3-9099-C40C66FF867C}">
                  <a14:compatExt spid="_x0000_s60587"/>
                </a:ext>
                <a:ext uri="{FF2B5EF4-FFF2-40B4-BE49-F238E27FC236}">
                  <a16:creationId xmlns:a16="http://schemas.microsoft.com/office/drawing/2014/main" id="{00000000-0008-0000-3B00-0000A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983097</xdr:row>
          <xdr:rowOff>0</xdr:rowOff>
        </xdr:from>
        <xdr:to>
          <xdr:col>1539</xdr:col>
          <xdr:colOff>0</xdr:colOff>
          <xdr:row>983097</xdr:row>
          <xdr:rowOff>0</xdr:rowOff>
        </xdr:to>
        <xdr:sp macro="" textlink="">
          <xdr:nvSpPr>
            <xdr:cNvPr id="60588" name="Button 172" hidden="1">
              <a:extLst>
                <a:ext uri="{63B3BB69-23CF-44E3-9099-C40C66FF867C}">
                  <a14:compatExt spid="_x0000_s60588"/>
                </a:ext>
                <a:ext uri="{FF2B5EF4-FFF2-40B4-BE49-F238E27FC236}">
                  <a16:creationId xmlns:a16="http://schemas.microsoft.com/office/drawing/2014/main" id="{00000000-0008-0000-3B00-0000A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1793</xdr:col>
          <xdr:colOff>0</xdr:colOff>
          <xdr:row>56</xdr:row>
          <xdr:rowOff>0</xdr:rowOff>
        </xdr:from>
        <xdr:to>
          <xdr:col>1793</xdr:col>
          <xdr:colOff>0</xdr:colOff>
          <xdr:row>56</xdr:row>
          <xdr:rowOff>0</xdr:rowOff>
        </xdr:to>
        <xdr:sp macro="" textlink="">
          <xdr:nvSpPr>
            <xdr:cNvPr id="60589" name="Button 173" hidden="1">
              <a:extLst>
                <a:ext uri="{63B3BB69-23CF-44E3-9099-C40C66FF867C}">
                  <a14:compatExt spid="_x0000_s60589"/>
                </a:ext>
                <a:ext uri="{FF2B5EF4-FFF2-40B4-BE49-F238E27FC236}">
                  <a16:creationId xmlns:a16="http://schemas.microsoft.com/office/drawing/2014/main" id="{00000000-0008-0000-3B00-0000A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65593</xdr:row>
          <xdr:rowOff>0</xdr:rowOff>
        </xdr:from>
        <xdr:to>
          <xdr:col>1795</xdr:col>
          <xdr:colOff>0</xdr:colOff>
          <xdr:row>65593</xdr:row>
          <xdr:rowOff>0</xdr:rowOff>
        </xdr:to>
        <xdr:sp macro="" textlink="">
          <xdr:nvSpPr>
            <xdr:cNvPr id="60590" name="Button 174" hidden="1">
              <a:extLst>
                <a:ext uri="{63B3BB69-23CF-44E3-9099-C40C66FF867C}">
                  <a14:compatExt spid="_x0000_s60590"/>
                </a:ext>
                <a:ext uri="{FF2B5EF4-FFF2-40B4-BE49-F238E27FC236}">
                  <a16:creationId xmlns:a16="http://schemas.microsoft.com/office/drawing/2014/main" id="{00000000-0008-0000-3B00-0000A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131129</xdr:row>
          <xdr:rowOff>0</xdr:rowOff>
        </xdr:from>
        <xdr:to>
          <xdr:col>1795</xdr:col>
          <xdr:colOff>0</xdr:colOff>
          <xdr:row>131129</xdr:row>
          <xdr:rowOff>0</xdr:rowOff>
        </xdr:to>
        <xdr:sp macro="" textlink="">
          <xdr:nvSpPr>
            <xdr:cNvPr id="60591" name="Button 175" hidden="1">
              <a:extLst>
                <a:ext uri="{63B3BB69-23CF-44E3-9099-C40C66FF867C}">
                  <a14:compatExt spid="_x0000_s60591"/>
                </a:ext>
                <a:ext uri="{FF2B5EF4-FFF2-40B4-BE49-F238E27FC236}">
                  <a16:creationId xmlns:a16="http://schemas.microsoft.com/office/drawing/2014/main" id="{00000000-0008-0000-3B00-0000A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196665</xdr:row>
          <xdr:rowOff>0</xdr:rowOff>
        </xdr:from>
        <xdr:to>
          <xdr:col>1795</xdr:col>
          <xdr:colOff>0</xdr:colOff>
          <xdr:row>196665</xdr:row>
          <xdr:rowOff>0</xdr:rowOff>
        </xdr:to>
        <xdr:sp macro="" textlink="">
          <xdr:nvSpPr>
            <xdr:cNvPr id="60592" name="Button 176" hidden="1">
              <a:extLst>
                <a:ext uri="{63B3BB69-23CF-44E3-9099-C40C66FF867C}">
                  <a14:compatExt spid="_x0000_s60592"/>
                </a:ext>
                <a:ext uri="{FF2B5EF4-FFF2-40B4-BE49-F238E27FC236}">
                  <a16:creationId xmlns:a16="http://schemas.microsoft.com/office/drawing/2014/main" id="{00000000-0008-0000-3B00-0000B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262201</xdr:row>
          <xdr:rowOff>0</xdr:rowOff>
        </xdr:from>
        <xdr:to>
          <xdr:col>1795</xdr:col>
          <xdr:colOff>0</xdr:colOff>
          <xdr:row>262201</xdr:row>
          <xdr:rowOff>0</xdr:rowOff>
        </xdr:to>
        <xdr:sp macro="" textlink="">
          <xdr:nvSpPr>
            <xdr:cNvPr id="60593" name="Button 177" hidden="1">
              <a:extLst>
                <a:ext uri="{63B3BB69-23CF-44E3-9099-C40C66FF867C}">
                  <a14:compatExt spid="_x0000_s60593"/>
                </a:ext>
                <a:ext uri="{FF2B5EF4-FFF2-40B4-BE49-F238E27FC236}">
                  <a16:creationId xmlns:a16="http://schemas.microsoft.com/office/drawing/2014/main" id="{00000000-0008-0000-3B00-0000B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327737</xdr:row>
          <xdr:rowOff>0</xdr:rowOff>
        </xdr:from>
        <xdr:to>
          <xdr:col>1795</xdr:col>
          <xdr:colOff>0</xdr:colOff>
          <xdr:row>327737</xdr:row>
          <xdr:rowOff>0</xdr:rowOff>
        </xdr:to>
        <xdr:sp macro="" textlink="">
          <xdr:nvSpPr>
            <xdr:cNvPr id="60594" name="Button 178" hidden="1">
              <a:extLst>
                <a:ext uri="{63B3BB69-23CF-44E3-9099-C40C66FF867C}">
                  <a14:compatExt spid="_x0000_s60594"/>
                </a:ext>
                <a:ext uri="{FF2B5EF4-FFF2-40B4-BE49-F238E27FC236}">
                  <a16:creationId xmlns:a16="http://schemas.microsoft.com/office/drawing/2014/main" id="{00000000-0008-0000-3B00-0000B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393273</xdr:row>
          <xdr:rowOff>0</xdr:rowOff>
        </xdr:from>
        <xdr:to>
          <xdr:col>1795</xdr:col>
          <xdr:colOff>0</xdr:colOff>
          <xdr:row>393273</xdr:row>
          <xdr:rowOff>0</xdr:rowOff>
        </xdr:to>
        <xdr:sp macro="" textlink="">
          <xdr:nvSpPr>
            <xdr:cNvPr id="60595" name="Button 179" hidden="1">
              <a:extLst>
                <a:ext uri="{63B3BB69-23CF-44E3-9099-C40C66FF867C}">
                  <a14:compatExt spid="_x0000_s60595"/>
                </a:ext>
                <a:ext uri="{FF2B5EF4-FFF2-40B4-BE49-F238E27FC236}">
                  <a16:creationId xmlns:a16="http://schemas.microsoft.com/office/drawing/2014/main" id="{00000000-0008-0000-3B00-0000B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458809</xdr:row>
          <xdr:rowOff>0</xdr:rowOff>
        </xdr:from>
        <xdr:to>
          <xdr:col>1795</xdr:col>
          <xdr:colOff>0</xdr:colOff>
          <xdr:row>458809</xdr:row>
          <xdr:rowOff>0</xdr:rowOff>
        </xdr:to>
        <xdr:sp macro="" textlink="">
          <xdr:nvSpPr>
            <xdr:cNvPr id="60596" name="Button 180" hidden="1">
              <a:extLst>
                <a:ext uri="{63B3BB69-23CF-44E3-9099-C40C66FF867C}">
                  <a14:compatExt spid="_x0000_s60596"/>
                </a:ext>
                <a:ext uri="{FF2B5EF4-FFF2-40B4-BE49-F238E27FC236}">
                  <a16:creationId xmlns:a16="http://schemas.microsoft.com/office/drawing/2014/main" id="{00000000-0008-0000-3B00-0000B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524345</xdr:row>
          <xdr:rowOff>0</xdr:rowOff>
        </xdr:from>
        <xdr:to>
          <xdr:col>1795</xdr:col>
          <xdr:colOff>0</xdr:colOff>
          <xdr:row>524345</xdr:row>
          <xdr:rowOff>0</xdr:rowOff>
        </xdr:to>
        <xdr:sp macro="" textlink="">
          <xdr:nvSpPr>
            <xdr:cNvPr id="60597" name="Button 181" hidden="1">
              <a:extLst>
                <a:ext uri="{63B3BB69-23CF-44E3-9099-C40C66FF867C}">
                  <a14:compatExt spid="_x0000_s60597"/>
                </a:ext>
                <a:ext uri="{FF2B5EF4-FFF2-40B4-BE49-F238E27FC236}">
                  <a16:creationId xmlns:a16="http://schemas.microsoft.com/office/drawing/2014/main" id="{00000000-0008-0000-3B00-0000B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589881</xdr:row>
          <xdr:rowOff>0</xdr:rowOff>
        </xdr:from>
        <xdr:to>
          <xdr:col>1795</xdr:col>
          <xdr:colOff>0</xdr:colOff>
          <xdr:row>589881</xdr:row>
          <xdr:rowOff>0</xdr:rowOff>
        </xdr:to>
        <xdr:sp macro="" textlink="">
          <xdr:nvSpPr>
            <xdr:cNvPr id="60598" name="Button 182" hidden="1">
              <a:extLst>
                <a:ext uri="{63B3BB69-23CF-44E3-9099-C40C66FF867C}">
                  <a14:compatExt spid="_x0000_s60598"/>
                </a:ext>
                <a:ext uri="{FF2B5EF4-FFF2-40B4-BE49-F238E27FC236}">
                  <a16:creationId xmlns:a16="http://schemas.microsoft.com/office/drawing/2014/main" id="{00000000-0008-0000-3B00-0000B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655417</xdr:row>
          <xdr:rowOff>0</xdr:rowOff>
        </xdr:from>
        <xdr:to>
          <xdr:col>1795</xdr:col>
          <xdr:colOff>0</xdr:colOff>
          <xdr:row>655417</xdr:row>
          <xdr:rowOff>0</xdr:rowOff>
        </xdr:to>
        <xdr:sp macro="" textlink="">
          <xdr:nvSpPr>
            <xdr:cNvPr id="60599" name="Button 183" hidden="1">
              <a:extLst>
                <a:ext uri="{63B3BB69-23CF-44E3-9099-C40C66FF867C}">
                  <a14:compatExt spid="_x0000_s60599"/>
                </a:ext>
                <a:ext uri="{FF2B5EF4-FFF2-40B4-BE49-F238E27FC236}">
                  <a16:creationId xmlns:a16="http://schemas.microsoft.com/office/drawing/2014/main" id="{00000000-0008-0000-3B00-0000B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720953</xdr:row>
          <xdr:rowOff>0</xdr:rowOff>
        </xdr:from>
        <xdr:to>
          <xdr:col>1795</xdr:col>
          <xdr:colOff>0</xdr:colOff>
          <xdr:row>720953</xdr:row>
          <xdr:rowOff>0</xdr:rowOff>
        </xdr:to>
        <xdr:sp macro="" textlink="">
          <xdr:nvSpPr>
            <xdr:cNvPr id="60600" name="Button 184" hidden="1">
              <a:extLst>
                <a:ext uri="{63B3BB69-23CF-44E3-9099-C40C66FF867C}">
                  <a14:compatExt spid="_x0000_s60600"/>
                </a:ext>
                <a:ext uri="{FF2B5EF4-FFF2-40B4-BE49-F238E27FC236}">
                  <a16:creationId xmlns:a16="http://schemas.microsoft.com/office/drawing/2014/main" id="{00000000-0008-0000-3B00-0000B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786489</xdr:row>
          <xdr:rowOff>0</xdr:rowOff>
        </xdr:from>
        <xdr:to>
          <xdr:col>1795</xdr:col>
          <xdr:colOff>0</xdr:colOff>
          <xdr:row>786489</xdr:row>
          <xdr:rowOff>0</xdr:rowOff>
        </xdr:to>
        <xdr:sp macro="" textlink="">
          <xdr:nvSpPr>
            <xdr:cNvPr id="60601" name="Button 185" hidden="1">
              <a:extLst>
                <a:ext uri="{63B3BB69-23CF-44E3-9099-C40C66FF867C}">
                  <a14:compatExt spid="_x0000_s60601"/>
                </a:ext>
                <a:ext uri="{FF2B5EF4-FFF2-40B4-BE49-F238E27FC236}">
                  <a16:creationId xmlns:a16="http://schemas.microsoft.com/office/drawing/2014/main" id="{00000000-0008-0000-3B00-0000B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852025</xdr:row>
          <xdr:rowOff>0</xdr:rowOff>
        </xdr:from>
        <xdr:to>
          <xdr:col>1795</xdr:col>
          <xdr:colOff>0</xdr:colOff>
          <xdr:row>852025</xdr:row>
          <xdr:rowOff>0</xdr:rowOff>
        </xdr:to>
        <xdr:sp macro="" textlink="">
          <xdr:nvSpPr>
            <xdr:cNvPr id="60602" name="Button 186" hidden="1">
              <a:extLst>
                <a:ext uri="{63B3BB69-23CF-44E3-9099-C40C66FF867C}">
                  <a14:compatExt spid="_x0000_s60602"/>
                </a:ext>
                <a:ext uri="{FF2B5EF4-FFF2-40B4-BE49-F238E27FC236}">
                  <a16:creationId xmlns:a16="http://schemas.microsoft.com/office/drawing/2014/main" id="{00000000-0008-0000-3B00-0000B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917561</xdr:row>
          <xdr:rowOff>0</xdr:rowOff>
        </xdr:from>
        <xdr:to>
          <xdr:col>1795</xdr:col>
          <xdr:colOff>0</xdr:colOff>
          <xdr:row>917561</xdr:row>
          <xdr:rowOff>0</xdr:rowOff>
        </xdr:to>
        <xdr:sp macro="" textlink="">
          <xdr:nvSpPr>
            <xdr:cNvPr id="60603" name="Button 187" hidden="1">
              <a:extLst>
                <a:ext uri="{63B3BB69-23CF-44E3-9099-C40C66FF867C}">
                  <a14:compatExt spid="_x0000_s60603"/>
                </a:ext>
                <a:ext uri="{FF2B5EF4-FFF2-40B4-BE49-F238E27FC236}">
                  <a16:creationId xmlns:a16="http://schemas.microsoft.com/office/drawing/2014/main" id="{00000000-0008-0000-3B00-0000B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983097</xdr:row>
          <xdr:rowOff>0</xdr:rowOff>
        </xdr:from>
        <xdr:to>
          <xdr:col>1795</xdr:col>
          <xdr:colOff>0</xdr:colOff>
          <xdr:row>983097</xdr:row>
          <xdr:rowOff>0</xdr:rowOff>
        </xdr:to>
        <xdr:sp macro="" textlink="">
          <xdr:nvSpPr>
            <xdr:cNvPr id="60604" name="Button 188" hidden="1">
              <a:extLst>
                <a:ext uri="{63B3BB69-23CF-44E3-9099-C40C66FF867C}">
                  <a14:compatExt spid="_x0000_s60604"/>
                </a:ext>
                <a:ext uri="{FF2B5EF4-FFF2-40B4-BE49-F238E27FC236}">
                  <a16:creationId xmlns:a16="http://schemas.microsoft.com/office/drawing/2014/main" id="{00000000-0008-0000-3B00-0000B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2049</xdr:col>
          <xdr:colOff>0</xdr:colOff>
          <xdr:row>56</xdr:row>
          <xdr:rowOff>0</xdr:rowOff>
        </xdr:from>
        <xdr:to>
          <xdr:col>2049</xdr:col>
          <xdr:colOff>0</xdr:colOff>
          <xdr:row>56</xdr:row>
          <xdr:rowOff>0</xdr:rowOff>
        </xdr:to>
        <xdr:sp macro="" textlink="">
          <xdr:nvSpPr>
            <xdr:cNvPr id="60605" name="Button 189" hidden="1">
              <a:extLst>
                <a:ext uri="{63B3BB69-23CF-44E3-9099-C40C66FF867C}">
                  <a14:compatExt spid="_x0000_s60605"/>
                </a:ext>
                <a:ext uri="{FF2B5EF4-FFF2-40B4-BE49-F238E27FC236}">
                  <a16:creationId xmlns:a16="http://schemas.microsoft.com/office/drawing/2014/main" id="{00000000-0008-0000-3B00-0000B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65593</xdr:row>
          <xdr:rowOff>0</xdr:rowOff>
        </xdr:from>
        <xdr:to>
          <xdr:col>2051</xdr:col>
          <xdr:colOff>0</xdr:colOff>
          <xdr:row>65593</xdr:row>
          <xdr:rowOff>0</xdr:rowOff>
        </xdr:to>
        <xdr:sp macro="" textlink="">
          <xdr:nvSpPr>
            <xdr:cNvPr id="60606" name="Button 190" hidden="1">
              <a:extLst>
                <a:ext uri="{63B3BB69-23CF-44E3-9099-C40C66FF867C}">
                  <a14:compatExt spid="_x0000_s60606"/>
                </a:ext>
                <a:ext uri="{FF2B5EF4-FFF2-40B4-BE49-F238E27FC236}">
                  <a16:creationId xmlns:a16="http://schemas.microsoft.com/office/drawing/2014/main" id="{00000000-0008-0000-3B00-0000B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131129</xdr:row>
          <xdr:rowOff>0</xdr:rowOff>
        </xdr:from>
        <xdr:to>
          <xdr:col>2051</xdr:col>
          <xdr:colOff>0</xdr:colOff>
          <xdr:row>131129</xdr:row>
          <xdr:rowOff>0</xdr:rowOff>
        </xdr:to>
        <xdr:sp macro="" textlink="">
          <xdr:nvSpPr>
            <xdr:cNvPr id="60607" name="Button 191" hidden="1">
              <a:extLst>
                <a:ext uri="{63B3BB69-23CF-44E3-9099-C40C66FF867C}">
                  <a14:compatExt spid="_x0000_s60607"/>
                </a:ext>
                <a:ext uri="{FF2B5EF4-FFF2-40B4-BE49-F238E27FC236}">
                  <a16:creationId xmlns:a16="http://schemas.microsoft.com/office/drawing/2014/main" id="{00000000-0008-0000-3B00-0000B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196665</xdr:row>
          <xdr:rowOff>0</xdr:rowOff>
        </xdr:from>
        <xdr:to>
          <xdr:col>2051</xdr:col>
          <xdr:colOff>0</xdr:colOff>
          <xdr:row>196665</xdr:row>
          <xdr:rowOff>0</xdr:rowOff>
        </xdr:to>
        <xdr:sp macro="" textlink="">
          <xdr:nvSpPr>
            <xdr:cNvPr id="60608" name="Button 192" hidden="1">
              <a:extLst>
                <a:ext uri="{63B3BB69-23CF-44E3-9099-C40C66FF867C}">
                  <a14:compatExt spid="_x0000_s60608"/>
                </a:ext>
                <a:ext uri="{FF2B5EF4-FFF2-40B4-BE49-F238E27FC236}">
                  <a16:creationId xmlns:a16="http://schemas.microsoft.com/office/drawing/2014/main" id="{00000000-0008-0000-3B00-0000C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262201</xdr:row>
          <xdr:rowOff>0</xdr:rowOff>
        </xdr:from>
        <xdr:to>
          <xdr:col>2051</xdr:col>
          <xdr:colOff>0</xdr:colOff>
          <xdr:row>262201</xdr:row>
          <xdr:rowOff>0</xdr:rowOff>
        </xdr:to>
        <xdr:sp macro="" textlink="">
          <xdr:nvSpPr>
            <xdr:cNvPr id="60609" name="Button 193" hidden="1">
              <a:extLst>
                <a:ext uri="{63B3BB69-23CF-44E3-9099-C40C66FF867C}">
                  <a14:compatExt spid="_x0000_s60609"/>
                </a:ext>
                <a:ext uri="{FF2B5EF4-FFF2-40B4-BE49-F238E27FC236}">
                  <a16:creationId xmlns:a16="http://schemas.microsoft.com/office/drawing/2014/main" id="{00000000-0008-0000-3B00-0000C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327737</xdr:row>
          <xdr:rowOff>0</xdr:rowOff>
        </xdr:from>
        <xdr:to>
          <xdr:col>2051</xdr:col>
          <xdr:colOff>0</xdr:colOff>
          <xdr:row>327737</xdr:row>
          <xdr:rowOff>0</xdr:rowOff>
        </xdr:to>
        <xdr:sp macro="" textlink="">
          <xdr:nvSpPr>
            <xdr:cNvPr id="60610" name="Button 194" hidden="1">
              <a:extLst>
                <a:ext uri="{63B3BB69-23CF-44E3-9099-C40C66FF867C}">
                  <a14:compatExt spid="_x0000_s60610"/>
                </a:ext>
                <a:ext uri="{FF2B5EF4-FFF2-40B4-BE49-F238E27FC236}">
                  <a16:creationId xmlns:a16="http://schemas.microsoft.com/office/drawing/2014/main" id="{00000000-0008-0000-3B00-0000C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393273</xdr:row>
          <xdr:rowOff>0</xdr:rowOff>
        </xdr:from>
        <xdr:to>
          <xdr:col>2051</xdr:col>
          <xdr:colOff>0</xdr:colOff>
          <xdr:row>393273</xdr:row>
          <xdr:rowOff>0</xdr:rowOff>
        </xdr:to>
        <xdr:sp macro="" textlink="">
          <xdr:nvSpPr>
            <xdr:cNvPr id="60611" name="Button 195" hidden="1">
              <a:extLst>
                <a:ext uri="{63B3BB69-23CF-44E3-9099-C40C66FF867C}">
                  <a14:compatExt spid="_x0000_s60611"/>
                </a:ext>
                <a:ext uri="{FF2B5EF4-FFF2-40B4-BE49-F238E27FC236}">
                  <a16:creationId xmlns:a16="http://schemas.microsoft.com/office/drawing/2014/main" id="{00000000-0008-0000-3B00-0000C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458809</xdr:row>
          <xdr:rowOff>0</xdr:rowOff>
        </xdr:from>
        <xdr:to>
          <xdr:col>2051</xdr:col>
          <xdr:colOff>0</xdr:colOff>
          <xdr:row>458809</xdr:row>
          <xdr:rowOff>0</xdr:rowOff>
        </xdr:to>
        <xdr:sp macro="" textlink="">
          <xdr:nvSpPr>
            <xdr:cNvPr id="60612" name="Button 196" hidden="1">
              <a:extLst>
                <a:ext uri="{63B3BB69-23CF-44E3-9099-C40C66FF867C}">
                  <a14:compatExt spid="_x0000_s60612"/>
                </a:ext>
                <a:ext uri="{FF2B5EF4-FFF2-40B4-BE49-F238E27FC236}">
                  <a16:creationId xmlns:a16="http://schemas.microsoft.com/office/drawing/2014/main" id="{00000000-0008-0000-3B00-0000C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524345</xdr:row>
          <xdr:rowOff>0</xdr:rowOff>
        </xdr:from>
        <xdr:to>
          <xdr:col>2051</xdr:col>
          <xdr:colOff>0</xdr:colOff>
          <xdr:row>524345</xdr:row>
          <xdr:rowOff>0</xdr:rowOff>
        </xdr:to>
        <xdr:sp macro="" textlink="">
          <xdr:nvSpPr>
            <xdr:cNvPr id="60613" name="Button 197" hidden="1">
              <a:extLst>
                <a:ext uri="{63B3BB69-23CF-44E3-9099-C40C66FF867C}">
                  <a14:compatExt spid="_x0000_s60613"/>
                </a:ext>
                <a:ext uri="{FF2B5EF4-FFF2-40B4-BE49-F238E27FC236}">
                  <a16:creationId xmlns:a16="http://schemas.microsoft.com/office/drawing/2014/main" id="{00000000-0008-0000-3B00-0000C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589881</xdr:row>
          <xdr:rowOff>0</xdr:rowOff>
        </xdr:from>
        <xdr:to>
          <xdr:col>2051</xdr:col>
          <xdr:colOff>0</xdr:colOff>
          <xdr:row>589881</xdr:row>
          <xdr:rowOff>0</xdr:rowOff>
        </xdr:to>
        <xdr:sp macro="" textlink="">
          <xdr:nvSpPr>
            <xdr:cNvPr id="60614" name="Button 198" hidden="1">
              <a:extLst>
                <a:ext uri="{63B3BB69-23CF-44E3-9099-C40C66FF867C}">
                  <a14:compatExt spid="_x0000_s60614"/>
                </a:ext>
                <a:ext uri="{FF2B5EF4-FFF2-40B4-BE49-F238E27FC236}">
                  <a16:creationId xmlns:a16="http://schemas.microsoft.com/office/drawing/2014/main" id="{00000000-0008-0000-3B00-0000C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655417</xdr:row>
          <xdr:rowOff>0</xdr:rowOff>
        </xdr:from>
        <xdr:to>
          <xdr:col>2051</xdr:col>
          <xdr:colOff>0</xdr:colOff>
          <xdr:row>655417</xdr:row>
          <xdr:rowOff>0</xdr:rowOff>
        </xdr:to>
        <xdr:sp macro="" textlink="">
          <xdr:nvSpPr>
            <xdr:cNvPr id="60615" name="Button 199" hidden="1">
              <a:extLst>
                <a:ext uri="{63B3BB69-23CF-44E3-9099-C40C66FF867C}">
                  <a14:compatExt spid="_x0000_s60615"/>
                </a:ext>
                <a:ext uri="{FF2B5EF4-FFF2-40B4-BE49-F238E27FC236}">
                  <a16:creationId xmlns:a16="http://schemas.microsoft.com/office/drawing/2014/main" id="{00000000-0008-0000-3B00-0000C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720953</xdr:row>
          <xdr:rowOff>0</xdr:rowOff>
        </xdr:from>
        <xdr:to>
          <xdr:col>2051</xdr:col>
          <xdr:colOff>0</xdr:colOff>
          <xdr:row>720953</xdr:row>
          <xdr:rowOff>0</xdr:rowOff>
        </xdr:to>
        <xdr:sp macro="" textlink="">
          <xdr:nvSpPr>
            <xdr:cNvPr id="60616" name="Button 200" hidden="1">
              <a:extLst>
                <a:ext uri="{63B3BB69-23CF-44E3-9099-C40C66FF867C}">
                  <a14:compatExt spid="_x0000_s60616"/>
                </a:ext>
                <a:ext uri="{FF2B5EF4-FFF2-40B4-BE49-F238E27FC236}">
                  <a16:creationId xmlns:a16="http://schemas.microsoft.com/office/drawing/2014/main" id="{00000000-0008-0000-3B00-0000C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786489</xdr:row>
          <xdr:rowOff>0</xdr:rowOff>
        </xdr:from>
        <xdr:to>
          <xdr:col>2051</xdr:col>
          <xdr:colOff>0</xdr:colOff>
          <xdr:row>786489</xdr:row>
          <xdr:rowOff>0</xdr:rowOff>
        </xdr:to>
        <xdr:sp macro="" textlink="">
          <xdr:nvSpPr>
            <xdr:cNvPr id="60617" name="Button 201" hidden="1">
              <a:extLst>
                <a:ext uri="{63B3BB69-23CF-44E3-9099-C40C66FF867C}">
                  <a14:compatExt spid="_x0000_s60617"/>
                </a:ext>
                <a:ext uri="{FF2B5EF4-FFF2-40B4-BE49-F238E27FC236}">
                  <a16:creationId xmlns:a16="http://schemas.microsoft.com/office/drawing/2014/main" id="{00000000-0008-0000-3B00-0000C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852025</xdr:row>
          <xdr:rowOff>0</xdr:rowOff>
        </xdr:from>
        <xdr:to>
          <xdr:col>2051</xdr:col>
          <xdr:colOff>0</xdr:colOff>
          <xdr:row>852025</xdr:row>
          <xdr:rowOff>0</xdr:rowOff>
        </xdr:to>
        <xdr:sp macro="" textlink="">
          <xdr:nvSpPr>
            <xdr:cNvPr id="60618" name="Button 202" hidden="1">
              <a:extLst>
                <a:ext uri="{63B3BB69-23CF-44E3-9099-C40C66FF867C}">
                  <a14:compatExt spid="_x0000_s60618"/>
                </a:ext>
                <a:ext uri="{FF2B5EF4-FFF2-40B4-BE49-F238E27FC236}">
                  <a16:creationId xmlns:a16="http://schemas.microsoft.com/office/drawing/2014/main" id="{00000000-0008-0000-3B00-0000C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917561</xdr:row>
          <xdr:rowOff>0</xdr:rowOff>
        </xdr:from>
        <xdr:to>
          <xdr:col>2051</xdr:col>
          <xdr:colOff>0</xdr:colOff>
          <xdr:row>917561</xdr:row>
          <xdr:rowOff>0</xdr:rowOff>
        </xdr:to>
        <xdr:sp macro="" textlink="">
          <xdr:nvSpPr>
            <xdr:cNvPr id="60619" name="Button 203" hidden="1">
              <a:extLst>
                <a:ext uri="{63B3BB69-23CF-44E3-9099-C40C66FF867C}">
                  <a14:compatExt spid="_x0000_s60619"/>
                </a:ext>
                <a:ext uri="{FF2B5EF4-FFF2-40B4-BE49-F238E27FC236}">
                  <a16:creationId xmlns:a16="http://schemas.microsoft.com/office/drawing/2014/main" id="{00000000-0008-0000-3B00-0000C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983097</xdr:row>
          <xdr:rowOff>0</xdr:rowOff>
        </xdr:from>
        <xdr:to>
          <xdr:col>2051</xdr:col>
          <xdr:colOff>0</xdr:colOff>
          <xdr:row>983097</xdr:row>
          <xdr:rowOff>0</xdr:rowOff>
        </xdr:to>
        <xdr:sp macro="" textlink="">
          <xdr:nvSpPr>
            <xdr:cNvPr id="60620" name="Button 204" hidden="1">
              <a:extLst>
                <a:ext uri="{63B3BB69-23CF-44E3-9099-C40C66FF867C}">
                  <a14:compatExt spid="_x0000_s60620"/>
                </a:ext>
                <a:ext uri="{FF2B5EF4-FFF2-40B4-BE49-F238E27FC236}">
                  <a16:creationId xmlns:a16="http://schemas.microsoft.com/office/drawing/2014/main" id="{00000000-0008-0000-3B00-0000C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2305</xdr:col>
          <xdr:colOff>0</xdr:colOff>
          <xdr:row>56</xdr:row>
          <xdr:rowOff>0</xdr:rowOff>
        </xdr:from>
        <xdr:to>
          <xdr:col>2305</xdr:col>
          <xdr:colOff>0</xdr:colOff>
          <xdr:row>56</xdr:row>
          <xdr:rowOff>0</xdr:rowOff>
        </xdr:to>
        <xdr:sp macro="" textlink="">
          <xdr:nvSpPr>
            <xdr:cNvPr id="60621" name="Button 205" hidden="1">
              <a:extLst>
                <a:ext uri="{63B3BB69-23CF-44E3-9099-C40C66FF867C}">
                  <a14:compatExt spid="_x0000_s60621"/>
                </a:ext>
                <a:ext uri="{FF2B5EF4-FFF2-40B4-BE49-F238E27FC236}">
                  <a16:creationId xmlns:a16="http://schemas.microsoft.com/office/drawing/2014/main" id="{00000000-0008-0000-3B00-0000C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65593</xdr:row>
          <xdr:rowOff>0</xdr:rowOff>
        </xdr:from>
        <xdr:to>
          <xdr:col>2307</xdr:col>
          <xdr:colOff>0</xdr:colOff>
          <xdr:row>65593</xdr:row>
          <xdr:rowOff>0</xdr:rowOff>
        </xdr:to>
        <xdr:sp macro="" textlink="">
          <xdr:nvSpPr>
            <xdr:cNvPr id="60622" name="Button 206" hidden="1">
              <a:extLst>
                <a:ext uri="{63B3BB69-23CF-44E3-9099-C40C66FF867C}">
                  <a14:compatExt spid="_x0000_s60622"/>
                </a:ext>
                <a:ext uri="{FF2B5EF4-FFF2-40B4-BE49-F238E27FC236}">
                  <a16:creationId xmlns:a16="http://schemas.microsoft.com/office/drawing/2014/main" id="{00000000-0008-0000-3B00-0000C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131129</xdr:row>
          <xdr:rowOff>0</xdr:rowOff>
        </xdr:from>
        <xdr:to>
          <xdr:col>2307</xdr:col>
          <xdr:colOff>0</xdr:colOff>
          <xdr:row>131129</xdr:row>
          <xdr:rowOff>0</xdr:rowOff>
        </xdr:to>
        <xdr:sp macro="" textlink="">
          <xdr:nvSpPr>
            <xdr:cNvPr id="60623" name="Button 207" hidden="1">
              <a:extLst>
                <a:ext uri="{63B3BB69-23CF-44E3-9099-C40C66FF867C}">
                  <a14:compatExt spid="_x0000_s60623"/>
                </a:ext>
                <a:ext uri="{FF2B5EF4-FFF2-40B4-BE49-F238E27FC236}">
                  <a16:creationId xmlns:a16="http://schemas.microsoft.com/office/drawing/2014/main" id="{00000000-0008-0000-3B00-0000C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196665</xdr:row>
          <xdr:rowOff>0</xdr:rowOff>
        </xdr:from>
        <xdr:to>
          <xdr:col>2307</xdr:col>
          <xdr:colOff>0</xdr:colOff>
          <xdr:row>196665</xdr:row>
          <xdr:rowOff>0</xdr:rowOff>
        </xdr:to>
        <xdr:sp macro="" textlink="">
          <xdr:nvSpPr>
            <xdr:cNvPr id="60624" name="Button 208" hidden="1">
              <a:extLst>
                <a:ext uri="{63B3BB69-23CF-44E3-9099-C40C66FF867C}">
                  <a14:compatExt spid="_x0000_s60624"/>
                </a:ext>
                <a:ext uri="{FF2B5EF4-FFF2-40B4-BE49-F238E27FC236}">
                  <a16:creationId xmlns:a16="http://schemas.microsoft.com/office/drawing/2014/main" id="{00000000-0008-0000-3B00-0000D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262201</xdr:row>
          <xdr:rowOff>0</xdr:rowOff>
        </xdr:from>
        <xdr:to>
          <xdr:col>2307</xdr:col>
          <xdr:colOff>0</xdr:colOff>
          <xdr:row>262201</xdr:row>
          <xdr:rowOff>0</xdr:rowOff>
        </xdr:to>
        <xdr:sp macro="" textlink="">
          <xdr:nvSpPr>
            <xdr:cNvPr id="60625" name="Button 209" hidden="1">
              <a:extLst>
                <a:ext uri="{63B3BB69-23CF-44E3-9099-C40C66FF867C}">
                  <a14:compatExt spid="_x0000_s60625"/>
                </a:ext>
                <a:ext uri="{FF2B5EF4-FFF2-40B4-BE49-F238E27FC236}">
                  <a16:creationId xmlns:a16="http://schemas.microsoft.com/office/drawing/2014/main" id="{00000000-0008-0000-3B00-0000D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327737</xdr:row>
          <xdr:rowOff>0</xdr:rowOff>
        </xdr:from>
        <xdr:to>
          <xdr:col>2307</xdr:col>
          <xdr:colOff>0</xdr:colOff>
          <xdr:row>327737</xdr:row>
          <xdr:rowOff>0</xdr:rowOff>
        </xdr:to>
        <xdr:sp macro="" textlink="">
          <xdr:nvSpPr>
            <xdr:cNvPr id="60626" name="Button 210" hidden="1">
              <a:extLst>
                <a:ext uri="{63B3BB69-23CF-44E3-9099-C40C66FF867C}">
                  <a14:compatExt spid="_x0000_s60626"/>
                </a:ext>
                <a:ext uri="{FF2B5EF4-FFF2-40B4-BE49-F238E27FC236}">
                  <a16:creationId xmlns:a16="http://schemas.microsoft.com/office/drawing/2014/main" id="{00000000-0008-0000-3B00-0000D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393273</xdr:row>
          <xdr:rowOff>0</xdr:rowOff>
        </xdr:from>
        <xdr:to>
          <xdr:col>2307</xdr:col>
          <xdr:colOff>0</xdr:colOff>
          <xdr:row>393273</xdr:row>
          <xdr:rowOff>0</xdr:rowOff>
        </xdr:to>
        <xdr:sp macro="" textlink="">
          <xdr:nvSpPr>
            <xdr:cNvPr id="60627" name="Button 211" hidden="1">
              <a:extLst>
                <a:ext uri="{63B3BB69-23CF-44E3-9099-C40C66FF867C}">
                  <a14:compatExt spid="_x0000_s60627"/>
                </a:ext>
                <a:ext uri="{FF2B5EF4-FFF2-40B4-BE49-F238E27FC236}">
                  <a16:creationId xmlns:a16="http://schemas.microsoft.com/office/drawing/2014/main" id="{00000000-0008-0000-3B00-0000D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458809</xdr:row>
          <xdr:rowOff>0</xdr:rowOff>
        </xdr:from>
        <xdr:to>
          <xdr:col>2307</xdr:col>
          <xdr:colOff>0</xdr:colOff>
          <xdr:row>458809</xdr:row>
          <xdr:rowOff>0</xdr:rowOff>
        </xdr:to>
        <xdr:sp macro="" textlink="">
          <xdr:nvSpPr>
            <xdr:cNvPr id="60628" name="Button 212" hidden="1">
              <a:extLst>
                <a:ext uri="{63B3BB69-23CF-44E3-9099-C40C66FF867C}">
                  <a14:compatExt spid="_x0000_s60628"/>
                </a:ext>
                <a:ext uri="{FF2B5EF4-FFF2-40B4-BE49-F238E27FC236}">
                  <a16:creationId xmlns:a16="http://schemas.microsoft.com/office/drawing/2014/main" id="{00000000-0008-0000-3B00-0000D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524345</xdr:row>
          <xdr:rowOff>0</xdr:rowOff>
        </xdr:from>
        <xdr:to>
          <xdr:col>2307</xdr:col>
          <xdr:colOff>0</xdr:colOff>
          <xdr:row>524345</xdr:row>
          <xdr:rowOff>0</xdr:rowOff>
        </xdr:to>
        <xdr:sp macro="" textlink="">
          <xdr:nvSpPr>
            <xdr:cNvPr id="60629" name="Button 213" hidden="1">
              <a:extLst>
                <a:ext uri="{63B3BB69-23CF-44E3-9099-C40C66FF867C}">
                  <a14:compatExt spid="_x0000_s60629"/>
                </a:ext>
                <a:ext uri="{FF2B5EF4-FFF2-40B4-BE49-F238E27FC236}">
                  <a16:creationId xmlns:a16="http://schemas.microsoft.com/office/drawing/2014/main" id="{00000000-0008-0000-3B00-0000D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589881</xdr:row>
          <xdr:rowOff>0</xdr:rowOff>
        </xdr:from>
        <xdr:to>
          <xdr:col>2307</xdr:col>
          <xdr:colOff>0</xdr:colOff>
          <xdr:row>589881</xdr:row>
          <xdr:rowOff>0</xdr:rowOff>
        </xdr:to>
        <xdr:sp macro="" textlink="">
          <xdr:nvSpPr>
            <xdr:cNvPr id="60630" name="Button 214" hidden="1">
              <a:extLst>
                <a:ext uri="{63B3BB69-23CF-44E3-9099-C40C66FF867C}">
                  <a14:compatExt spid="_x0000_s60630"/>
                </a:ext>
                <a:ext uri="{FF2B5EF4-FFF2-40B4-BE49-F238E27FC236}">
                  <a16:creationId xmlns:a16="http://schemas.microsoft.com/office/drawing/2014/main" id="{00000000-0008-0000-3B00-0000D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655417</xdr:row>
          <xdr:rowOff>0</xdr:rowOff>
        </xdr:from>
        <xdr:to>
          <xdr:col>2307</xdr:col>
          <xdr:colOff>0</xdr:colOff>
          <xdr:row>655417</xdr:row>
          <xdr:rowOff>0</xdr:rowOff>
        </xdr:to>
        <xdr:sp macro="" textlink="">
          <xdr:nvSpPr>
            <xdr:cNvPr id="60631" name="Button 215" hidden="1">
              <a:extLst>
                <a:ext uri="{63B3BB69-23CF-44E3-9099-C40C66FF867C}">
                  <a14:compatExt spid="_x0000_s60631"/>
                </a:ext>
                <a:ext uri="{FF2B5EF4-FFF2-40B4-BE49-F238E27FC236}">
                  <a16:creationId xmlns:a16="http://schemas.microsoft.com/office/drawing/2014/main" id="{00000000-0008-0000-3B00-0000D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720953</xdr:row>
          <xdr:rowOff>0</xdr:rowOff>
        </xdr:from>
        <xdr:to>
          <xdr:col>2307</xdr:col>
          <xdr:colOff>0</xdr:colOff>
          <xdr:row>720953</xdr:row>
          <xdr:rowOff>0</xdr:rowOff>
        </xdr:to>
        <xdr:sp macro="" textlink="">
          <xdr:nvSpPr>
            <xdr:cNvPr id="60632" name="Button 216" hidden="1">
              <a:extLst>
                <a:ext uri="{63B3BB69-23CF-44E3-9099-C40C66FF867C}">
                  <a14:compatExt spid="_x0000_s60632"/>
                </a:ext>
                <a:ext uri="{FF2B5EF4-FFF2-40B4-BE49-F238E27FC236}">
                  <a16:creationId xmlns:a16="http://schemas.microsoft.com/office/drawing/2014/main" id="{00000000-0008-0000-3B00-0000D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786489</xdr:row>
          <xdr:rowOff>0</xdr:rowOff>
        </xdr:from>
        <xdr:to>
          <xdr:col>2307</xdr:col>
          <xdr:colOff>0</xdr:colOff>
          <xdr:row>786489</xdr:row>
          <xdr:rowOff>0</xdr:rowOff>
        </xdr:to>
        <xdr:sp macro="" textlink="">
          <xdr:nvSpPr>
            <xdr:cNvPr id="60633" name="Button 217" hidden="1">
              <a:extLst>
                <a:ext uri="{63B3BB69-23CF-44E3-9099-C40C66FF867C}">
                  <a14:compatExt spid="_x0000_s60633"/>
                </a:ext>
                <a:ext uri="{FF2B5EF4-FFF2-40B4-BE49-F238E27FC236}">
                  <a16:creationId xmlns:a16="http://schemas.microsoft.com/office/drawing/2014/main" id="{00000000-0008-0000-3B00-0000D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852025</xdr:row>
          <xdr:rowOff>0</xdr:rowOff>
        </xdr:from>
        <xdr:to>
          <xdr:col>2307</xdr:col>
          <xdr:colOff>0</xdr:colOff>
          <xdr:row>852025</xdr:row>
          <xdr:rowOff>0</xdr:rowOff>
        </xdr:to>
        <xdr:sp macro="" textlink="">
          <xdr:nvSpPr>
            <xdr:cNvPr id="60634" name="Button 218" hidden="1">
              <a:extLst>
                <a:ext uri="{63B3BB69-23CF-44E3-9099-C40C66FF867C}">
                  <a14:compatExt spid="_x0000_s60634"/>
                </a:ext>
                <a:ext uri="{FF2B5EF4-FFF2-40B4-BE49-F238E27FC236}">
                  <a16:creationId xmlns:a16="http://schemas.microsoft.com/office/drawing/2014/main" id="{00000000-0008-0000-3B00-0000D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917561</xdr:row>
          <xdr:rowOff>0</xdr:rowOff>
        </xdr:from>
        <xdr:to>
          <xdr:col>2307</xdr:col>
          <xdr:colOff>0</xdr:colOff>
          <xdr:row>917561</xdr:row>
          <xdr:rowOff>0</xdr:rowOff>
        </xdr:to>
        <xdr:sp macro="" textlink="">
          <xdr:nvSpPr>
            <xdr:cNvPr id="60635" name="Button 219" hidden="1">
              <a:extLst>
                <a:ext uri="{63B3BB69-23CF-44E3-9099-C40C66FF867C}">
                  <a14:compatExt spid="_x0000_s60635"/>
                </a:ext>
                <a:ext uri="{FF2B5EF4-FFF2-40B4-BE49-F238E27FC236}">
                  <a16:creationId xmlns:a16="http://schemas.microsoft.com/office/drawing/2014/main" id="{00000000-0008-0000-3B00-0000D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983097</xdr:row>
          <xdr:rowOff>0</xdr:rowOff>
        </xdr:from>
        <xdr:to>
          <xdr:col>2307</xdr:col>
          <xdr:colOff>0</xdr:colOff>
          <xdr:row>983097</xdr:row>
          <xdr:rowOff>0</xdr:rowOff>
        </xdr:to>
        <xdr:sp macro="" textlink="">
          <xdr:nvSpPr>
            <xdr:cNvPr id="60636" name="Button 220" hidden="1">
              <a:extLst>
                <a:ext uri="{63B3BB69-23CF-44E3-9099-C40C66FF867C}">
                  <a14:compatExt spid="_x0000_s60636"/>
                </a:ext>
                <a:ext uri="{FF2B5EF4-FFF2-40B4-BE49-F238E27FC236}">
                  <a16:creationId xmlns:a16="http://schemas.microsoft.com/office/drawing/2014/main" id="{00000000-0008-0000-3B00-0000D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2561</xdr:col>
          <xdr:colOff>0</xdr:colOff>
          <xdr:row>56</xdr:row>
          <xdr:rowOff>0</xdr:rowOff>
        </xdr:from>
        <xdr:to>
          <xdr:col>2561</xdr:col>
          <xdr:colOff>0</xdr:colOff>
          <xdr:row>56</xdr:row>
          <xdr:rowOff>0</xdr:rowOff>
        </xdr:to>
        <xdr:sp macro="" textlink="">
          <xdr:nvSpPr>
            <xdr:cNvPr id="60637" name="Button 221" hidden="1">
              <a:extLst>
                <a:ext uri="{63B3BB69-23CF-44E3-9099-C40C66FF867C}">
                  <a14:compatExt spid="_x0000_s60637"/>
                </a:ext>
                <a:ext uri="{FF2B5EF4-FFF2-40B4-BE49-F238E27FC236}">
                  <a16:creationId xmlns:a16="http://schemas.microsoft.com/office/drawing/2014/main" id="{00000000-0008-0000-3B00-0000D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65593</xdr:row>
          <xdr:rowOff>0</xdr:rowOff>
        </xdr:from>
        <xdr:to>
          <xdr:col>2563</xdr:col>
          <xdr:colOff>0</xdr:colOff>
          <xdr:row>65593</xdr:row>
          <xdr:rowOff>0</xdr:rowOff>
        </xdr:to>
        <xdr:sp macro="" textlink="">
          <xdr:nvSpPr>
            <xdr:cNvPr id="60638" name="Button 222" hidden="1">
              <a:extLst>
                <a:ext uri="{63B3BB69-23CF-44E3-9099-C40C66FF867C}">
                  <a14:compatExt spid="_x0000_s60638"/>
                </a:ext>
                <a:ext uri="{FF2B5EF4-FFF2-40B4-BE49-F238E27FC236}">
                  <a16:creationId xmlns:a16="http://schemas.microsoft.com/office/drawing/2014/main" id="{00000000-0008-0000-3B00-0000D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131129</xdr:row>
          <xdr:rowOff>0</xdr:rowOff>
        </xdr:from>
        <xdr:to>
          <xdr:col>2563</xdr:col>
          <xdr:colOff>0</xdr:colOff>
          <xdr:row>131129</xdr:row>
          <xdr:rowOff>0</xdr:rowOff>
        </xdr:to>
        <xdr:sp macro="" textlink="">
          <xdr:nvSpPr>
            <xdr:cNvPr id="60639" name="Button 223" hidden="1">
              <a:extLst>
                <a:ext uri="{63B3BB69-23CF-44E3-9099-C40C66FF867C}">
                  <a14:compatExt spid="_x0000_s60639"/>
                </a:ext>
                <a:ext uri="{FF2B5EF4-FFF2-40B4-BE49-F238E27FC236}">
                  <a16:creationId xmlns:a16="http://schemas.microsoft.com/office/drawing/2014/main" id="{00000000-0008-0000-3B00-0000D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196665</xdr:row>
          <xdr:rowOff>0</xdr:rowOff>
        </xdr:from>
        <xdr:to>
          <xdr:col>2563</xdr:col>
          <xdr:colOff>0</xdr:colOff>
          <xdr:row>196665</xdr:row>
          <xdr:rowOff>0</xdr:rowOff>
        </xdr:to>
        <xdr:sp macro="" textlink="">
          <xdr:nvSpPr>
            <xdr:cNvPr id="60640" name="Button 224" hidden="1">
              <a:extLst>
                <a:ext uri="{63B3BB69-23CF-44E3-9099-C40C66FF867C}">
                  <a14:compatExt spid="_x0000_s60640"/>
                </a:ext>
                <a:ext uri="{FF2B5EF4-FFF2-40B4-BE49-F238E27FC236}">
                  <a16:creationId xmlns:a16="http://schemas.microsoft.com/office/drawing/2014/main" id="{00000000-0008-0000-3B00-0000E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262201</xdr:row>
          <xdr:rowOff>0</xdr:rowOff>
        </xdr:from>
        <xdr:to>
          <xdr:col>2563</xdr:col>
          <xdr:colOff>0</xdr:colOff>
          <xdr:row>262201</xdr:row>
          <xdr:rowOff>0</xdr:rowOff>
        </xdr:to>
        <xdr:sp macro="" textlink="">
          <xdr:nvSpPr>
            <xdr:cNvPr id="60641" name="Button 225" hidden="1">
              <a:extLst>
                <a:ext uri="{63B3BB69-23CF-44E3-9099-C40C66FF867C}">
                  <a14:compatExt spid="_x0000_s60641"/>
                </a:ext>
                <a:ext uri="{FF2B5EF4-FFF2-40B4-BE49-F238E27FC236}">
                  <a16:creationId xmlns:a16="http://schemas.microsoft.com/office/drawing/2014/main" id="{00000000-0008-0000-3B00-0000E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327737</xdr:row>
          <xdr:rowOff>0</xdr:rowOff>
        </xdr:from>
        <xdr:to>
          <xdr:col>2563</xdr:col>
          <xdr:colOff>0</xdr:colOff>
          <xdr:row>327737</xdr:row>
          <xdr:rowOff>0</xdr:rowOff>
        </xdr:to>
        <xdr:sp macro="" textlink="">
          <xdr:nvSpPr>
            <xdr:cNvPr id="60642" name="Button 226" hidden="1">
              <a:extLst>
                <a:ext uri="{63B3BB69-23CF-44E3-9099-C40C66FF867C}">
                  <a14:compatExt spid="_x0000_s60642"/>
                </a:ext>
                <a:ext uri="{FF2B5EF4-FFF2-40B4-BE49-F238E27FC236}">
                  <a16:creationId xmlns:a16="http://schemas.microsoft.com/office/drawing/2014/main" id="{00000000-0008-0000-3B00-0000E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393273</xdr:row>
          <xdr:rowOff>0</xdr:rowOff>
        </xdr:from>
        <xdr:to>
          <xdr:col>2563</xdr:col>
          <xdr:colOff>0</xdr:colOff>
          <xdr:row>393273</xdr:row>
          <xdr:rowOff>0</xdr:rowOff>
        </xdr:to>
        <xdr:sp macro="" textlink="">
          <xdr:nvSpPr>
            <xdr:cNvPr id="60643" name="Button 227" hidden="1">
              <a:extLst>
                <a:ext uri="{63B3BB69-23CF-44E3-9099-C40C66FF867C}">
                  <a14:compatExt spid="_x0000_s60643"/>
                </a:ext>
                <a:ext uri="{FF2B5EF4-FFF2-40B4-BE49-F238E27FC236}">
                  <a16:creationId xmlns:a16="http://schemas.microsoft.com/office/drawing/2014/main" id="{00000000-0008-0000-3B00-0000E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458809</xdr:row>
          <xdr:rowOff>0</xdr:rowOff>
        </xdr:from>
        <xdr:to>
          <xdr:col>2563</xdr:col>
          <xdr:colOff>0</xdr:colOff>
          <xdr:row>458809</xdr:row>
          <xdr:rowOff>0</xdr:rowOff>
        </xdr:to>
        <xdr:sp macro="" textlink="">
          <xdr:nvSpPr>
            <xdr:cNvPr id="60644" name="Button 228" hidden="1">
              <a:extLst>
                <a:ext uri="{63B3BB69-23CF-44E3-9099-C40C66FF867C}">
                  <a14:compatExt spid="_x0000_s60644"/>
                </a:ext>
                <a:ext uri="{FF2B5EF4-FFF2-40B4-BE49-F238E27FC236}">
                  <a16:creationId xmlns:a16="http://schemas.microsoft.com/office/drawing/2014/main" id="{00000000-0008-0000-3B00-0000E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524345</xdr:row>
          <xdr:rowOff>0</xdr:rowOff>
        </xdr:from>
        <xdr:to>
          <xdr:col>2563</xdr:col>
          <xdr:colOff>0</xdr:colOff>
          <xdr:row>524345</xdr:row>
          <xdr:rowOff>0</xdr:rowOff>
        </xdr:to>
        <xdr:sp macro="" textlink="">
          <xdr:nvSpPr>
            <xdr:cNvPr id="60645" name="Button 229" hidden="1">
              <a:extLst>
                <a:ext uri="{63B3BB69-23CF-44E3-9099-C40C66FF867C}">
                  <a14:compatExt spid="_x0000_s60645"/>
                </a:ext>
                <a:ext uri="{FF2B5EF4-FFF2-40B4-BE49-F238E27FC236}">
                  <a16:creationId xmlns:a16="http://schemas.microsoft.com/office/drawing/2014/main" id="{00000000-0008-0000-3B00-0000E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589881</xdr:row>
          <xdr:rowOff>0</xdr:rowOff>
        </xdr:from>
        <xdr:to>
          <xdr:col>2563</xdr:col>
          <xdr:colOff>0</xdr:colOff>
          <xdr:row>589881</xdr:row>
          <xdr:rowOff>0</xdr:rowOff>
        </xdr:to>
        <xdr:sp macro="" textlink="">
          <xdr:nvSpPr>
            <xdr:cNvPr id="60646" name="Button 230" hidden="1">
              <a:extLst>
                <a:ext uri="{63B3BB69-23CF-44E3-9099-C40C66FF867C}">
                  <a14:compatExt spid="_x0000_s60646"/>
                </a:ext>
                <a:ext uri="{FF2B5EF4-FFF2-40B4-BE49-F238E27FC236}">
                  <a16:creationId xmlns:a16="http://schemas.microsoft.com/office/drawing/2014/main" id="{00000000-0008-0000-3B00-0000E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655417</xdr:row>
          <xdr:rowOff>0</xdr:rowOff>
        </xdr:from>
        <xdr:to>
          <xdr:col>2563</xdr:col>
          <xdr:colOff>0</xdr:colOff>
          <xdr:row>655417</xdr:row>
          <xdr:rowOff>0</xdr:rowOff>
        </xdr:to>
        <xdr:sp macro="" textlink="">
          <xdr:nvSpPr>
            <xdr:cNvPr id="60647" name="Button 231" hidden="1">
              <a:extLst>
                <a:ext uri="{63B3BB69-23CF-44E3-9099-C40C66FF867C}">
                  <a14:compatExt spid="_x0000_s60647"/>
                </a:ext>
                <a:ext uri="{FF2B5EF4-FFF2-40B4-BE49-F238E27FC236}">
                  <a16:creationId xmlns:a16="http://schemas.microsoft.com/office/drawing/2014/main" id="{00000000-0008-0000-3B00-0000E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720953</xdr:row>
          <xdr:rowOff>0</xdr:rowOff>
        </xdr:from>
        <xdr:to>
          <xdr:col>2563</xdr:col>
          <xdr:colOff>0</xdr:colOff>
          <xdr:row>720953</xdr:row>
          <xdr:rowOff>0</xdr:rowOff>
        </xdr:to>
        <xdr:sp macro="" textlink="">
          <xdr:nvSpPr>
            <xdr:cNvPr id="60648" name="Button 232" hidden="1">
              <a:extLst>
                <a:ext uri="{63B3BB69-23CF-44E3-9099-C40C66FF867C}">
                  <a14:compatExt spid="_x0000_s60648"/>
                </a:ext>
                <a:ext uri="{FF2B5EF4-FFF2-40B4-BE49-F238E27FC236}">
                  <a16:creationId xmlns:a16="http://schemas.microsoft.com/office/drawing/2014/main" id="{00000000-0008-0000-3B00-0000E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786489</xdr:row>
          <xdr:rowOff>0</xdr:rowOff>
        </xdr:from>
        <xdr:to>
          <xdr:col>2563</xdr:col>
          <xdr:colOff>0</xdr:colOff>
          <xdr:row>786489</xdr:row>
          <xdr:rowOff>0</xdr:rowOff>
        </xdr:to>
        <xdr:sp macro="" textlink="">
          <xdr:nvSpPr>
            <xdr:cNvPr id="60649" name="Button 233" hidden="1">
              <a:extLst>
                <a:ext uri="{63B3BB69-23CF-44E3-9099-C40C66FF867C}">
                  <a14:compatExt spid="_x0000_s60649"/>
                </a:ext>
                <a:ext uri="{FF2B5EF4-FFF2-40B4-BE49-F238E27FC236}">
                  <a16:creationId xmlns:a16="http://schemas.microsoft.com/office/drawing/2014/main" id="{00000000-0008-0000-3B00-0000E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852025</xdr:row>
          <xdr:rowOff>0</xdr:rowOff>
        </xdr:from>
        <xdr:to>
          <xdr:col>2563</xdr:col>
          <xdr:colOff>0</xdr:colOff>
          <xdr:row>852025</xdr:row>
          <xdr:rowOff>0</xdr:rowOff>
        </xdr:to>
        <xdr:sp macro="" textlink="">
          <xdr:nvSpPr>
            <xdr:cNvPr id="60650" name="Button 234" hidden="1">
              <a:extLst>
                <a:ext uri="{63B3BB69-23CF-44E3-9099-C40C66FF867C}">
                  <a14:compatExt spid="_x0000_s60650"/>
                </a:ext>
                <a:ext uri="{FF2B5EF4-FFF2-40B4-BE49-F238E27FC236}">
                  <a16:creationId xmlns:a16="http://schemas.microsoft.com/office/drawing/2014/main" id="{00000000-0008-0000-3B00-0000E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917561</xdr:row>
          <xdr:rowOff>0</xdr:rowOff>
        </xdr:from>
        <xdr:to>
          <xdr:col>2563</xdr:col>
          <xdr:colOff>0</xdr:colOff>
          <xdr:row>917561</xdr:row>
          <xdr:rowOff>0</xdr:rowOff>
        </xdr:to>
        <xdr:sp macro="" textlink="">
          <xdr:nvSpPr>
            <xdr:cNvPr id="60651" name="Button 235" hidden="1">
              <a:extLst>
                <a:ext uri="{63B3BB69-23CF-44E3-9099-C40C66FF867C}">
                  <a14:compatExt spid="_x0000_s60651"/>
                </a:ext>
                <a:ext uri="{FF2B5EF4-FFF2-40B4-BE49-F238E27FC236}">
                  <a16:creationId xmlns:a16="http://schemas.microsoft.com/office/drawing/2014/main" id="{00000000-0008-0000-3B00-0000E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983097</xdr:row>
          <xdr:rowOff>0</xdr:rowOff>
        </xdr:from>
        <xdr:to>
          <xdr:col>2563</xdr:col>
          <xdr:colOff>0</xdr:colOff>
          <xdr:row>983097</xdr:row>
          <xdr:rowOff>0</xdr:rowOff>
        </xdr:to>
        <xdr:sp macro="" textlink="">
          <xdr:nvSpPr>
            <xdr:cNvPr id="60652" name="Button 236" hidden="1">
              <a:extLst>
                <a:ext uri="{63B3BB69-23CF-44E3-9099-C40C66FF867C}">
                  <a14:compatExt spid="_x0000_s60652"/>
                </a:ext>
                <a:ext uri="{FF2B5EF4-FFF2-40B4-BE49-F238E27FC236}">
                  <a16:creationId xmlns:a16="http://schemas.microsoft.com/office/drawing/2014/main" id="{00000000-0008-0000-3B00-0000E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2817</xdr:col>
          <xdr:colOff>0</xdr:colOff>
          <xdr:row>56</xdr:row>
          <xdr:rowOff>0</xdr:rowOff>
        </xdr:from>
        <xdr:to>
          <xdr:col>2817</xdr:col>
          <xdr:colOff>0</xdr:colOff>
          <xdr:row>56</xdr:row>
          <xdr:rowOff>0</xdr:rowOff>
        </xdr:to>
        <xdr:sp macro="" textlink="">
          <xdr:nvSpPr>
            <xdr:cNvPr id="60653" name="Button 237" hidden="1">
              <a:extLst>
                <a:ext uri="{63B3BB69-23CF-44E3-9099-C40C66FF867C}">
                  <a14:compatExt spid="_x0000_s60653"/>
                </a:ext>
                <a:ext uri="{FF2B5EF4-FFF2-40B4-BE49-F238E27FC236}">
                  <a16:creationId xmlns:a16="http://schemas.microsoft.com/office/drawing/2014/main" id="{00000000-0008-0000-3B00-0000E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65593</xdr:row>
          <xdr:rowOff>0</xdr:rowOff>
        </xdr:from>
        <xdr:to>
          <xdr:col>2819</xdr:col>
          <xdr:colOff>0</xdr:colOff>
          <xdr:row>65593</xdr:row>
          <xdr:rowOff>0</xdr:rowOff>
        </xdr:to>
        <xdr:sp macro="" textlink="">
          <xdr:nvSpPr>
            <xdr:cNvPr id="60654" name="Button 238" hidden="1">
              <a:extLst>
                <a:ext uri="{63B3BB69-23CF-44E3-9099-C40C66FF867C}">
                  <a14:compatExt spid="_x0000_s60654"/>
                </a:ext>
                <a:ext uri="{FF2B5EF4-FFF2-40B4-BE49-F238E27FC236}">
                  <a16:creationId xmlns:a16="http://schemas.microsoft.com/office/drawing/2014/main" id="{00000000-0008-0000-3B00-0000E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131129</xdr:row>
          <xdr:rowOff>0</xdr:rowOff>
        </xdr:from>
        <xdr:to>
          <xdr:col>2819</xdr:col>
          <xdr:colOff>0</xdr:colOff>
          <xdr:row>131129</xdr:row>
          <xdr:rowOff>0</xdr:rowOff>
        </xdr:to>
        <xdr:sp macro="" textlink="">
          <xdr:nvSpPr>
            <xdr:cNvPr id="60655" name="Button 239" hidden="1">
              <a:extLst>
                <a:ext uri="{63B3BB69-23CF-44E3-9099-C40C66FF867C}">
                  <a14:compatExt spid="_x0000_s60655"/>
                </a:ext>
                <a:ext uri="{FF2B5EF4-FFF2-40B4-BE49-F238E27FC236}">
                  <a16:creationId xmlns:a16="http://schemas.microsoft.com/office/drawing/2014/main" id="{00000000-0008-0000-3B00-0000E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196665</xdr:row>
          <xdr:rowOff>0</xdr:rowOff>
        </xdr:from>
        <xdr:to>
          <xdr:col>2819</xdr:col>
          <xdr:colOff>0</xdr:colOff>
          <xdr:row>196665</xdr:row>
          <xdr:rowOff>0</xdr:rowOff>
        </xdr:to>
        <xdr:sp macro="" textlink="">
          <xdr:nvSpPr>
            <xdr:cNvPr id="60656" name="Button 240" hidden="1">
              <a:extLst>
                <a:ext uri="{63B3BB69-23CF-44E3-9099-C40C66FF867C}">
                  <a14:compatExt spid="_x0000_s60656"/>
                </a:ext>
                <a:ext uri="{FF2B5EF4-FFF2-40B4-BE49-F238E27FC236}">
                  <a16:creationId xmlns:a16="http://schemas.microsoft.com/office/drawing/2014/main" id="{00000000-0008-0000-3B00-0000F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262201</xdr:row>
          <xdr:rowOff>0</xdr:rowOff>
        </xdr:from>
        <xdr:to>
          <xdr:col>2819</xdr:col>
          <xdr:colOff>0</xdr:colOff>
          <xdr:row>262201</xdr:row>
          <xdr:rowOff>0</xdr:rowOff>
        </xdr:to>
        <xdr:sp macro="" textlink="">
          <xdr:nvSpPr>
            <xdr:cNvPr id="60657" name="Button 241" hidden="1">
              <a:extLst>
                <a:ext uri="{63B3BB69-23CF-44E3-9099-C40C66FF867C}">
                  <a14:compatExt spid="_x0000_s60657"/>
                </a:ext>
                <a:ext uri="{FF2B5EF4-FFF2-40B4-BE49-F238E27FC236}">
                  <a16:creationId xmlns:a16="http://schemas.microsoft.com/office/drawing/2014/main" id="{00000000-0008-0000-3B00-0000F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327737</xdr:row>
          <xdr:rowOff>0</xdr:rowOff>
        </xdr:from>
        <xdr:to>
          <xdr:col>2819</xdr:col>
          <xdr:colOff>0</xdr:colOff>
          <xdr:row>327737</xdr:row>
          <xdr:rowOff>0</xdr:rowOff>
        </xdr:to>
        <xdr:sp macro="" textlink="">
          <xdr:nvSpPr>
            <xdr:cNvPr id="60658" name="Button 242" hidden="1">
              <a:extLst>
                <a:ext uri="{63B3BB69-23CF-44E3-9099-C40C66FF867C}">
                  <a14:compatExt spid="_x0000_s60658"/>
                </a:ext>
                <a:ext uri="{FF2B5EF4-FFF2-40B4-BE49-F238E27FC236}">
                  <a16:creationId xmlns:a16="http://schemas.microsoft.com/office/drawing/2014/main" id="{00000000-0008-0000-3B00-0000F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393273</xdr:row>
          <xdr:rowOff>0</xdr:rowOff>
        </xdr:from>
        <xdr:to>
          <xdr:col>2819</xdr:col>
          <xdr:colOff>0</xdr:colOff>
          <xdr:row>393273</xdr:row>
          <xdr:rowOff>0</xdr:rowOff>
        </xdr:to>
        <xdr:sp macro="" textlink="">
          <xdr:nvSpPr>
            <xdr:cNvPr id="60659" name="Button 243" hidden="1">
              <a:extLst>
                <a:ext uri="{63B3BB69-23CF-44E3-9099-C40C66FF867C}">
                  <a14:compatExt spid="_x0000_s60659"/>
                </a:ext>
                <a:ext uri="{FF2B5EF4-FFF2-40B4-BE49-F238E27FC236}">
                  <a16:creationId xmlns:a16="http://schemas.microsoft.com/office/drawing/2014/main" id="{00000000-0008-0000-3B00-0000F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458809</xdr:row>
          <xdr:rowOff>0</xdr:rowOff>
        </xdr:from>
        <xdr:to>
          <xdr:col>2819</xdr:col>
          <xdr:colOff>0</xdr:colOff>
          <xdr:row>458809</xdr:row>
          <xdr:rowOff>0</xdr:rowOff>
        </xdr:to>
        <xdr:sp macro="" textlink="">
          <xdr:nvSpPr>
            <xdr:cNvPr id="60660" name="Button 244" hidden="1">
              <a:extLst>
                <a:ext uri="{63B3BB69-23CF-44E3-9099-C40C66FF867C}">
                  <a14:compatExt spid="_x0000_s60660"/>
                </a:ext>
                <a:ext uri="{FF2B5EF4-FFF2-40B4-BE49-F238E27FC236}">
                  <a16:creationId xmlns:a16="http://schemas.microsoft.com/office/drawing/2014/main" id="{00000000-0008-0000-3B00-0000F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524345</xdr:row>
          <xdr:rowOff>0</xdr:rowOff>
        </xdr:from>
        <xdr:to>
          <xdr:col>2819</xdr:col>
          <xdr:colOff>0</xdr:colOff>
          <xdr:row>524345</xdr:row>
          <xdr:rowOff>0</xdr:rowOff>
        </xdr:to>
        <xdr:sp macro="" textlink="">
          <xdr:nvSpPr>
            <xdr:cNvPr id="60661" name="Button 245" hidden="1">
              <a:extLst>
                <a:ext uri="{63B3BB69-23CF-44E3-9099-C40C66FF867C}">
                  <a14:compatExt spid="_x0000_s60661"/>
                </a:ext>
                <a:ext uri="{FF2B5EF4-FFF2-40B4-BE49-F238E27FC236}">
                  <a16:creationId xmlns:a16="http://schemas.microsoft.com/office/drawing/2014/main" id="{00000000-0008-0000-3B00-0000F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589881</xdr:row>
          <xdr:rowOff>0</xdr:rowOff>
        </xdr:from>
        <xdr:to>
          <xdr:col>2819</xdr:col>
          <xdr:colOff>0</xdr:colOff>
          <xdr:row>589881</xdr:row>
          <xdr:rowOff>0</xdr:rowOff>
        </xdr:to>
        <xdr:sp macro="" textlink="">
          <xdr:nvSpPr>
            <xdr:cNvPr id="60662" name="Button 246" hidden="1">
              <a:extLst>
                <a:ext uri="{63B3BB69-23CF-44E3-9099-C40C66FF867C}">
                  <a14:compatExt spid="_x0000_s60662"/>
                </a:ext>
                <a:ext uri="{FF2B5EF4-FFF2-40B4-BE49-F238E27FC236}">
                  <a16:creationId xmlns:a16="http://schemas.microsoft.com/office/drawing/2014/main" id="{00000000-0008-0000-3B00-0000F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655417</xdr:row>
          <xdr:rowOff>0</xdr:rowOff>
        </xdr:from>
        <xdr:to>
          <xdr:col>2819</xdr:col>
          <xdr:colOff>0</xdr:colOff>
          <xdr:row>655417</xdr:row>
          <xdr:rowOff>0</xdr:rowOff>
        </xdr:to>
        <xdr:sp macro="" textlink="">
          <xdr:nvSpPr>
            <xdr:cNvPr id="60663" name="Button 247" hidden="1">
              <a:extLst>
                <a:ext uri="{63B3BB69-23CF-44E3-9099-C40C66FF867C}">
                  <a14:compatExt spid="_x0000_s60663"/>
                </a:ext>
                <a:ext uri="{FF2B5EF4-FFF2-40B4-BE49-F238E27FC236}">
                  <a16:creationId xmlns:a16="http://schemas.microsoft.com/office/drawing/2014/main" id="{00000000-0008-0000-3B00-0000F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720953</xdr:row>
          <xdr:rowOff>0</xdr:rowOff>
        </xdr:from>
        <xdr:to>
          <xdr:col>2819</xdr:col>
          <xdr:colOff>0</xdr:colOff>
          <xdr:row>720953</xdr:row>
          <xdr:rowOff>0</xdr:rowOff>
        </xdr:to>
        <xdr:sp macro="" textlink="">
          <xdr:nvSpPr>
            <xdr:cNvPr id="60664" name="Button 248" hidden="1">
              <a:extLst>
                <a:ext uri="{63B3BB69-23CF-44E3-9099-C40C66FF867C}">
                  <a14:compatExt spid="_x0000_s60664"/>
                </a:ext>
                <a:ext uri="{FF2B5EF4-FFF2-40B4-BE49-F238E27FC236}">
                  <a16:creationId xmlns:a16="http://schemas.microsoft.com/office/drawing/2014/main" id="{00000000-0008-0000-3B00-0000F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786489</xdr:row>
          <xdr:rowOff>0</xdr:rowOff>
        </xdr:from>
        <xdr:to>
          <xdr:col>2819</xdr:col>
          <xdr:colOff>0</xdr:colOff>
          <xdr:row>786489</xdr:row>
          <xdr:rowOff>0</xdr:rowOff>
        </xdr:to>
        <xdr:sp macro="" textlink="">
          <xdr:nvSpPr>
            <xdr:cNvPr id="60665" name="Button 249" hidden="1">
              <a:extLst>
                <a:ext uri="{63B3BB69-23CF-44E3-9099-C40C66FF867C}">
                  <a14:compatExt spid="_x0000_s60665"/>
                </a:ext>
                <a:ext uri="{FF2B5EF4-FFF2-40B4-BE49-F238E27FC236}">
                  <a16:creationId xmlns:a16="http://schemas.microsoft.com/office/drawing/2014/main" id="{00000000-0008-0000-3B00-0000F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852025</xdr:row>
          <xdr:rowOff>0</xdr:rowOff>
        </xdr:from>
        <xdr:to>
          <xdr:col>2819</xdr:col>
          <xdr:colOff>0</xdr:colOff>
          <xdr:row>852025</xdr:row>
          <xdr:rowOff>0</xdr:rowOff>
        </xdr:to>
        <xdr:sp macro="" textlink="">
          <xdr:nvSpPr>
            <xdr:cNvPr id="60666" name="Button 250" hidden="1">
              <a:extLst>
                <a:ext uri="{63B3BB69-23CF-44E3-9099-C40C66FF867C}">
                  <a14:compatExt spid="_x0000_s60666"/>
                </a:ext>
                <a:ext uri="{FF2B5EF4-FFF2-40B4-BE49-F238E27FC236}">
                  <a16:creationId xmlns:a16="http://schemas.microsoft.com/office/drawing/2014/main" id="{00000000-0008-0000-3B00-0000F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917561</xdr:row>
          <xdr:rowOff>0</xdr:rowOff>
        </xdr:from>
        <xdr:to>
          <xdr:col>2819</xdr:col>
          <xdr:colOff>0</xdr:colOff>
          <xdr:row>917561</xdr:row>
          <xdr:rowOff>0</xdr:rowOff>
        </xdr:to>
        <xdr:sp macro="" textlink="">
          <xdr:nvSpPr>
            <xdr:cNvPr id="60667" name="Button 251" hidden="1">
              <a:extLst>
                <a:ext uri="{63B3BB69-23CF-44E3-9099-C40C66FF867C}">
                  <a14:compatExt spid="_x0000_s60667"/>
                </a:ext>
                <a:ext uri="{FF2B5EF4-FFF2-40B4-BE49-F238E27FC236}">
                  <a16:creationId xmlns:a16="http://schemas.microsoft.com/office/drawing/2014/main" id="{00000000-0008-0000-3B00-0000F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983097</xdr:row>
          <xdr:rowOff>0</xdr:rowOff>
        </xdr:from>
        <xdr:to>
          <xdr:col>2819</xdr:col>
          <xdr:colOff>0</xdr:colOff>
          <xdr:row>983097</xdr:row>
          <xdr:rowOff>0</xdr:rowOff>
        </xdr:to>
        <xdr:sp macro="" textlink="">
          <xdr:nvSpPr>
            <xdr:cNvPr id="60668" name="Button 252" hidden="1">
              <a:extLst>
                <a:ext uri="{63B3BB69-23CF-44E3-9099-C40C66FF867C}">
                  <a14:compatExt spid="_x0000_s60668"/>
                </a:ext>
                <a:ext uri="{FF2B5EF4-FFF2-40B4-BE49-F238E27FC236}">
                  <a16:creationId xmlns:a16="http://schemas.microsoft.com/office/drawing/2014/main" id="{00000000-0008-0000-3B00-0000F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3073</xdr:col>
          <xdr:colOff>0</xdr:colOff>
          <xdr:row>56</xdr:row>
          <xdr:rowOff>0</xdr:rowOff>
        </xdr:from>
        <xdr:to>
          <xdr:col>3073</xdr:col>
          <xdr:colOff>0</xdr:colOff>
          <xdr:row>56</xdr:row>
          <xdr:rowOff>0</xdr:rowOff>
        </xdr:to>
        <xdr:sp macro="" textlink="">
          <xdr:nvSpPr>
            <xdr:cNvPr id="60669" name="Button 253" hidden="1">
              <a:extLst>
                <a:ext uri="{63B3BB69-23CF-44E3-9099-C40C66FF867C}">
                  <a14:compatExt spid="_x0000_s60669"/>
                </a:ext>
                <a:ext uri="{FF2B5EF4-FFF2-40B4-BE49-F238E27FC236}">
                  <a16:creationId xmlns:a16="http://schemas.microsoft.com/office/drawing/2014/main" id="{00000000-0008-0000-3B00-0000F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65593</xdr:row>
          <xdr:rowOff>0</xdr:rowOff>
        </xdr:from>
        <xdr:to>
          <xdr:col>3075</xdr:col>
          <xdr:colOff>0</xdr:colOff>
          <xdr:row>65593</xdr:row>
          <xdr:rowOff>0</xdr:rowOff>
        </xdr:to>
        <xdr:sp macro="" textlink="">
          <xdr:nvSpPr>
            <xdr:cNvPr id="60670" name="Button 254" hidden="1">
              <a:extLst>
                <a:ext uri="{63B3BB69-23CF-44E3-9099-C40C66FF867C}">
                  <a14:compatExt spid="_x0000_s60670"/>
                </a:ext>
                <a:ext uri="{FF2B5EF4-FFF2-40B4-BE49-F238E27FC236}">
                  <a16:creationId xmlns:a16="http://schemas.microsoft.com/office/drawing/2014/main" id="{00000000-0008-0000-3B00-0000F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131129</xdr:row>
          <xdr:rowOff>0</xdr:rowOff>
        </xdr:from>
        <xdr:to>
          <xdr:col>3075</xdr:col>
          <xdr:colOff>0</xdr:colOff>
          <xdr:row>131129</xdr:row>
          <xdr:rowOff>0</xdr:rowOff>
        </xdr:to>
        <xdr:sp macro="" textlink="">
          <xdr:nvSpPr>
            <xdr:cNvPr id="60671" name="Button 255" hidden="1">
              <a:extLst>
                <a:ext uri="{63B3BB69-23CF-44E3-9099-C40C66FF867C}">
                  <a14:compatExt spid="_x0000_s60671"/>
                </a:ext>
                <a:ext uri="{FF2B5EF4-FFF2-40B4-BE49-F238E27FC236}">
                  <a16:creationId xmlns:a16="http://schemas.microsoft.com/office/drawing/2014/main" id="{00000000-0008-0000-3B00-0000F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196665</xdr:row>
          <xdr:rowOff>0</xdr:rowOff>
        </xdr:from>
        <xdr:to>
          <xdr:col>3075</xdr:col>
          <xdr:colOff>0</xdr:colOff>
          <xdr:row>196665</xdr:row>
          <xdr:rowOff>0</xdr:rowOff>
        </xdr:to>
        <xdr:sp macro="" textlink="">
          <xdr:nvSpPr>
            <xdr:cNvPr id="60672" name="Button 256" hidden="1">
              <a:extLst>
                <a:ext uri="{63B3BB69-23CF-44E3-9099-C40C66FF867C}">
                  <a14:compatExt spid="_x0000_s60672"/>
                </a:ext>
                <a:ext uri="{FF2B5EF4-FFF2-40B4-BE49-F238E27FC236}">
                  <a16:creationId xmlns:a16="http://schemas.microsoft.com/office/drawing/2014/main" id="{00000000-0008-0000-3B00-00000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262201</xdr:row>
          <xdr:rowOff>0</xdr:rowOff>
        </xdr:from>
        <xdr:to>
          <xdr:col>3075</xdr:col>
          <xdr:colOff>0</xdr:colOff>
          <xdr:row>262201</xdr:row>
          <xdr:rowOff>0</xdr:rowOff>
        </xdr:to>
        <xdr:sp macro="" textlink="">
          <xdr:nvSpPr>
            <xdr:cNvPr id="60673" name="Button 257" hidden="1">
              <a:extLst>
                <a:ext uri="{63B3BB69-23CF-44E3-9099-C40C66FF867C}">
                  <a14:compatExt spid="_x0000_s60673"/>
                </a:ext>
                <a:ext uri="{FF2B5EF4-FFF2-40B4-BE49-F238E27FC236}">
                  <a16:creationId xmlns:a16="http://schemas.microsoft.com/office/drawing/2014/main" id="{00000000-0008-0000-3B00-00000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327737</xdr:row>
          <xdr:rowOff>0</xdr:rowOff>
        </xdr:from>
        <xdr:to>
          <xdr:col>3075</xdr:col>
          <xdr:colOff>0</xdr:colOff>
          <xdr:row>327737</xdr:row>
          <xdr:rowOff>0</xdr:rowOff>
        </xdr:to>
        <xdr:sp macro="" textlink="">
          <xdr:nvSpPr>
            <xdr:cNvPr id="60674" name="Button 258" hidden="1">
              <a:extLst>
                <a:ext uri="{63B3BB69-23CF-44E3-9099-C40C66FF867C}">
                  <a14:compatExt spid="_x0000_s60674"/>
                </a:ext>
                <a:ext uri="{FF2B5EF4-FFF2-40B4-BE49-F238E27FC236}">
                  <a16:creationId xmlns:a16="http://schemas.microsoft.com/office/drawing/2014/main" id="{00000000-0008-0000-3B00-00000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393273</xdr:row>
          <xdr:rowOff>0</xdr:rowOff>
        </xdr:from>
        <xdr:to>
          <xdr:col>3075</xdr:col>
          <xdr:colOff>0</xdr:colOff>
          <xdr:row>393273</xdr:row>
          <xdr:rowOff>0</xdr:rowOff>
        </xdr:to>
        <xdr:sp macro="" textlink="">
          <xdr:nvSpPr>
            <xdr:cNvPr id="60675" name="Button 259" hidden="1">
              <a:extLst>
                <a:ext uri="{63B3BB69-23CF-44E3-9099-C40C66FF867C}">
                  <a14:compatExt spid="_x0000_s60675"/>
                </a:ext>
                <a:ext uri="{FF2B5EF4-FFF2-40B4-BE49-F238E27FC236}">
                  <a16:creationId xmlns:a16="http://schemas.microsoft.com/office/drawing/2014/main" id="{00000000-0008-0000-3B00-00000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458809</xdr:row>
          <xdr:rowOff>0</xdr:rowOff>
        </xdr:from>
        <xdr:to>
          <xdr:col>3075</xdr:col>
          <xdr:colOff>0</xdr:colOff>
          <xdr:row>458809</xdr:row>
          <xdr:rowOff>0</xdr:rowOff>
        </xdr:to>
        <xdr:sp macro="" textlink="">
          <xdr:nvSpPr>
            <xdr:cNvPr id="60676" name="Button 260" hidden="1">
              <a:extLst>
                <a:ext uri="{63B3BB69-23CF-44E3-9099-C40C66FF867C}">
                  <a14:compatExt spid="_x0000_s60676"/>
                </a:ext>
                <a:ext uri="{FF2B5EF4-FFF2-40B4-BE49-F238E27FC236}">
                  <a16:creationId xmlns:a16="http://schemas.microsoft.com/office/drawing/2014/main" id="{00000000-0008-0000-3B00-00000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524345</xdr:row>
          <xdr:rowOff>0</xdr:rowOff>
        </xdr:from>
        <xdr:to>
          <xdr:col>3075</xdr:col>
          <xdr:colOff>0</xdr:colOff>
          <xdr:row>524345</xdr:row>
          <xdr:rowOff>0</xdr:rowOff>
        </xdr:to>
        <xdr:sp macro="" textlink="">
          <xdr:nvSpPr>
            <xdr:cNvPr id="60677" name="Button 261" hidden="1">
              <a:extLst>
                <a:ext uri="{63B3BB69-23CF-44E3-9099-C40C66FF867C}">
                  <a14:compatExt spid="_x0000_s60677"/>
                </a:ext>
                <a:ext uri="{FF2B5EF4-FFF2-40B4-BE49-F238E27FC236}">
                  <a16:creationId xmlns:a16="http://schemas.microsoft.com/office/drawing/2014/main" id="{00000000-0008-0000-3B00-00000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589881</xdr:row>
          <xdr:rowOff>0</xdr:rowOff>
        </xdr:from>
        <xdr:to>
          <xdr:col>3075</xdr:col>
          <xdr:colOff>0</xdr:colOff>
          <xdr:row>589881</xdr:row>
          <xdr:rowOff>0</xdr:rowOff>
        </xdr:to>
        <xdr:sp macro="" textlink="">
          <xdr:nvSpPr>
            <xdr:cNvPr id="60678" name="Button 262" hidden="1">
              <a:extLst>
                <a:ext uri="{63B3BB69-23CF-44E3-9099-C40C66FF867C}">
                  <a14:compatExt spid="_x0000_s60678"/>
                </a:ext>
                <a:ext uri="{FF2B5EF4-FFF2-40B4-BE49-F238E27FC236}">
                  <a16:creationId xmlns:a16="http://schemas.microsoft.com/office/drawing/2014/main" id="{00000000-0008-0000-3B00-00000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655417</xdr:row>
          <xdr:rowOff>0</xdr:rowOff>
        </xdr:from>
        <xdr:to>
          <xdr:col>3075</xdr:col>
          <xdr:colOff>0</xdr:colOff>
          <xdr:row>655417</xdr:row>
          <xdr:rowOff>0</xdr:rowOff>
        </xdr:to>
        <xdr:sp macro="" textlink="">
          <xdr:nvSpPr>
            <xdr:cNvPr id="60679" name="Button 263" hidden="1">
              <a:extLst>
                <a:ext uri="{63B3BB69-23CF-44E3-9099-C40C66FF867C}">
                  <a14:compatExt spid="_x0000_s60679"/>
                </a:ext>
                <a:ext uri="{FF2B5EF4-FFF2-40B4-BE49-F238E27FC236}">
                  <a16:creationId xmlns:a16="http://schemas.microsoft.com/office/drawing/2014/main" id="{00000000-0008-0000-3B00-00000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720953</xdr:row>
          <xdr:rowOff>0</xdr:rowOff>
        </xdr:from>
        <xdr:to>
          <xdr:col>3075</xdr:col>
          <xdr:colOff>0</xdr:colOff>
          <xdr:row>720953</xdr:row>
          <xdr:rowOff>0</xdr:rowOff>
        </xdr:to>
        <xdr:sp macro="" textlink="">
          <xdr:nvSpPr>
            <xdr:cNvPr id="60680" name="Button 264" hidden="1">
              <a:extLst>
                <a:ext uri="{63B3BB69-23CF-44E3-9099-C40C66FF867C}">
                  <a14:compatExt spid="_x0000_s60680"/>
                </a:ext>
                <a:ext uri="{FF2B5EF4-FFF2-40B4-BE49-F238E27FC236}">
                  <a16:creationId xmlns:a16="http://schemas.microsoft.com/office/drawing/2014/main" id="{00000000-0008-0000-3B00-00000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786489</xdr:row>
          <xdr:rowOff>0</xdr:rowOff>
        </xdr:from>
        <xdr:to>
          <xdr:col>3075</xdr:col>
          <xdr:colOff>0</xdr:colOff>
          <xdr:row>786489</xdr:row>
          <xdr:rowOff>0</xdr:rowOff>
        </xdr:to>
        <xdr:sp macro="" textlink="">
          <xdr:nvSpPr>
            <xdr:cNvPr id="60681" name="Button 265" hidden="1">
              <a:extLst>
                <a:ext uri="{63B3BB69-23CF-44E3-9099-C40C66FF867C}">
                  <a14:compatExt spid="_x0000_s60681"/>
                </a:ext>
                <a:ext uri="{FF2B5EF4-FFF2-40B4-BE49-F238E27FC236}">
                  <a16:creationId xmlns:a16="http://schemas.microsoft.com/office/drawing/2014/main" id="{00000000-0008-0000-3B00-00000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852025</xdr:row>
          <xdr:rowOff>0</xdr:rowOff>
        </xdr:from>
        <xdr:to>
          <xdr:col>3075</xdr:col>
          <xdr:colOff>0</xdr:colOff>
          <xdr:row>852025</xdr:row>
          <xdr:rowOff>0</xdr:rowOff>
        </xdr:to>
        <xdr:sp macro="" textlink="">
          <xdr:nvSpPr>
            <xdr:cNvPr id="60682" name="Button 266" hidden="1">
              <a:extLst>
                <a:ext uri="{63B3BB69-23CF-44E3-9099-C40C66FF867C}">
                  <a14:compatExt spid="_x0000_s60682"/>
                </a:ext>
                <a:ext uri="{FF2B5EF4-FFF2-40B4-BE49-F238E27FC236}">
                  <a16:creationId xmlns:a16="http://schemas.microsoft.com/office/drawing/2014/main" id="{00000000-0008-0000-3B00-00000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917561</xdr:row>
          <xdr:rowOff>0</xdr:rowOff>
        </xdr:from>
        <xdr:to>
          <xdr:col>3075</xdr:col>
          <xdr:colOff>0</xdr:colOff>
          <xdr:row>917561</xdr:row>
          <xdr:rowOff>0</xdr:rowOff>
        </xdr:to>
        <xdr:sp macro="" textlink="">
          <xdr:nvSpPr>
            <xdr:cNvPr id="60683" name="Button 267" hidden="1">
              <a:extLst>
                <a:ext uri="{63B3BB69-23CF-44E3-9099-C40C66FF867C}">
                  <a14:compatExt spid="_x0000_s60683"/>
                </a:ext>
                <a:ext uri="{FF2B5EF4-FFF2-40B4-BE49-F238E27FC236}">
                  <a16:creationId xmlns:a16="http://schemas.microsoft.com/office/drawing/2014/main" id="{00000000-0008-0000-3B00-00000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983097</xdr:row>
          <xdr:rowOff>0</xdr:rowOff>
        </xdr:from>
        <xdr:to>
          <xdr:col>3075</xdr:col>
          <xdr:colOff>0</xdr:colOff>
          <xdr:row>983097</xdr:row>
          <xdr:rowOff>0</xdr:rowOff>
        </xdr:to>
        <xdr:sp macro="" textlink="">
          <xdr:nvSpPr>
            <xdr:cNvPr id="60684" name="Button 268" hidden="1">
              <a:extLst>
                <a:ext uri="{63B3BB69-23CF-44E3-9099-C40C66FF867C}">
                  <a14:compatExt spid="_x0000_s60684"/>
                </a:ext>
                <a:ext uri="{FF2B5EF4-FFF2-40B4-BE49-F238E27FC236}">
                  <a16:creationId xmlns:a16="http://schemas.microsoft.com/office/drawing/2014/main" id="{00000000-0008-0000-3B00-00000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3329</xdr:col>
          <xdr:colOff>0</xdr:colOff>
          <xdr:row>56</xdr:row>
          <xdr:rowOff>0</xdr:rowOff>
        </xdr:from>
        <xdr:to>
          <xdr:col>3329</xdr:col>
          <xdr:colOff>0</xdr:colOff>
          <xdr:row>56</xdr:row>
          <xdr:rowOff>0</xdr:rowOff>
        </xdr:to>
        <xdr:sp macro="" textlink="">
          <xdr:nvSpPr>
            <xdr:cNvPr id="60685" name="Button 269" hidden="1">
              <a:extLst>
                <a:ext uri="{63B3BB69-23CF-44E3-9099-C40C66FF867C}">
                  <a14:compatExt spid="_x0000_s60685"/>
                </a:ext>
                <a:ext uri="{FF2B5EF4-FFF2-40B4-BE49-F238E27FC236}">
                  <a16:creationId xmlns:a16="http://schemas.microsoft.com/office/drawing/2014/main" id="{00000000-0008-0000-3B00-00000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65593</xdr:row>
          <xdr:rowOff>0</xdr:rowOff>
        </xdr:from>
        <xdr:to>
          <xdr:col>3331</xdr:col>
          <xdr:colOff>0</xdr:colOff>
          <xdr:row>65593</xdr:row>
          <xdr:rowOff>0</xdr:rowOff>
        </xdr:to>
        <xdr:sp macro="" textlink="">
          <xdr:nvSpPr>
            <xdr:cNvPr id="60686" name="Button 270" hidden="1">
              <a:extLst>
                <a:ext uri="{63B3BB69-23CF-44E3-9099-C40C66FF867C}">
                  <a14:compatExt spid="_x0000_s60686"/>
                </a:ext>
                <a:ext uri="{FF2B5EF4-FFF2-40B4-BE49-F238E27FC236}">
                  <a16:creationId xmlns:a16="http://schemas.microsoft.com/office/drawing/2014/main" id="{00000000-0008-0000-3B00-00000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131129</xdr:row>
          <xdr:rowOff>0</xdr:rowOff>
        </xdr:from>
        <xdr:to>
          <xdr:col>3331</xdr:col>
          <xdr:colOff>0</xdr:colOff>
          <xdr:row>131129</xdr:row>
          <xdr:rowOff>0</xdr:rowOff>
        </xdr:to>
        <xdr:sp macro="" textlink="">
          <xdr:nvSpPr>
            <xdr:cNvPr id="60687" name="Button 271" hidden="1">
              <a:extLst>
                <a:ext uri="{63B3BB69-23CF-44E3-9099-C40C66FF867C}">
                  <a14:compatExt spid="_x0000_s60687"/>
                </a:ext>
                <a:ext uri="{FF2B5EF4-FFF2-40B4-BE49-F238E27FC236}">
                  <a16:creationId xmlns:a16="http://schemas.microsoft.com/office/drawing/2014/main" id="{00000000-0008-0000-3B00-00000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196665</xdr:row>
          <xdr:rowOff>0</xdr:rowOff>
        </xdr:from>
        <xdr:to>
          <xdr:col>3331</xdr:col>
          <xdr:colOff>0</xdr:colOff>
          <xdr:row>196665</xdr:row>
          <xdr:rowOff>0</xdr:rowOff>
        </xdr:to>
        <xdr:sp macro="" textlink="">
          <xdr:nvSpPr>
            <xdr:cNvPr id="60688" name="Button 272" hidden="1">
              <a:extLst>
                <a:ext uri="{63B3BB69-23CF-44E3-9099-C40C66FF867C}">
                  <a14:compatExt spid="_x0000_s60688"/>
                </a:ext>
                <a:ext uri="{FF2B5EF4-FFF2-40B4-BE49-F238E27FC236}">
                  <a16:creationId xmlns:a16="http://schemas.microsoft.com/office/drawing/2014/main" id="{00000000-0008-0000-3B00-00001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262201</xdr:row>
          <xdr:rowOff>0</xdr:rowOff>
        </xdr:from>
        <xdr:to>
          <xdr:col>3331</xdr:col>
          <xdr:colOff>0</xdr:colOff>
          <xdr:row>262201</xdr:row>
          <xdr:rowOff>0</xdr:rowOff>
        </xdr:to>
        <xdr:sp macro="" textlink="">
          <xdr:nvSpPr>
            <xdr:cNvPr id="60689" name="Button 273" hidden="1">
              <a:extLst>
                <a:ext uri="{63B3BB69-23CF-44E3-9099-C40C66FF867C}">
                  <a14:compatExt spid="_x0000_s60689"/>
                </a:ext>
                <a:ext uri="{FF2B5EF4-FFF2-40B4-BE49-F238E27FC236}">
                  <a16:creationId xmlns:a16="http://schemas.microsoft.com/office/drawing/2014/main" id="{00000000-0008-0000-3B00-00001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327737</xdr:row>
          <xdr:rowOff>0</xdr:rowOff>
        </xdr:from>
        <xdr:to>
          <xdr:col>3331</xdr:col>
          <xdr:colOff>0</xdr:colOff>
          <xdr:row>327737</xdr:row>
          <xdr:rowOff>0</xdr:rowOff>
        </xdr:to>
        <xdr:sp macro="" textlink="">
          <xdr:nvSpPr>
            <xdr:cNvPr id="60690" name="Button 274" hidden="1">
              <a:extLst>
                <a:ext uri="{63B3BB69-23CF-44E3-9099-C40C66FF867C}">
                  <a14:compatExt spid="_x0000_s60690"/>
                </a:ext>
                <a:ext uri="{FF2B5EF4-FFF2-40B4-BE49-F238E27FC236}">
                  <a16:creationId xmlns:a16="http://schemas.microsoft.com/office/drawing/2014/main" id="{00000000-0008-0000-3B00-00001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393273</xdr:row>
          <xdr:rowOff>0</xdr:rowOff>
        </xdr:from>
        <xdr:to>
          <xdr:col>3331</xdr:col>
          <xdr:colOff>0</xdr:colOff>
          <xdr:row>393273</xdr:row>
          <xdr:rowOff>0</xdr:rowOff>
        </xdr:to>
        <xdr:sp macro="" textlink="">
          <xdr:nvSpPr>
            <xdr:cNvPr id="60691" name="Button 275" hidden="1">
              <a:extLst>
                <a:ext uri="{63B3BB69-23CF-44E3-9099-C40C66FF867C}">
                  <a14:compatExt spid="_x0000_s60691"/>
                </a:ext>
                <a:ext uri="{FF2B5EF4-FFF2-40B4-BE49-F238E27FC236}">
                  <a16:creationId xmlns:a16="http://schemas.microsoft.com/office/drawing/2014/main" id="{00000000-0008-0000-3B00-00001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458809</xdr:row>
          <xdr:rowOff>0</xdr:rowOff>
        </xdr:from>
        <xdr:to>
          <xdr:col>3331</xdr:col>
          <xdr:colOff>0</xdr:colOff>
          <xdr:row>458809</xdr:row>
          <xdr:rowOff>0</xdr:rowOff>
        </xdr:to>
        <xdr:sp macro="" textlink="">
          <xdr:nvSpPr>
            <xdr:cNvPr id="60692" name="Button 276" hidden="1">
              <a:extLst>
                <a:ext uri="{63B3BB69-23CF-44E3-9099-C40C66FF867C}">
                  <a14:compatExt spid="_x0000_s60692"/>
                </a:ext>
                <a:ext uri="{FF2B5EF4-FFF2-40B4-BE49-F238E27FC236}">
                  <a16:creationId xmlns:a16="http://schemas.microsoft.com/office/drawing/2014/main" id="{00000000-0008-0000-3B00-00001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524345</xdr:row>
          <xdr:rowOff>0</xdr:rowOff>
        </xdr:from>
        <xdr:to>
          <xdr:col>3331</xdr:col>
          <xdr:colOff>0</xdr:colOff>
          <xdr:row>524345</xdr:row>
          <xdr:rowOff>0</xdr:rowOff>
        </xdr:to>
        <xdr:sp macro="" textlink="">
          <xdr:nvSpPr>
            <xdr:cNvPr id="60693" name="Button 277" hidden="1">
              <a:extLst>
                <a:ext uri="{63B3BB69-23CF-44E3-9099-C40C66FF867C}">
                  <a14:compatExt spid="_x0000_s60693"/>
                </a:ext>
                <a:ext uri="{FF2B5EF4-FFF2-40B4-BE49-F238E27FC236}">
                  <a16:creationId xmlns:a16="http://schemas.microsoft.com/office/drawing/2014/main" id="{00000000-0008-0000-3B00-00001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589881</xdr:row>
          <xdr:rowOff>0</xdr:rowOff>
        </xdr:from>
        <xdr:to>
          <xdr:col>3331</xdr:col>
          <xdr:colOff>0</xdr:colOff>
          <xdr:row>589881</xdr:row>
          <xdr:rowOff>0</xdr:rowOff>
        </xdr:to>
        <xdr:sp macro="" textlink="">
          <xdr:nvSpPr>
            <xdr:cNvPr id="60694" name="Button 278" hidden="1">
              <a:extLst>
                <a:ext uri="{63B3BB69-23CF-44E3-9099-C40C66FF867C}">
                  <a14:compatExt spid="_x0000_s60694"/>
                </a:ext>
                <a:ext uri="{FF2B5EF4-FFF2-40B4-BE49-F238E27FC236}">
                  <a16:creationId xmlns:a16="http://schemas.microsoft.com/office/drawing/2014/main" id="{00000000-0008-0000-3B00-00001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655417</xdr:row>
          <xdr:rowOff>0</xdr:rowOff>
        </xdr:from>
        <xdr:to>
          <xdr:col>3331</xdr:col>
          <xdr:colOff>0</xdr:colOff>
          <xdr:row>655417</xdr:row>
          <xdr:rowOff>0</xdr:rowOff>
        </xdr:to>
        <xdr:sp macro="" textlink="">
          <xdr:nvSpPr>
            <xdr:cNvPr id="60695" name="Button 279" hidden="1">
              <a:extLst>
                <a:ext uri="{63B3BB69-23CF-44E3-9099-C40C66FF867C}">
                  <a14:compatExt spid="_x0000_s60695"/>
                </a:ext>
                <a:ext uri="{FF2B5EF4-FFF2-40B4-BE49-F238E27FC236}">
                  <a16:creationId xmlns:a16="http://schemas.microsoft.com/office/drawing/2014/main" id="{00000000-0008-0000-3B00-00001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720953</xdr:row>
          <xdr:rowOff>0</xdr:rowOff>
        </xdr:from>
        <xdr:to>
          <xdr:col>3331</xdr:col>
          <xdr:colOff>0</xdr:colOff>
          <xdr:row>720953</xdr:row>
          <xdr:rowOff>0</xdr:rowOff>
        </xdr:to>
        <xdr:sp macro="" textlink="">
          <xdr:nvSpPr>
            <xdr:cNvPr id="60696" name="Button 280" hidden="1">
              <a:extLst>
                <a:ext uri="{63B3BB69-23CF-44E3-9099-C40C66FF867C}">
                  <a14:compatExt spid="_x0000_s60696"/>
                </a:ext>
                <a:ext uri="{FF2B5EF4-FFF2-40B4-BE49-F238E27FC236}">
                  <a16:creationId xmlns:a16="http://schemas.microsoft.com/office/drawing/2014/main" id="{00000000-0008-0000-3B00-00001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786489</xdr:row>
          <xdr:rowOff>0</xdr:rowOff>
        </xdr:from>
        <xdr:to>
          <xdr:col>3331</xdr:col>
          <xdr:colOff>0</xdr:colOff>
          <xdr:row>786489</xdr:row>
          <xdr:rowOff>0</xdr:rowOff>
        </xdr:to>
        <xdr:sp macro="" textlink="">
          <xdr:nvSpPr>
            <xdr:cNvPr id="60697" name="Button 281" hidden="1">
              <a:extLst>
                <a:ext uri="{63B3BB69-23CF-44E3-9099-C40C66FF867C}">
                  <a14:compatExt spid="_x0000_s60697"/>
                </a:ext>
                <a:ext uri="{FF2B5EF4-FFF2-40B4-BE49-F238E27FC236}">
                  <a16:creationId xmlns:a16="http://schemas.microsoft.com/office/drawing/2014/main" id="{00000000-0008-0000-3B00-00001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852025</xdr:row>
          <xdr:rowOff>0</xdr:rowOff>
        </xdr:from>
        <xdr:to>
          <xdr:col>3331</xdr:col>
          <xdr:colOff>0</xdr:colOff>
          <xdr:row>852025</xdr:row>
          <xdr:rowOff>0</xdr:rowOff>
        </xdr:to>
        <xdr:sp macro="" textlink="">
          <xdr:nvSpPr>
            <xdr:cNvPr id="60698" name="Button 282" hidden="1">
              <a:extLst>
                <a:ext uri="{63B3BB69-23CF-44E3-9099-C40C66FF867C}">
                  <a14:compatExt spid="_x0000_s60698"/>
                </a:ext>
                <a:ext uri="{FF2B5EF4-FFF2-40B4-BE49-F238E27FC236}">
                  <a16:creationId xmlns:a16="http://schemas.microsoft.com/office/drawing/2014/main" id="{00000000-0008-0000-3B00-00001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917561</xdr:row>
          <xdr:rowOff>0</xdr:rowOff>
        </xdr:from>
        <xdr:to>
          <xdr:col>3331</xdr:col>
          <xdr:colOff>0</xdr:colOff>
          <xdr:row>917561</xdr:row>
          <xdr:rowOff>0</xdr:rowOff>
        </xdr:to>
        <xdr:sp macro="" textlink="">
          <xdr:nvSpPr>
            <xdr:cNvPr id="60699" name="Button 283" hidden="1">
              <a:extLst>
                <a:ext uri="{63B3BB69-23CF-44E3-9099-C40C66FF867C}">
                  <a14:compatExt spid="_x0000_s60699"/>
                </a:ext>
                <a:ext uri="{FF2B5EF4-FFF2-40B4-BE49-F238E27FC236}">
                  <a16:creationId xmlns:a16="http://schemas.microsoft.com/office/drawing/2014/main" id="{00000000-0008-0000-3B00-00001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983097</xdr:row>
          <xdr:rowOff>0</xdr:rowOff>
        </xdr:from>
        <xdr:to>
          <xdr:col>3331</xdr:col>
          <xdr:colOff>0</xdr:colOff>
          <xdr:row>983097</xdr:row>
          <xdr:rowOff>0</xdr:rowOff>
        </xdr:to>
        <xdr:sp macro="" textlink="">
          <xdr:nvSpPr>
            <xdr:cNvPr id="60700" name="Button 284" hidden="1">
              <a:extLst>
                <a:ext uri="{63B3BB69-23CF-44E3-9099-C40C66FF867C}">
                  <a14:compatExt spid="_x0000_s60700"/>
                </a:ext>
                <a:ext uri="{FF2B5EF4-FFF2-40B4-BE49-F238E27FC236}">
                  <a16:creationId xmlns:a16="http://schemas.microsoft.com/office/drawing/2014/main" id="{00000000-0008-0000-3B00-00001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3585</xdr:col>
          <xdr:colOff>0</xdr:colOff>
          <xdr:row>56</xdr:row>
          <xdr:rowOff>0</xdr:rowOff>
        </xdr:from>
        <xdr:to>
          <xdr:col>3585</xdr:col>
          <xdr:colOff>0</xdr:colOff>
          <xdr:row>56</xdr:row>
          <xdr:rowOff>0</xdr:rowOff>
        </xdr:to>
        <xdr:sp macro="" textlink="">
          <xdr:nvSpPr>
            <xdr:cNvPr id="60701" name="Button 285" hidden="1">
              <a:extLst>
                <a:ext uri="{63B3BB69-23CF-44E3-9099-C40C66FF867C}">
                  <a14:compatExt spid="_x0000_s60701"/>
                </a:ext>
                <a:ext uri="{FF2B5EF4-FFF2-40B4-BE49-F238E27FC236}">
                  <a16:creationId xmlns:a16="http://schemas.microsoft.com/office/drawing/2014/main" id="{00000000-0008-0000-3B00-00001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65593</xdr:row>
          <xdr:rowOff>0</xdr:rowOff>
        </xdr:from>
        <xdr:to>
          <xdr:col>3587</xdr:col>
          <xdr:colOff>0</xdr:colOff>
          <xdr:row>65593</xdr:row>
          <xdr:rowOff>0</xdr:rowOff>
        </xdr:to>
        <xdr:sp macro="" textlink="">
          <xdr:nvSpPr>
            <xdr:cNvPr id="60702" name="Button 286" hidden="1">
              <a:extLst>
                <a:ext uri="{63B3BB69-23CF-44E3-9099-C40C66FF867C}">
                  <a14:compatExt spid="_x0000_s60702"/>
                </a:ext>
                <a:ext uri="{FF2B5EF4-FFF2-40B4-BE49-F238E27FC236}">
                  <a16:creationId xmlns:a16="http://schemas.microsoft.com/office/drawing/2014/main" id="{00000000-0008-0000-3B00-00001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131129</xdr:row>
          <xdr:rowOff>0</xdr:rowOff>
        </xdr:from>
        <xdr:to>
          <xdr:col>3587</xdr:col>
          <xdr:colOff>0</xdr:colOff>
          <xdr:row>131129</xdr:row>
          <xdr:rowOff>0</xdr:rowOff>
        </xdr:to>
        <xdr:sp macro="" textlink="">
          <xdr:nvSpPr>
            <xdr:cNvPr id="60703" name="Button 287" hidden="1">
              <a:extLst>
                <a:ext uri="{63B3BB69-23CF-44E3-9099-C40C66FF867C}">
                  <a14:compatExt spid="_x0000_s60703"/>
                </a:ext>
                <a:ext uri="{FF2B5EF4-FFF2-40B4-BE49-F238E27FC236}">
                  <a16:creationId xmlns:a16="http://schemas.microsoft.com/office/drawing/2014/main" id="{00000000-0008-0000-3B00-00001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196665</xdr:row>
          <xdr:rowOff>0</xdr:rowOff>
        </xdr:from>
        <xdr:to>
          <xdr:col>3587</xdr:col>
          <xdr:colOff>0</xdr:colOff>
          <xdr:row>196665</xdr:row>
          <xdr:rowOff>0</xdr:rowOff>
        </xdr:to>
        <xdr:sp macro="" textlink="">
          <xdr:nvSpPr>
            <xdr:cNvPr id="60704" name="Button 288" hidden="1">
              <a:extLst>
                <a:ext uri="{63B3BB69-23CF-44E3-9099-C40C66FF867C}">
                  <a14:compatExt spid="_x0000_s60704"/>
                </a:ext>
                <a:ext uri="{FF2B5EF4-FFF2-40B4-BE49-F238E27FC236}">
                  <a16:creationId xmlns:a16="http://schemas.microsoft.com/office/drawing/2014/main" id="{00000000-0008-0000-3B00-00002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262201</xdr:row>
          <xdr:rowOff>0</xdr:rowOff>
        </xdr:from>
        <xdr:to>
          <xdr:col>3587</xdr:col>
          <xdr:colOff>0</xdr:colOff>
          <xdr:row>262201</xdr:row>
          <xdr:rowOff>0</xdr:rowOff>
        </xdr:to>
        <xdr:sp macro="" textlink="">
          <xdr:nvSpPr>
            <xdr:cNvPr id="60705" name="Button 289" hidden="1">
              <a:extLst>
                <a:ext uri="{63B3BB69-23CF-44E3-9099-C40C66FF867C}">
                  <a14:compatExt spid="_x0000_s60705"/>
                </a:ext>
                <a:ext uri="{FF2B5EF4-FFF2-40B4-BE49-F238E27FC236}">
                  <a16:creationId xmlns:a16="http://schemas.microsoft.com/office/drawing/2014/main" id="{00000000-0008-0000-3B00-00002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327737</xdr:row>
          <xdr:rowOff>0</xdr:rowOff>
        </xdr:from>
        <xdr:to>
          <xdr:col>3587</xdr:col>
          <xdr:colOff>0</xdr:colOff>
          <xdr:row>327737</xdr:row>
          <xdr:rowOff>0</xdr:rowOff>
        </xdr:to>
        <xdr:sp macro="" textlink="">
          <xdr:nvSpPr>
            <xdr:cNvPr id="60706" name="Button 290" hidden="1">
              <a:extLst>
                <a:ext uri="{63B3BB69-23CF-44E3-9099-C40C66FF867C}">
                  <a14:compatExt spid="_x0000_s60706"/>
                </a:ext>
                <a:ext uri="{FF2B5EF4-FFF2-40B4-BE49-F238E27FC236}">
                  <a16:creationId xmlns:a16="http://schemas.microsoft.com/office/drawing/2014/main" id="{00000000-0008-0000-3B00-00002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393273</xdr:row>
          <xdr:rowOff>0</xdr:rowOff>
        </xdr:from>
        <xdr:to>
          <xdr:col>3587</xdr:col>
          <xdr:colOff>0</xdr:colOff>
          <xdr:row>393273</xdr:row>
          <xdr:rowOff>0</xdr:rowOff>
        </xdr:to>
        <xdr:sp macro="" textlink="">
          <xdr:nvSpPr>
            <xdr:cNvPr id="60707" name="Button 291" hidden="1">
              <a:extLst>
                <a:ext uri="{63B3BB69-23CF-44E3-9099-C40C66FF867C}">
                  <a14:compatExt spid="_x0000_s60707"/>
                </a:ext>
                <a:ext uri="{FF2B5EF4-FFF2-40B4-BE49-F238E27FC236}">
                  <a16:creationId xmlns:a16="http://schemas.microsoft.com/office/drawing/2014/main" id="{00000000-0008-0000-3B00-00002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458809</xdr:row>
          <xdr:rowOff>0</xdr:rowOff>
        </xdr:from>
        <xdr:to>
          <xdr:col>3587</xdr:col>
          <xdr:colOff>0</xdr:colOff>
          <xdr:row>458809</xdr:row>
          <xdr:rowOff>0</xdr:rowOff>
        </xdr:to>
        <xdr:sp macro="" textlink="">
          <xdr:nvSpPr>
            <xdr:cNvPr id="60708" name="Button 292" hidden="1">
              <a:extLst>
                <a:ext uri="{63B3BB69-23CF-44E3-9099-C40C66FF867C}">
                  <a14:compatExt spid="_x0000_s60708"/>
                </a:ext>
                <a:ext uri="{FF2B5EF4-FFF2-40B4-BE49-F238E27FC236}">
                  <a16:creationId xmlns:a16="http://schemas.microsoft.com/office/drawing/2014/main" id="{00000000-0008-0000-3B00-00002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524345</xdr:row>
          <xdr:rowOff>0</xdr:rowOff>
        </xdr:from>
        <xdr:to>
          <xdr:col>3587</xdr:col>
          <xdr:colOff>0</xdr:colOff>
          <xdr:row>524345</xdr:row>
          <xdr:rowOff>0</xdr:rowOff>
        </xdr:to>
        <xdr:sp macro="" textlink="">
          <xdr:nvSpPr>
            <xdr:cNvPr id="60709" name="Button 293" hidden="1">
              <a:extLst>
                <a:ext uri="{63B3BB69-23CF-44E3-9099-C40C66FF867C}">
                  <a14:compatExt spid="_x0000_s60709"/>
                </a:ext>
                <a:ext uri="{FF2B5EF4-FFF2-40B4-BE49-F238E27FC236}">
                  <a16:creationId xmlns:a16="http://schemas.microsoft.com/office/drawing/2014/main" id="{00000000-0008-0000-3B00-00002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589881</xdr:row>
          <xdr:rowOff>0</xdr:rowOff>
        </xdr:from>
        <xdr:to>
          <xdr:col>3587</xdr:col>
          <xdr:colOff>0</xdr:colOff>
          <xdr:row>589881</xdr:row>
          <xdr:rowOff>0</xdr:rowOff>
        </xdr:to>
        <xdr:sp macro="" textlink="">
          <xdr:nvSpPr>
            <xdr:cNvPr id="60710" name="Button 294" hidden="1">
              <a:extLst>
                <a:ext uri="{63B3BB69-23CF-44E3-9099-C40C66FF867C}">
                  <a14:compatExt spid="_x0000_s60710"/>
                </a:ext>
                <a:ext uri="{FF2B5EF4-FFF2-40B4-BE49-F238E27FC236}">
                  <a16:creationId xmlns:a16="http://schemas.microsoft.com/office/drawing/2014/main" id="{00000000-0008-0000-3B00-00002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655417</xdr:row>
          <xdr:rowOff>0</xdr:rowOff>
        </xdr:from>
        <xdr:to>
          <xdr:col>3587</xdr:col>
          <xdr:colOff>0</xdr:colOff>
          <xdr:row>655417</xdr:row>
          <xdr:rowOff>0</xdr:rowOff>
        </xdr:to>
        <xdr:sp macro="" textlink="">
          <xdr:nvSpPr>
            <xdr:cNvPr id="60711" name="Button 295" hidden="1">
              <a:extLst>
                <a:ext uri="{63B3BB69-23CF-44E3-9099-C40C66FF867C}">
                  <a14:compatExt spid="_x0000_s60711"/>
                </a:ext>
                <a:ext uri="{FF2B5EF4-FFF2-40B4-BE49-F238E27FC236}">
                  <a16:creationId xmlns:a16="http://schemas.microsoft.com/office/drawing/2014/main" id="{00000000-0008-0000-3B00-00002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720953</xdr:row>
          <xdr:rowOff>0</xdr:rowOff>
        </xdr:from>
        <xdr:to>
          <xdr:col>3587</xdr:col>
          <xdr:colOff>0</xdr:colOff>
          <xdr:row>720953</xdr:row>
          <xdr:rowOff>0</xdr:rowOff>
        </xdr:to>
        <xdr:sp macro="" textlink="">
          <xdr:nvSpPr>
            <xdr:cNvPr id="60712" name="Button 296" hidden="1">
              <a:extLst>
                <a:ext uri="{63B3BB69-23CF-44E3-9099-C40C66FF867C}">
                  <a14:compatExt spid="_x0000_s60712"/>
                </a:ext>
                <a:ext uri="{FF2B5EF4-FFF2-40B4-BE49-F238E27FC236}">
                  <a16:creationId xmlns:a16="http://schemas.microsoft.com/office/drawing/2014/main" id="{00000000-0008-0000-3B00-00002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786489</xdr:row>
          <xdr:rowOff>0</xdr:rowOff>
        </xdr:from>
        <xdr:to>
          <xdr:col>3587</xdr:col>
          <xdr:colOff>0</xdr:colOff>
          <xdr:row>786489</xdr:row>
          <xdr:rowOff>0</xdr:rowOff>
        </xdr:to>
        <xdr:sp macro="" textlink="">
          <xdr:nvSpPr>
            <xdr:cNvPr id="60713" name="Button 297" hidden="1">
              <a:extLst>
                <a:ext uri="{63B3BB69-23CF-44E3-9099-C40C66FF867C}">
                  <a14:compatExt spid="_x0000_s60713"/>
                </a:ext>
                <a:ext uri="{FF2B5EF4-FFF2-40B4-BE49-F238E27FC236}">
                  <a16:creationId xmlns:a16="http://schemas.microsoft.com/office/drawing/2014/main" id="{00000000-0008-0000-3B00-00002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852025</xdr:row>
          <xdr:rowOff>0</xdr:rowOff>
        </xdr:from>
        <xdr:to>
          <xdr:col>3587</xdr:col>
          <xdr:colOff>0</xdr:colOff>
          <xdr:row>852025</xdr:row>
          <xdr:rowOff>0</xdr:rowOff>
        </xdr:to>
        <xdr:sp macro="" textlink="">
          <xdr:nvSpPr>
            <xdr:cNvPr id="60714" name="Button 298" hidden="1">
              <a:extLst>
                <a:ext uri="{63B3BB69-23CF-44E3-9099-C40C66FF867C}">
                  <a14:compatExt spid="_x0000_s60714"/>
                </a:ext>
                <a:ext uri="{FF2B5EF4-FFF2-40B4-BE49-F238E27FC236}">
                  <a16:creationId xmlns:a16="http://schemas.microsoft.com/office/drawing/2014/main" id="{00000000-0008-0000-3B00-00002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917561</xdr:row>
          <xdr:rowOff>0</xdr:rowOff>
        </xdr:from>
        <xdr:to>
          <xdr:col>3587</xdr:col>
          <xdr:colOff>0</xdr:colOff>
          <xdr:row>917561</xdr:row>
          <xdr:rowOff>0</xdr:rowOff>
        </xdr:to>
        <xdr:sp macro="" textlink="">
          <xdr:nvSpPr>
            <xdr:cNvPr id="60715" name="Button 299" hidden="1">
              <a:extLst>
                <a:ext uri="{63B3BB69-23CF-44E3-9099-C40C66FF867C}">
                  <a14:compatExt spid="_x0000_s60715"/>
                </a:ext>
                <a:ext uri="{FF2B5EF4-FFF2-40B4-BE49-F238E27FC236}">
                  <a16:creationId xmlns:a16="http://schemas.microsoft.com/office/drawing/2014/main" id="{00000000-0008-0000-3B00-00002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983097</xdr:row>
          <xdr:rowOff>0</xdr:rowOff>
        </xdr:from>
        <xdr:to>
          <xdr:col>3587</xdr:col>
          <xdr:colOff>0</xdr:colOff>
          <xdr:row>983097</xdr:row>
          <xdr:rowOff>0</xdr:rowOff>
        </xdr:to>
        <xdr:sp macro="" textlink="">
          <xdr:nvSpPr>
            <xdr:cNvPr id="60716" name="Button 300" hidden="1">
              <a:extLst>
                <a:ext uri="{63B3BB69-23CF-44E3-9099-C40C66FF867C}">
                  <a14:compatExt spid="_x0000_s60716"/>
                </a:ext>
                <a:ext uri="{FF2B5EF4-FFF2-40B4-BE49-F238E27FC236}">
                  <a16:creationId xmlns:a16="http://schemas.microsoft.com/office/drawing/2014/main" id="{00000000-0008-0000-3B00-00002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3841</xdr:col>
          <xdr:colOff>0</xdr:colOff>
          <xdr:row>56</xdr:row>
          <xdr:rowOff>0</xdr:rowOff>
        </xdr:from>
        <xdr:to>
          <xdr:col>3841</xdr:col>
          <xdr:colOff>0</xdr:colOff>
          <xdr:row>56</xdr:row>
          <xdr:rowOff>0</xdr:rowOff>
        </xdr:to>
        <xdr:sp macro="" textlink="">
          <xdr:nvSpPr>
            <xdr:cNvPr id="60717" name="Button 301" hidden="1">
              <a:extLst>
                <a:ext uri="{63B3BB69-23CF-44E3-9099-C40C66FF867C}">
                  <a14:compatExt spid="_x0000_s60717"/>
                </a:ext>
                <a:ext uri="{FF2B5EF4-FFF2-40B4-BE49-F238E27FC236}">
                  <a16:creationId xmlns:a16="http://schemas.microsoft.com/office/drawing/2014/main" id="{00000000-0008-0000-3B00-00002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65593</xdr:row>
          <xdr:rowOff>0</xdr:rowOff>
        </xdr:from>
        <xdr:to>
          <xdr:col>3843</xdr:col>
          <xdr:colOff>0</xdr:colOff>
          <xdr:row>65593</xdr:row>
          <xdr:rowOff>0</xdr:rowOff>
        </xdr:to>
        <xdr:sp macro="" textlink="">
          <xdr:nvSpPr>
            <xdr:cNvPr id="60718" name="Button 302" hidden="1">
              <a:extLst>
                <a:ext uri="{63B3BB69-23CF-44E3-9099-C40C66FF867C}">
                  <a14:compatExt spid="_x0000_s60718"/>
                </a:ext>
                <a:ext uri="{FF2B5EF4-FFF2-40B4-BE49-F238E27FC236}">
                  <a16:creationId xmlns:a16="http://schemas.microsoft.com/office/drawing/2014/main" id="{00000000-0008-0000-3B00-00002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131129</xdr:row>
          <xdr:rowOff>0</xdr:rowOff>
        </xdr:from>
        <xdr:to>
          <xdr:col>3843</xdr:col>
          <xdr:colOff>0</xdr:colOff>
          <xdr:row>131129</xdr:row>
          <xdr:rowOff>0</xdr:rowOff>
        </xdr:to>
        <xdr:sp macro="" textlink="">
          <xdr:nvSpPr>
            <xdr:cNvPr id="60719" name="Button 303" hidden="1">
              <a:extLst>
                <a:ext uri="{63B3BB69-23CF-44E3-9099-C40C66FF867C}">
                  <a14:compatExt spid="_x0000_s60719"/>
                </a:ext>
                <a:ext uri="{FF2B5EF4-FFF2-40B4-BE49-F238E27FC236}">
                  <a16:creationId xmlns:a16="http://schemas.microsoft.com/office/drawing/2014/main" id="{00000000-0008-0000-3B00-00002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196665</xdr:row>
          <xdr:rowOff>0</xdr:rowOff>
        </xdr:from>
        <xdr:to>
          <xdr:col>3843</xdr:col>
          <xdr:colOff>0</xdr:colOff>
          <xdr:row>196665</xdr:row>
          <xdr:rowOff>0</xdr:rowOff>
        </xdr:to>
        <xdr:sp macro="" textlink="">
          <xdr:nvSpPr>
            <xdr:cNvPr id="60720" name="Button 304" hidden="1">
              <a:extLst>
                <a:ext uri="{63B3BB69-23CF-44E3-9099-C40C66FF867C}">
                  <a14:compatExt spid="_x0000_s60720"/>
                </a:ext>
                <a:ext uri="{FF2B5EF4-FFF2-40B4-BE49-F238E27FC236}">
                  <a16:creationId xmlns:a16="http://schemas.microsoft.com/office/drawing/2014/main" id="{00000000-0008-0000-3B00-00003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262201</xdr:row>
          <xdr:rowOff>0</xdr:rowOff>
        </xdr:from>
        <xdr:to>
          <xdr:col>3843</xdr:col>
          <xdr:colOff>0</xdr:colOff>
          <xdr:row>262201</xdr:row>
          <xdr:rowOff>0</xdr:rowOff>
        </xdr:to>
        <xdr:sp macro="" textlink="">
          <xdr:nvSpPr>
            <xdr:cNvPr id="60721" name="Button 305" hidden="1">
              <a:extLst>
                <a:ext uri="{63B3BB69-23CF-44E3-9099-C40C66FF867C}">
                  <a14:compatExt spid="_x0000_s60721"/>
                </a:ext>
                <a:ext uri="{FF2B5EF4-FFF2-40B4-BE49-F238E27FC236}">
                  <a16:creationId xmlns:a16="http://schemas.microsoft.com/office/drawing/2014/main" id="{00000000-0008-0000-3B00-00003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327737</xdr:row>
          <xdr:rowOff>0</xdr:rowOff>
        </xdr:from>
        <xdr:to>
          <xdr:col>3843</xdr:col>
          <xdr:colOff>0</xdr:colOff>
          <xdr:row>327737</xdr:row>
          <xdr:rowOff>0</xdr:rowOff>
        </xdr:to>
        <xdr:sp macro="" textlink="">
          <xdr:nvSpPr>
            <xdr:cNvPr id="60722" name="Button 306" hidden="1">
              <a:extLst>
                <a:ext uri="{63B3BB69-23CF-44E3-9099-C40C66FF867C}">
                  <a14:compatExt spid="_x0000_s60722"/>
                </a:ext>
                <a:ext uri="{FF2B5EF4-FFF2-40B4-BE49-F238E27FC236}">
                  <a16:creationId xmlns:a16="http://schemas.microsoft.com/office/drawing/2014/main" id="{00000000-0008-0000-3B00-00003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393273</xdr:row>
          <xdr:rowOff>0</xdr:rowOff>
        </xdr:from>
        <xdr:to>
          <xdr:col>3843</xdr:col>
          <xdr:colOff>0</xdr:colOff>
          <xdr:row>393273</xdr:row>
          <xdr:rowOff>0</xdr:rowOff>
        </xdr:to>
        <xdr:sp macro="" textlink="">
          <xdr:nvSpPr>
            <xdr:cNvPr id="60723" name="Button 307" hidden="1">
              <a:extLst>
                <a:ext uri="{63B3BB69-23CF-44E3-9099-C40C66FF867C}">
                  <a14:compatExt spid="_x0000_s60723"/>
                </a:ext>
                <a:ext uri="{FF2B5EF4-FFF2-40B4-BE49-F238E27FC236}">
                  <a16:creationId xmlns:a16="http://schemas.microsoft.com/office/drawing/2014/main" id="{00000000-0008-0000-3B00-00003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458809</xdr:row>
          <xdr:rowOff>0</xdr:rowOff>
        </xdr:from>
        <xdr:to>
          <xdr:col>3843</xdr:col>
          <xdr:colOff>0</xdr:colOff>
          <xdr:row>458809</xdr:row>
          <xdr:rowOff>0</xdr:rowOff>
        </xdr:to>
        <xdr:sp macro="" textlink="">
          <xdr:nvSpPr>
            <xdr:cNvPr id="60724" name="Button 308" hidden="1">
              <a:extLst>
                <a:ext uri="{63B3BB69-23CF-44E3-9099-C40C66FF867C}">
                  <a14:compatExt spid="_x0000_s60724"/>
                </a:ext>
                <a:ext uri="{FF2B5EF4-FFF2-40B4-BE49-F238E27FC236}">
                  <a16:creationId xmlns:a16="http://schemas.microsoft.com/office/drawing/2014/main" id="{00000000-0008-0000-3B00-00003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524345</xdr:row>
          <xdr:rowOff>0</xdr:rowOff>
        </xdr:from>
        <xdr:to>
          <xdr:col>3843</xdr:col>
          <xdr:colOff>0</xdr:colOff>
          <xdr:row>524345</xdr:row>
          <xdr:rowOff>0</xdr:rowOff>
        </xdr:to>
        <xdr:sp macro="" textlink="">
          <xdr:nvSpPr>
            <xdr:cNvPr id="60725" name="Button 309" hidden="1">
              <a:extLst>
                <a:ext uri="{63B3BB69-23CF-44E3-9099-C40C66FF867C}">
                  <a14:compatExt spid="_x0000_s60725"/>
                </a:ext>
                <a:ext uri="{FF2B5EF4-FFF2-40B4-BE49-F238E27FC236}">
                  <a16:creationId xmlns:a16="http://schemas.microsoft.com/office/drawing/2014/main" id="{00000000-0008-0000-3B00-00003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589881</xdr:row>
          <xdr:rowOff>0</xdr:rowOff>
        </xdr:from>
        <xdr:to>
          <xdr:col>3843</xdr:col>
          <xdr:colOff>0</xdr:colOff>
          <xdr:row>589881</xdr:row>
          <xdr:rowOff>0</xdr:rowOff>
        </xdr:to>
        <xdr:sp macro="" textlink="">
          <xdr:nvSpPr>
            <xdr:cNvPr id="60726" name="Button 310" hidden="1">
              <a:extLst>
                <a:ext uri="{63B3BB69-23CF-44E3-9099-C40C66FF867C}">
                  <a14:compatExt spid="_x0000_s60726"/>
                </a:ext>
                <a:ext uri="{FF2B5EF4-FFF2-40B4-BE49-F238E27FC236}">
                  <a16:creationId xmlns:a16="http://schemas.microsoft.com/office/drawing/2014/main" id="{00000000-0008-0000-3B00-00003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655417</xdr:row>
          <xdr:rowOff>0</xdr:rowOff>
        </xdr:from>
        <xdr:to>
          <xdr:col>3843</xdr:col>
          <xdr:colOff>0</xdr:colOff>
          <xdr:row>655417</xdr:row>
          <xdr:rowOff>0</xdr:rowOff>
        </xdr:to>
        <xdr:sp macro="" textlink="">
          <xdr:nvSpPr>
            <xdr:cNvPr id="60727" name="Button 311" hidden="1">
              <a:extLst>
                <a:ext uri="{63B3BB69-23CF-44E3-9099-C40C66FF867C}">
                  <a14:compatExt spid="_x0000_s60727"/>
                </a:ext>
                <a:ext uri="{FF2B5EF4-FFF2-40B4-BE49-F238E27FC236}">
                  <a16:creationId xmlns:a16="http://schemas.microsoft.com/office/drawing/2014/main" id="{00000000-0008-0000-3B00-00003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720953</xdr:row>
          <xdr:rowOff>0</xdr:rowOff>
        </xdr:from>
        <xdr:to>
          <xdr:col>3843</xdr:col>
          <xdr:colOff>0</xdr:colOff>
          <xdr:row>720953</xdr:row>
          <xdr:rowOff>0</xdr:rowOff>
        </xdr:to>
        <xdr:sp macro="" textlink="">
          <xdr:nvSpPr>
            <xdr:cNvPr id="60728" name="Button 312" hidden="1">
              <a:extLst>
                <a:ext uri="{63B3BB69-23CF-44E3-9099-C40C66FF867C}">
                  <a14:compatExt spid="_x0000_s60728"/>
                </a:ext>
                <a:ext uri="{FF2B5EF4-FFF2-40B4-BE49-F238E27FC236}">
                  <a16:creationId xmlns:a16="http://schemas.microsoft.com/office/drawing/2014/main" id="{00000000-0008-0000-3B00-00003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786489</xdr:row>
          <xdr:rowOff>0</xdr:rowOff>
        </xdr:from>
        <xdr:to>
          <xdr:col>3843</xdr:col>
          <xdr:colOff>0</xdr:colOff>
          <xdr:row>786489</xdr:row>
          <xdr:rowOff>0</xdr:rowOff>
        </xdr:to>
        <xdr:sp macro="" textlink="">
          <xdr:nvSpPr>
            <xdr:cNvPr id="60729" name="Button 313" hidden="1">
              <a:extLst>
                <a:ext uri="{63B3BB69-23CF-44E3-9099-C40C66FF867C}">
                  <a14:compatExt spid="_x0000_s60729"/>
                </a:ext>
                <a:ext uri="{FF2B5EF4-FFF2-40B4-BE49-F238E27FC236}">
                  <a16:creationId xmlns:a16="http://schemas.microsoft.com/office/drawing/2014/main" id="{00000000-0008-0000-3B00-00003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852025</xdr:row>
          <xdr:rowOff>0</xdr:rowOff>
        </xdr:from>
        <xdr:to>
          <xdr:col>3843</xdr:col>
          <xdr:colOff>0</xdr:colOff>
          <xdr:row>852025</xdr:row>
          <xdr:rowOff>0</xdr:rowOff>
        </xdr:to>
        <xdr:sp macro="" textlink="">
          <xdr:nvSpPr>
            <xdr:cNvPr id="60730" name="Button 314" hidden="1">
              <a:extLst>
                <a:ext uri="{63B3BB69-23CF-44E3-9099-C40C66FF867C}">
                  <a14:compatExt spid="_x0000_s60730"/>
                </a:ext>
                <a:ext uri="{FF2B5EF4-FFF2-40B4-BE49-F238E27FC236}">
                  <a16:creationId xmlns:a16="http://schemas.microsoft.com/office/drawing/2014/main" id="{00000000-0008-0000-3B00-00003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917561</xdr:row>
          <xdr:rowOff>0</xdr:rowOff>
        </xdr:from>
        <xdr:to>
          <xdr:col>3843</xdr:col>
          <xdr:colOff>0</xdr:colOff>
          <xdr:row>917561</xdr:row>
          <xdr:rowOff>0</xdr:rowOff>
        </xdr:to>
        <xdr:sp macro="" textlink="">
          <xdr:nvSpPr>
            <xdr:cNvPr id="60731" name="Button 315" hidden="1">
              <a:extLst>
                <a:ext uri="{63B3BB69-23CF-44E3-9099-C40C66FF867C}">
                  <a14:compatExt spid="_x0000_s60731"/>
                </a:ext>
                <a:ext uri="{FF2B5EF4-FFF2-40B4-BE49-F238E27FC236}">
                  <a16:creationId xmlns:a16="http://schemas.microsoft.com/office/drawing/2014/main" id="{00000000-0008-0000-3B00-00003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983097</xdr:row>
          <xdr:rowOff>0</xdr:rowOff>
        </xdr:from>
        <xdr:to>
          <xdr:col>3843</xdr:col>
          <xdr:colOff>0</xdr:colOff>
          <xdr:row>983097</xdr:row>
          <xdr:rowOff>0</xdr:rowOff>
        </xdr:to>
        <xdr:sp macro="" textlink="">
          <xdr:nvSpPr>
            <xdr:cNvPr id="60732" name="Button 316" hidden="1">
              <a:extLst>
                <a:ext uri="{63B3BB69-23CF-44E3-9099-C40C66FF867C}">
                  <a14:compatExt spid="_x0000_s60732"/>
                </a:ext>
                <a:ext uri="{FF2B5EF4-FFF2-40B4-BE49-F238E27FC236}">
                  <a16:creationId xmlns:a16="http://schemas.microsoft.com/office/drawing/2014/main" id="{00000000-0008-0000-3B00-00003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4097</xdr:col>
          <xdr:colOff>0</xdr:colOff>
          <xdr:row>56</xdr:row>
          <xdr:rowOff>0</xdr:rowOff>
        </xdr:from>
        <xdr:to>
          <xdr:col>4097</xdr:col>
          <xdr:colOff>0</xdr:colOff>
          <xdr:row>56</xdr:row>
          <xdr:rowOff>0</xdr:rowOff>
        </xdr:to>
        <xdr:sp macro="" textlink="">
          <xdr:nvSpPr>
            <xdr:cNvPr id="60733" name="Button 317" hidden="1">
              <a:extLst>
                <a:ext uri="{63B3BB69-23CF-44E3-9099-C40C66FF867C}">
                  <a14:compatExt spid="_x0000_s60733"/>
                </a:ext>
                <a:ext uri="{FF2B5EF4-FFF2-40B4-BE49-F238E27FC236}">
                  <a16:creationId xmlns:a16="http://schemas.microsoft.com/office/drawing/2014/main" id="{00000000-0008-0000-3B00-00003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65593</xdr:row>
          <xdr:rowOff>0</xdr:rowOff>
        </xdr:from>
        <xdr:to>
          <xdr:col>4099</xdr:col>
          <xdr:colOff>0</xdr:colOff>
          <xdr:row>65593</xdr:row>
          <xdr:rowOff>0</xdr:rowOff>
        </xdr:to>
        <xdr:sp macro="" textlink="">
          <xdr:nvSpPr>
            <xdr:cNvPr id="60734" name="Button 318" hidden="1">
              <a:extLst>
                <a:ext uri="{63B3BB69-23CF-44E3-9099-C40C66FF867C}">
                  <a14:compatExt spid="_x0000_s60734"/>
                </a:ext>
                <a:ext uri="{FF2B5EF4-FFF2-40B4-BE49-F238E27FC236}">
                  <a16:creationId xmlns:a16="http://schemas.microsoft.com/office/drawing/2014/main" id="{00000000-0008-0000-3B00-00003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131129</xdr:row>
          <xdr:rowOff>0</xdr:rowOff>
        </xdr:from>
        <xdr:to>
          <xdr:col>4099</xdr:col>
          <xdr:colOff>0</xdr:colOff>
          <xdr:row>131129</xdr:row>
          <xdr:rowOff>0</xdr:rowOff>
        </xdr:to>
        <xdr:sp macro="" textlink="">
          <xdr:nvSpPr>
            <xdr:cNvPr id="60735" name="Button 319" hidden="1">
              <a:extLst>
                <a:ext uri="{63B3BB69-23CF-44E3-9099-C40C66FF867C}">
                  <a14:compatExt spid="_x0000_s60735"/>
                </a:ext>
                <a:ext uri="{FF2B5EF4-FFF2-40B4-BE49-F238E27FC236}">
                  <a16:creationId xmlns:a16="http://schemas.microsoft.com/office/drawing/2014/main" id="{00000000-0008-0000-3B00-00003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196665</xdr:row>
          <xdr:rowOff>0</xdr:rowOff>
        </xdr:from>
        <xdr:to>
          <xdr:col>4099</xdr:col>
          <xdr:colOff>0</xdr:colOff>
          <xdr:row>196665</xdr:row>
          <xdr:rowOff>0</xdr:rowOff>
        </xdr:to>
        <xdr:sp macro="" textlink="">
          <xdr:nvSpPr>
            <xdr:cNvPr id="60736" name="Button 320" hidden="1">
              <a:extLst>
                <a:ext uri="{63B3BB69-23CF-44E3-9099-C40C66FF867C}">
                  <a14:compatExt spid="_x0000_s60736"/>
                </a:ext>
                <a:ext uri="{FF2B5EF4-FFF2-40B4-BE49-F238E27FC236}">
                  <a16:creationId xmlns:a16="http://schemas.microsoft.com/office/drawing/2014/main" id="{00000000-0008-0000-3B00-00004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262201</xdr:row>
          <xdr:rowOff>0</xdr:rowOff>
        </xdr:from>
        <xdr:to>
          <xdr:col>4099</xdr:col>
          <xdr:colOff>0</xdr:colOff>
          <xdr:row>262201</xdr:row>
          <xdr:rowOff>0</xdr:rowOff>
        </xdr:to>
        <xdr:sp macro="" textlink="">
          <xdr:nvSpPr>
            <xdr:cNvPr id="60737" name="Button 321" hidden="1">
              <a:extLst>
                <a:ext uri="{63B3BB69-23CF-44E3-9099-C40C66FF867C}">
                  <a14:compatExt spid="_x0000_s60737"/>
                </a:ext>
                <a:ext uri="{FF2B5EF4-FFF2-40B4-BE49-F238E27FC236}">
                  <a16:creationId xmlns:a16="http://schemas.microsoft.com/office/drawing/2014/main" id="{00000000-0008-0000-3B00-00004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327737</xdr:row>
          <xdr:rowOff>0</xdr:rowOff>
        </xdr:from>
        <xdr:to>
          <xdr:col>4099</xdr:col>
          <xdr:colOff>0</xdr:colOff>
          <xdr:row>327737</xdr:row>
          <xdr:rowOff>0</xdr:rowOff>
        </xdr:to>
        <xdr:sp macro="" textlink="">
          <xdr:nvSpPr>
            <xdr:cNvPr id="60738" name="Button 322" hidden="1">
              <a:extLst>
                <a:ext uri="{63B3BB69-23CF-44E3-9099-C40C66FF867C}">
                  <a14:compatExt spid="_x0000_s60738"/>
                </a:ext>
                <a:ext uri="{FF2B5EF4-FFF2-40B4-BE49-F238E27FC236}">
                  <a16:creationId xmlns:a16="http://schemas.microsoft.com/office/drawing/2014/main" id="{00000000-0008-0000-3B00-00004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393273</xdr:row>
          <xdr:rowOff>0</xdr:rowOff>
        </xdr:from>
        <xdr:to>
          <xdr:col>4099</xdr:col>
          <xdr:colOff>0</xdr:colOff>
          <xdr:row>393273</xdr:row>
          <xdr:rowOff>0</xdr:rowOff>
        </xdr:to>
        <xdr:sp macro="" textlink="">
          <xdr:nvSpPr>
            <xdr:cNvPr id="60739" name="Button 323" hidden="1">
              <a:extLst>
                <a:ext uri="{63B3BB69-23CF-44E3-9099-C40C66FF867C}">
                  <a14:compatExt spid="_x0000_s60739"/>
                </a:ext>
                <a:ext uri="{FF2B5EF4-FFF2-40B4-BE49-F238E27FC236}">
                  <a16:creationId xmlns:a16="http://schemas.microsoft.com/office/drawing/2014/main" id="{00000000-0008-0000-3B00-00004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458809</xdr:row>
          <xdr:rowOff>0</xdr:rowOff>
        </xdr:from>
        <xdr:to>
          <xdr:col>4099</xdr:col>
          <xdr:colOff>0</xdr:colOff>
          <xdr:row>458809</xdr:row>
          <xdr:rowOff>0</xdr:rowOff>
        </xdr:to>
        <xdr:sp macro="" textlink="">
          <xdr:nvSpPr>
            <xdr:cNvPr id="60740" name="Button 324" hidden="1">
              <a:extLst>
                <a:ext uri="{63B3BB69-23CF-44E3-9099-C40C66FF867C}">
                  <a14:compatExt spid="_x0000_s60740"/>
                </a:ext>
                <a:ext uri="{FF2B5EF4-FFF2-40B4-BE49-F238E27FC236}">
                  <a16:creationId xmlns:a16="http://schemas.microsoft.com/office/drawing/2014/main" id="{00000000-0008-0000-3B00-00004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524345</xdr:row>
          <xdr:rowOff>0</xdr:rowOff>
        </xdr:from>
        <xdr:to>
          <xdr:col>4099</xdr:col>
          <xdr:colOff>0</xdr:colOff>
          <xdr:row>524345</xdr:row>
          <xdr:rowOff>0</xdr:rowOff>
        </xdr:to>
        <xdr:sp macro="" textlink="">
          <xdr:nvSpPr>
            <xdr:cNvPr id="60741" name="Button 325" hidden="1">
              <a:extLst>
                <a:ext uri="{63B3BB69-23CF-44E3-9099-C40C66FF867C}">
                  <a14:compatExt spid="_x0000_s60741"/>
                </a:ext>
                <a:ext uri="{FF2B5EF4-FFF2-40B4-BE49-F238E27FC236}">
                  <a16:creationId xmlns:a16="http://schemas.microsoft.com/office/drawing/2014/main" id="{00000000-0008-0000-3B00-00004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589881</xdr:row>
          <xdr:rowOff>0</xdr:rowOff>
        </xdr:from>
        <xdr:to>
          <xdr:col>4099</xdr:col>
          <xdr:colOff>0</xdr:colOff>
          <xdr:row>589881</xdr:row>
          <xdr:rowOff>0</xdr:rowOff>
        </xdr:to>
        <xdr:sp macro="" textlink="">
          <xdr:nvSpPr>
            <xdr:cNvPr id="60742" name="Button 326" hidden="1">
              <a:extLst>
                <a:ext uri="{63B3BB69-23CF-44E3-9099-C40C66FF867C}">
                  <a14:compatExt spid="_x0000_s60742"/>
                </a:ext>
                <a:ext uri="{FF2B5EF4-FFF2-40B4-BE49-F238E27FC236}">
                  <a16:creationId xmlns:a16="http://schemas.microsoft.com/office/drawing/2014/main" id="{00000000-0008-0000-3B00-00004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655417</xdr:row>
          <xdr:rowOff>0</xdr:rowOff>
        </xdr:from>
        <xdr:to>
          <xdr:col>4099</xdr:col>
          <xdr:colOff>0</xdr:colOff>
          <xdr:row>655417</xdr:row>
          <xdr:rowOff>0</xdr:rowOff>
        </xdr:to>
        <xdr:sp macro="" textlink="">
          <xdr:nvSpPr>
            <xdr:cNvPr id="60743" name="Button 327" hidden="1">
              <a:extLst>
                <a:ext uri="{63B3BB69-23CF-44E3-9099-C40C66FF867C}">
                  <a14:compatExt spid="_x0000_s60743"/>
                </a:ext>
                <a:ext uri="{FF2B5EF4-FFF2-40B4-BE49-F238E27FC236}">
                  <a16:creationId xmlns:a16="http://schemas.microsoft.com/office/drawing/2014/main" id="{00000000-0008-0000-3B00-00004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720953</xdr:row>
          <xdr:rowOff>0</xdr:rowOff>
        </xdr:from>
        <xdr:to>
          <xdr:col>4099</xdr:col>
          <xdr:colOff>0</xdr:colOff>
          <xdr:row>720953</xdr:row>
          <xdr:rowOff>0</xdr:rowOff>
        </xdr:to>
        <xdr:sp macro="" textlink="">
          <xdr:nvSpPr>
            <xdr:cNvPr id="60744" name="Button 328" hidden="1">
              <a:extLst>
                <a:ext uri="{63B3BB69-23CF-44E3-9099-C40C66FF867C}">
                  <a14:compatExt spid="_x0000_s60744"/>
                </a:ext>
                <a:ext uri="{FF2B5EF4-FFF2-40B4-BE49-F238E27FC236}">
                  <a16:creationId xmlns:a16="http://schemas.microsoft.com/office/drawing/2014/main" id="{00000000-0008-0000-3B00-00004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786489</xdr:row>
          <xdr:rowOff>0</xdr:rowOff>
        </xdr:from>
        <xdr:to>
          <xdr:col>4099</xdr:col>
          <xdr:colOff>0</xdr:colOff>
          <xdr:row>786489</xdr:row>
          <xdr:rowOff>0</xdr:rowOff>
        </xdr:to>
        <xdr:sp macro="" textlink="">
          <xdr:nvSpPr>
            <xdr:cNvPr id="60745" name="Button 329" hidden="1">
              <a:extLst>
                <a:ext uri="{63B3BB69-23CF-44E3-9099-C40C66FF867C}">
                  <a14:compatExt spid="_x0000_s60745"/>
                </a:ext>
                <a:ext uri="{FF2B5EF4-FFF2-40B4-BE49-F238E27FC236}">
                  <a16:creationId xmlns:a16="http://schemas.microsoft.com/office/drawing/2014/main" id="{00000000-0008-0000-3B00-00004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852025</xdr:row>
          <xdr:rowOff>0</xdr:rowOff>
        </xdr:from>
        <xdr:to>
          <xdr:col>4099</xdr:col>
          <xdr:colOff>0</xdr:colOff>
          <xdr:row>852025</xdr:row>
          <xdr:rowOff>0</xdr:rowOff>
        </xdr:to>
        <xdr:sp macro="" textlink="">
          <xdr:nvSpPr>
            <xdr:cNvPr id="60746" name="Button 330" hidden="1">
              <a:extLst>
                <a:ext uri="{63B3BB69-23CF-44E3-9099-C40C66FF867C}">
                  <a14:compatExt spid="_x0000_s60746"/>
                </a:ext>
                <a:ext uri="{FF2B5EF4-FFF2-40B4-BE49-F238E27FC236}">
                  <a16:creationId xmlns:a16="http://schemas.microsoft.com/office/drawing/2014/main" id="{00000000-0008-0000-3B00-00004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917561</xdr:row>
          <xdr:rowOff>0</xdr:rowOff>
        </xdr:from>
        <xdr:to>
          <xdr:col>4099</xdr:col>
          <xdr:colOff>0</xdr:colOff>
          <xdr:row>917561</xdr:row>
          <xdr:rowOff>0</xdr:rowOff>
        </xdr:to>
        <xdr:sp macro="" textlink="">
          <xdr:nvSpPr>
            <xdr:cNvPr id="60747" name="Button 331" hidden="1">
              <a:extLst>
                <a:ext uri="{63B3BB69-23CF-44E3-9099-C40C66FF867C}">
                  <a14:compatExt spid="_x0000_s60747"/>
                </a:ext>
                <a:ext uri="{FF2B5EF4-FFF2-40B4-BE49-F238E27FC236}">
                  <a16:creationId xmlns:a16="http://schemas.microsoft.com/office/drawing/2014/main" id="{00000000-0008-0000-3B00-00004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983097</xdr:row>
          <xdr:rowOff>0</xdr:rowOff>
        </xdr:from>
        <xdr:to>
          <xdr:col>4099</xdr:col>
          <xdr:colOff>0</xdr:colOff>
          <xdr:row>983097</xdr:row>
          <xdr:rowOff>0</xdr:rowOff>
        </xdr:to>
        <xdr:sp macro="" textlink="">
          <xdr:nvSpPr>
            <xdr:cNvPr id="60748" name="Button 332" hidden="1">
              <a:extLst>
                <a:ext uri="{63B3BB69-23CF-44E3-9099-C40C66FF867C}">
                  <a14:compatExt spid="_x0000_s60748"/>
                </a:ext>
                <a:ext uri="{FF2B5EF4-FFF2-40B4-BE49-F238E27FC236}">
                  <a16:creationId xmlns:a16="http://schemas.microsoft.com/office/drawing/2014/main" id="{00000000-0008-0000-3B00-00004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4353</xdr:col>
          <xdr:colOff>0</xdr:colOff>
          <xdr:row>56</xdr:row>
          <xdr:rowOff>0</xdr:rowOff>
        </xdr:from>
        <xdr:to>
          <xdr:col>4353</xdr:col>
          <xdr:colOff>0</xdr:colOff>
          <xdr:row>56</xdr:row>
          <xdr:rowOff>0</xdr:rowOff>
        </xdr:to>
        <xdr:sp macro="" textlink="">
          <xdr:nvSpPr>
            <xdr:cNvPr id="60749" name="Button 333" hidden="1">
              <a:extLst>
                <a:ext uri="{63B3BB69-23CF-44E3-9099-C40C66FF867C}">
                  <a14:compatExt spid="_x0000_s60749"/>
                </a:ext>
                <a:ext uri="{FF2B5EF4-FFF2-40B4-BE49-F238E27FC236}">
                  <a16:creationId xmlns:a16="http://schemas.microsoft.com/office/drawing/2014/main" id="{00000000-0008-0000-3B00-00004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65593</xdr:row>
          <xdr:rowOff>0</xdr:rowOff>
        </xdr:from>
        <xdr:to>
          <xdr:col>4355</xdr:col>
          <xdr:colOff>0</xdr:colOff>
          <xdr:row>65593</xdr:row>
          <xdr:rowOff>0</xdr:rowOff>
        </xdr:to>
        <xdr:sp macro="" textlink="">
          <xdr:nvSpPr>
            <xdr:cNvPr id="60750" name="Button 334" hidden="1">
              <a:extLst>
                <a:ext uri="{63B3BB69-23CF-44E3-9099-C40C66FF867C}">
                  <a14:compatExt spid="_x0000_s60750"/>
                </a:ext>
                <a:ext uri="{FF2B5EF4-FFF2-40B4-BE49-F238E27FC236}">
                  <a16:creationId xmlns:a16="http://schemas.microsoft.com/office/drawing/2014/main" id="{00000000-0008-0000-3B00-00004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131129</xdr:row>
          <xdr:rowOff>0</xdr:rowOff>
        </xdr:from>
        <xdr:to>
          <xdr:col>4355</xdr:col>
          <xdr:colOff>0</xdr:colOff>
          <xdr:row>131129</xdr:row>
          <xdr:rowOff>0</xdr:rowOff>
        </xdr:to>
        <xdr:sp macro="" textlink="">
          <xdr:nvSpPr>
            <xdr:cNvPr id="60751" name="Button 335" hidden="1">
              <a:extLst>
                <a:ext uri="{63B3BB69-23CF-44E3-9099-C40C66FF867C}">
                  <a14:compatExt spid="_x0000_s60751"/>
                </a:ext>
                <a:ext uri="{FF2B5EF4-FFF2-40B4-BE49-F238E27FC236}">
                  <a16:creationId xmlns:a16="http://schemas.microsoft.com/office/drawing/2014/main" id="{00000000-0008-0000-3B00-00004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196665</xdr:row>
          <xdr:rowOff>0</xdr:rowOff>
        </xdr:from>
        <xdr:to>
          <xdr:col>4355</xdr:col>
          <xdr:colOff>0</xdr:colOff>
          <xdr:row>196665</xdr:row>
          <xdr:rowOff>0</xdr:rowOff>
        </xdr:to>
        <xdr:sp macro="" textlink="">
          <xdr:nvSpPr>
            <xdr:cNvPr id="60752" name="Button 336" hidden="1">
              <a:extLst>
                <a:ext uri="{63B3BB69-23CF-44E3-9099-C40C66FF867C}">
                  <a14:compatExt spid="_x0000_s60752"/>
                </a:ext>
                <a:ext uri="{FF2B5EF4-FFF2-40B4-BE49-F238E27FC236}">
                  <a16:creationId xmlns:a16="http://schemas.microsoft.com/office/drawing/2014/main" id="{00000000-0008-0000-3B00-00005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262201</xdr:row>
          <xdr:rowOff>0</xdr:rowOff>
        </xdr:from>
        <xdr:to>
          <xdr:col>4355</xdr:col>
          <xdr:colOff>0</xdr:colOff>
          <xdr:row>262201</xdr:row>
          <xdr:rowOff>0</xdr:rowOff>
        </xdr:to>
        <xdr:sp macro="" textlink="">
          <xdr:nvSpPr>
            <xdr:cNvPr id="60753" name="Button 337" hidden="1">
              <a:extLst>
                <a:ext uri="{63B3BB69-23CF-44E3-9099-C40C66FF867C}">
                  <a14:compatExt spid="_x0000_s60753"/>
                </a:ext>
                <a:ext uri="{FF2B5EF4-FFF2-40B4-BE49-F238E27FC236}">
                  <a16:creationId xmlns:a16="http://schemas.microsoft.com/office/drawing/2014/main" id="{00000000-0008-0000-3B00-00005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327737</xdr:row>
          <xdr:rowOff>0</xdr:rowOff>
        </xdr:from>
        <xdr:to>
          <xdr:col>4355</xdr:col>
          <xdr:colOff>0</xdr:colOff>
          <xdr:row>327737</xdr:row>
          <xdr:rowOff>0</xdr:rowOff>
        </xdr:to>
        <xdr:sp macro="" textlink="">
          <xdr:nvSpPr>
            <xdr:cNvPr id="60754" name="Button 338" hidden="1">
              <a:extLst>
                <a:ext uri="{63B3BB69-23CF-44E3-9099-C40C66FF867C}">
                  <a14:compatExt spid="_x0000_s60754"/>
                </a:ext>
                <a:ext uri="{FF2B5EF4-FFF2-40B4-BE49-F238E27FC236}">
                  <a16:creationId xmlns:a16="http://schemas.microsoft.com/office/drawing/2014/main" id="{00000000-0008-0000-3B00-00005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393273</xdr:row>
          <xdr:rowOff>0</xdr:rowOff>
        </xdr:from>
        <xdr:to>
          <xdr:col>4355</xdr:col>
          <xdr:colOff>0</xdr:colOff>
          <xdr:row>393273</xdr:row>
          <xdr:rowOff>0</xdr:rowOff>
        </xdr:to>
        <xdr:sp macro="" textlink="">
          <xdr:nvSpPr>
            <xdr:cNvPr id="60755" name="Button 339" hidden="1">
              <a:extLst>
                <a:ext uri="{63B3BB69-23CF-44E3-9099-C40C66FF867C}">
                  <a14:compatExt spid="_x0000_s60755"/>
                </a:ext>
                <a:ext uri="{FF2B5EF4-FFF2-40B4-BE49-F238E27FC236}">
                  <a16:creationId xmlns:a16="http://schemas.microsoft.com/office/drawing/2014/main" id="{00000000-0008-0000-3B00-00005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458809</xdr:row>
          <xdr:rowOff>0</xdr:rowOff>
        </xdr:from>
        <xdr:to>
          <xdr:col>4355</xdr:col>
          <xdr:colOff>0</xdr:colOff>
          <xdr:row>458809</xdr:row>
          <xdr:rowOff>0</xdr:rowOff>
        </xdr:to>
        <xdr:sp macro="" textlink="">
          <xdr:nvSpPr>
            <xdr:cNvPr id="60756" name="Button 340" hidden="1">
              <a:extLst>
                <a:ext uri="{63B3BB69-23CF-44E3-9099-C40C66FF867C}">
                  <a14:compatExt spid="_x0000_s60756"/>
                </a:ext>
                <a:ext uri="{FF2B5EF4-FFF2-40B4-BE49-F238E27FC236}">
                  <a16:creationId xmlns:a16="http://schemas.microsoft.com/office/drawing/2014/main" id="{00000000-0008-0000-3B00-00005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524345</xdr:row>
          <xdr:rowOff>0</xdr:rowOff>
        </xdr:from>
        <xdr:to>
          <xdr:col>4355</xdr:col>
          <xdr:colOff>0</xdr:colOff>
          <xdr:row>524345</xdr:row>
          <xdr:rowOff>0</xdr:rowOff>
        </xdr:to>
        <xdr:sp macro="" textlink="">
          <xdr:nvSpPr>
            <xdr:cNvPr id="60757" name="Button 341" hidden="1">
              <a:extLst>
                <a:ext uri="{63B3BB69-23CF-44E3-9099-C40C66FF867C}">
                  <a14:compatExt spid="_x0000_s60757"/>
                </a:ext>
                <a:ext uri="{FF2B5EF4-FFF2-40B4-BE49-F238E27FC236}">
                  <a16:creationId xmlns:a16="http://schemas.microsoft.com/office/drawing/2014/main" id="{00000000-0008-0000-3B00-00005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589881</xdr:row>
          <xdr:rowOff>0</xdr:rowOff>
        </xdr:from>
        <xdr:to>
          <xdr:col>4355</xdr:col>
          <xdr:colOff>0</xdr:colOff>
          <xdr:row>589881</xdr:row>
          <xdr:rowOff>0</xdr:rowOff>
        </xdr:to>
        <xdr:sp macro="" textlink="">
          <xdr:nvSpPr>
            <xdr:cNvPr id="60758" name="Button 342" hidden="1">
              <a:extLst>
                <a:ext uri="{63B3BB69-23CF-44E3-9099-C40C66FF867C}">
                  <a14:compatExt spid="_x0000_s60758"/>
                </a:ext>
                <a:ext uri="{FF2B5EF4-FFF2-40B4-BE49-F238E27FC236}">
                  <a16:creationId xmlns:a16="http://schemas.microsoft.com/office/drawing/2014/main" id="{00000000-0008-0000-3B00-00005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655417</xdr:row>
          <xdr:rowOff>0</xdr:rowOff>
        </xdr:from>
        <xdr:to>
          <xdr:col>4355</xdr:col>
          <xdr:colOff>0</xdr:colOff>
          <xdr:row>655417</xdr:row>
          <xdr:rowOff>0</xdr:rowOff>
        </xdr:to>
        <xdr:sp macro="" textlink="">
          <xdr:nvSpPr>
            <xdr:cNvPr id="60759" name="Button 343" hidden="1">
              <a:extLst>
                <a:ext uri="{63B3BB69-23CF-44E3-9099-C40C66FF867C}">
                  <a14:compatExt spid="_x0000_s60759"/>
                </a:ext>
                <a:ext uri="{FF2B5EF4-FFF2-40B4-BE49-F238E27FC236}">
                  <a16:creationId xmlns:a16="http://schemas.microsoft.com/office/drawing/2014/main" id="{00000000-0008-0000-3B00-00005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720953</xdr:row>
          <xdr:rowOff>0</xdr:rowOff>
        </xdr:from>
        <xdr:to>
          <xdr:col>4355</xdr:col>
          <xdr:colOff>0</xdr:colOff>
          <xdr:row>720953</xdr:row>
          <xdr:rowOff>0</xdr:rowOff>
        </xdr:to>
        <xdr:sp macro="" textlink="">
          <xdr:nvSpPr>
            <xdr:cNvPr id="60760" name="Button 344" hidden="1">
              <a:extLst>
                <a:ext uri="{63B3BB69-23CF-44E3-9099-C40C66FF867C}">
                  <a14:compatExt spid="_x0000_s60760"/>
                </a:ext>
                <a:ext uri="{FF2B5EF4-FFF2-40B4-BE49-F238E27FC236}">
                  <a16:creationId xmlns:a16="http://schemas.microsoft.com/office/drawing/2014/main" id="{00000000-0008-0000-3B00-00005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786489</xdr:row>
          <xdr:rowOff>0</xdr:rowOff>
        </xdr:from>
        <xdr:to>
          <xdr:col>4355</xdr:col>
          <xdr:colOff>0</xdr:colOff>
          <xdr:row>786489</xdr:row>
          <xdr:rowOff>0</xdr:rowOff>
        </xdr:to>
        <xdr:sp macro="" textlink="">
          <xdr:nvSpPr>
            <xdr:cNvPr id="60761" name="Button 345" hidden="1">
              <a:extLst>
                <a:ext uri="{63B3BB69-23CF-44E3-9099-C40C66FF867C}">
                  <a14:compatExt spid="_x0000_s60761"/>
                </a:ext>
                <a:ext uri="{FF2B5EF4-FFF2-40B4-BE49-F238E27FC236}">
                  <a16:creationId xmlns:a16="http://schemas.microsoft.com/office/drawing/2014/main" id="{00000000-0008-0000-3B00-00005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852025</xdr:row>
          <xdr:rowOff>0</xdr:rowOff>
        </xdr:from>
        <xdr:to>
          <xdr:col>4355</xdr:col>
          <xdr:colOff>0</xdr:colOff>
          <xdr:row>852025</xdr:row>
          <xdr:rowOff>0</xdr:rowOff>
        </xdr:to>
        <xdr:sp macro="" textlink="">
          <xdr:nvSpPr>
            <xdr:cNvPr id="60762" name="Button 346" hidden="1">
              <a:extLst>
                <a:ext uri="{63B3BB69-23CF-44E3-9099-C40C66FF867C}">
                  <a14:compatExt spid="_x0000_s60762"/>
                </a:ext>
                <a:ext uri="{FF2B5EF4-FFF2-40B4-BE49-F238E27FC236}">
                  <a16:creationId xmlns:a16="http://schemas.microsoft.com/office/drawing/2014/main" id="{00000000-0008-0000-3B00-00005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917561</xdr:row>
          <xdr:rowOff>0</xdr:rowOff>
        </xdr:from>
        <xdr:to>
          <xdr:col>4355</xdr:col>
          <xdr:colOff>0</xdr:colOff>
          <xdr:row>917561</xdr:row>
          <xdr:rowOff>0</xdr:rowOff>
        </xdr:to>
        <xdr:sp macro="" textlink="">
          <xdr:nvSpPr>
            <xdr:cNvPr id="60763" name="Button 347" hidden="1">
              <a:extLst>
                <a:ext uri="{63B3BB69-23CF-44E3-9099-C40C66FF867C}">
                  <a14:compatExt spid="_x0000_s60763"/>
                </a:ext>
                <a:ext uri="{FF2B5EF4-FFF2-40B4-BE49-F238E27FC236}">
                  <a16:creationId xmlns:a16="http://schemas.microsoft.com/office/drawing/2014/main" id="{00000000-0008-0000-3B00-00005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983097</xdr:row>
          <xdr:rowOff>0</xdr:rowOff>
        </xdr:from>
        <xdr:to>
          <xdr:col>4355</xdr:col>
          <xdr:colOff>0</xdr:colOff>
          <xdr:row>983097</xdr:row>
          <xdr:rowOff>0</xdr:rowOff>
        </xdr:to>
        <xdr:sp macro="" textlink="">
          <xdr:nvSpPr>
            <xdr:cNvPr id="60764" name="Button 348" hidden="1">
              <a:extLst>
                <a:ext uri="{63B3BB69-23CF-44E3-9099-C40C66FF867C}">
                  <a14:compatExt spid="_x0000_s60764"/>
                </a:ext>
                <a:ext uri="{FF2B5EF4-FFF2-40B4-BE49-F238E27FC236}">
                  <a16:creationId xmlns:a16="http://schemas.microsoft.com/office/drawing/2014/main" id="{00000000-0008-0000-3B00-00005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4609</xdr:col>
          <xdr:colOff>0</xdr:colOff>
          <xdr:row>56</xdr:row>
          <xdr:rowOff>0</xdr:rowOff>
        </xdr:from>
        <xdr:to>
          <xdr:col>4609</xdr:col>
          <xdr:colOff>0</xdr:colOff>
          <xdr:row>56</xdr:row>
          <xdr:rowOff>0</xdr:rowOff>
        </xdr:to>
        <xdr:sp macro="" textlink="">
          <xdr:nvSpPr>
            <xdr:cNvPr id="60765" name="Button 349" hidden="1">
              <a:extLst>
                <a:ext uri="{63B3BB69-23CF-44E3-9099-C40C66FF867C}">
                  <a14:compatExt spid="_x0000_s60765"/>
                </a:ext>
                <a:ext uri="{FF2B5EF4-FFF2-40B4-BE49-F238E27FC236}">
                  <a16:creationId xmlns:a16="http://schemas.microsoft.com/office/drawing/2014/main" id="{00000000-0008-0000-3B00-00005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65593</xdr:row>
          <xdr:rowOff>0</xdr:rowOff>
        </xdr:from>
        <xdr:to>
          <xdr:col>4611</xdr:col>
          <xdr:colOff>0</xdr:colOff>
          <xdr:row>65593</xdr:row>
          <xdr:rowOff>0</xdr:rowOff>
        </xdr:to>
        <xdr:sp macro="" textlink="">
          <xdr:nvSpPr>
            <xdr:cNvPr id="60766" name="Button 350" hidden="1">
              <a:extLst>
                <a:ext uri="{63B3BB69-23CF-44E3-9099-C40C66FF867C}">
                  <a14:compatExt spid="_x0000_s60766"/>
                </a:ext>
                <a:ext uri="{FF2B5EF4-FFF2-40B4-BE49-F238E27FC236}">
                  <a16:creationId xmlns:a16="http://schemas.microsoft.com/office/drawing/2014/main" id="{00000000-0008-0000-3B00-00005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131129</xdr:row>
          <xdr:rowOff>0</xdr:rowOff>
        </xdr:from>
        <xdr:to>
          <xdr:col>4611</xdr:col>
          <xdr:colOff>0</xdr:colOff>
          <xdr:row>131129</xdr:row>
          <xdr:rowOff>0</xdr:rowOff>
        </xdr:to>
        <xdr:sp macro="" textlink="">
          <xdr:nvSpPr>
            <xdr:cNvPr id="60767" name="Button 351" hidden="1">
              <a:extLst>
                <a:ext uri="{63B3BB69-23CF-44E3-9099-C40C66FF867C}">
                  <a14:compatExt spid="_x0000_s60767"/>
                </a:ext>
                <a:ext uri="{FF2B5EF4-FFF2-40B4-BE49-F238E27FC236}">
                  <a16:creationId xmlns:a16="http://schemas.microsoft.com/office/drawing/2014/main" id="{00000000-0008-0000-3B00-00005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196665</xdr:row>
          <xdr:rowOff>0</xdr:rowOff>
        </xdr:from>
        <xdr:to>
          <xdr:col>4611</xdr:col>
          <xdr:colOff>0</xdr:colOff>
          <xdr:row>196665</xdr:row>
          <xdr:rowOff>0</xdr:rowOff>
        </xdr:to>
        <xdr:sp macro="" textlink="">
          <xdr:nvSpPr>
            <xdr:cNvPr id="60768" name="Button 352" hidden="1">
              <a:extLst>
                <a:ext uri="{63B3BB69-23CF-44E3-9099-C40C66FF867C}">
                  <a14:compatExt spid="_x0000_s60768"/>
                </a:ext>
                <a:ext uri="{FF2B5EF4-FFF2-40B4-BE49-F238E27FC236}">
                  <a16:creationId xmlns:a16="http://schemas.microsoft.com/office/drawing/2014/main" id="{00000000-0008-0000-3B00-00006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262201</xdr:row>
          <xdr:rowOff>0</xdr:rowOff>
        </xdr:from>
        <xdr:to>
          <xdr:col>4611</xdr:col>
          <xdr:colOff>0</xdr:colOff>
          <xdr:row>262201</xdr:row>
          <xdr:rowOff>0</xdr:rowOff>
        </xdr:to>
        <xdr:sp macro="" textlink="">
          <xdr:nvSpPr>
            <xdr:cNvPr id="60769" name="Button 353" hidden="1">
              <a:extLst>
                <a:ext uri="{63B3BB69-23CF-44E3-9099-C40C66FF867C}">
                  <a14:compatExt spid="_x0000_s60769"/>
                </a:ext>
                <a:ext uri="{FF2B5EF4-FFF2-40B4-BE49-F238E27FC236}">
                  <a16:creationId xmlns:a16="http://schemas.microsoft.com/office/drawing/2014/main" id="{00000000-0008-0000-3B00-00006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327737</xdr:row>
          <xdr:rowOff>0</xdr:rowOff>
        </xdr:from>
        <xdr:to>
          <xdr:col>4611</xdr:col>
          <xdr:colOff>0</xdr:colOff>
          <xdr:row>327737</xdr:row>
          <xdr:rowOff>0</xdr:rowOff>
        </xdr:to>
        <xdr:sp macro="" textlink="">
          <xdr:nvSpPr>
            <xdr:cNvPr id="60770" name="Button 354" hidden="1">
              <a:extLst>
                <a:ext uri="{63B3BB69-23CF-44E3-9099-C40C66FF867C}">
                  <a14:compatExt spid="_x0000_s60770"/>
                </a:ext>
                <a:ext uri="{FF2B5EF4-FFF2-40B4-BE49-F238E27FC236}">
                  <a16:creationId xmlns:a16="http://schemas.microsoft.com/office/drawing/2014/main" id="{00000000-0008-0000-3B00-00006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393273</xdr:row>
          <xdr:rowOff>0</xdr:rowOff>
        </xdr:from>
        <xdr:to>
          <xdr:col>4611</xdr:col>
          <xdr:colOff>0</xdr:colOff>
          <xdr:row>393273</xdr:row>
          <xdr:rowOff>0</xdr:rowOff>
        </xdr:to>
        <xdr:sp macro="" textlink="">
          <xdr:nvSpPr>
            <xdr:cNvPr id="60771" name="Button 355" hidden="1">
              <a:extLst>
                <a:ext uri="{63B3BB69-23CF-44E3-9099-C40C66FF867C}">
                  <a14:compatExt spid="_x0000_s60771"/>
                </a:ext>
                <a:ext uri="{FF2B5EF4-FFF2-40B4-BE49-F238E27FC236}">
                  <a16:creationId xmlns:a16="http://schemas.microsoft.com/office/drawing/2014/main" id="{00000000-0008-0000-3B00-00006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458809</xdr:row>
          <xdr:rowOff>0</xdr:rowOff>
        </xdr:from>
        <xdr:to>
          <xdr:col>4611</xdr:col>
          <xdr:colOff>0</xdr:colOff>
          <xdr:row>458809</xdr:row>
          <xdr:rowOff>0</xdr:rowOff>
        </xdr:to>
        <xdr:sp macro="" textlink="">
          <xdr:nvSpPr>
            <xdr:cNvPr id="60772" name="Button 356" hidden="1">
              <a:extLst>
                <a:ext uri="{63B3BB69-23CF-44E3-9099-C40C66FF867C}">
                  <a14:compatExt spid="_x0000_s60772"/>
                </a:ext>
                <a:ext uri="{FF2B5EF4-FFF2-40B4-BE49-F238E27FC236}">
                  <a16:creationId xmlns:a16="http://schemas.microsoft.com/office/drawing/2014/main" id="{00000000-0008-0000-3B00-00006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524345</xdr:row>
          <xdr:rowOff>0</xdr:rowOff>
        </xdr:from>
        <xdr:to>
          <xdr:col>4611</xdr:col>
          <xdr:colOff>0</xdr:colOff>
          <xdr:row>524345</xdr:row>
          <xdr:rowOff>0</xdr:rowOff>
        </xdr:to>
        <xdr:sp macro="" textlink="">
          <xdr:nvSpPr>
            <xdr:cNvPr id="60773" name="Button 357" hidden="1">
              <a:extLst>
                <a:ext uri="{63B3BB69-23CF-44E3-9099-C40C66FF867C}">
                  <a14:compatExt spid="_x0000_s60773"/>
                </a:ext>
                <a:ext uri="{FF2B5EF4-FFF2-40B4-BE49-F238E27FC236}">
                  <a16:creationId xmlns:a16="http://schemas.microsoft.com/office/drawing/2014/main" id="{00000000-0008-0000-3B00-00006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589881</xdr:row>
          <xdr:rowOff>0</xdr:rowOff>
        </xdr:from>
        <xdr:to>
          <xdr:col>4611</xdr:col>
          <xdr:colOff>0</xdr:colOff>
          <xdr:row>589881</xdr:row>
          <xdr:rowOff>0</xdr:rowOff>
        </xdr:to>
        <xdr:sp macro="" textlink="">
          <xdr:nvSpPr>
            <xdr:cNvPr id="60774" name="Button 358" hidden="1">
              <a:extLst>
                <a:ext uri="{63B3BB69-23CF-44E3-9099-C40C66FF867C}">
                  <a14:compatExt spid="_x0000_s60774"/>
                </a:ext>
                <a:ext uri="{FF2B5EF4-FFF2-40B4-BE49-F238E27FC236}">
                  <a16:creationId xmlns:a16="http://schemas.microsoft.com/office/drawing/2014/main" id="{00000000-0008-0000-3B00-00006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655417</xdr:row>
          <xdr:rowOff>0</xdr:rowOff>
        </xdr:from>
        <xdr:to>
          <xdr:col>4611</xdr:col>
          <xdr:colOff>0</xdr:colOff>
          <xdr:row>655417</xdr:row>
          <xdr:rowOff>0</xdr:rowOff>
        </xdr:to>
        <xdr:sp macro="" textlink="">
          <xdr:nvSpPr>
            <xdr:cNvPr id="60775" name="Button 359" hidden="1">
              <a:extLst>
                <a:ext uri="{63B3BB69-23CF-44E3-9099-C40C66FF867C}">
                  <a14:compatExt spid="_x0000_s60775"/>
                </a:ext>
                <a:ext uri="{FF2B5EF4-FFF2-40B4-BE49-F238E27FC236}">
                  <a16:creationId xmlns:a16="http://schemas.microsoft.com/office/drawing/2014/main" id="{00000000-0008-0000-3B00-00006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720953</xdr:row>
          <xdr:rowOff>0</xdr:rowOff>
        </xdr:from>
        <xdr:to>
          <xdr:col>4611</xdr:col>
          <xdr:colOff>0</xdr:colOff>
          <xdr:row>720953</xdr:row>
          <xdr:rowOff>0</xdr:rowOff>
        </xdr:to>
        <xdr:sp macro="" textlink="">
          <xdr:nvSpPr>
            <xdr:cNvPr id="60776" name="Button 360" hidden="1">
              <a:extLst>
                <a:ext uri="{63B3BB69-23CF-44E3-9099-C40C66FF867C}">
                  <a14:compatExt spid="_x0000_s60776"/>
                </a:ext>
                <a:ext uri="{FF2B5EF4-FFF2-40B4-BE49-F238E27FC236}">
                  <a16:creationId xmlns:a16="http://schemas.microsoft.com/office/drawing/2014/main" id="{00000000-0008-0000-3B00-00006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786489</xdr:row>
          <xdr:rowOff>0</xdr:rowOff>
        </xdr:from>
        <xdr:to>
          <xdr:col>4611</xdr:col>
          <xdr:colOff>0</xdr:colOff>
          <xdr:row>786489</xdr:row>
          <xdr:rowOff>0</xdr:rowOff>
        </xdr:to>
        <xdr:sp macro="" textlink="">
          <xdr:nvSpPr>
            <xdr:cNvPr id="60777" name="Button 361" hidden="1">
              <a:extLst>
                <a:ext uri="{63B3BB69-23CF-44E3-9099-C40C66FF867C}">
                  <a14:compatExt spid="_x0000_s60777"/>
                </a:ext>
                <a:ext uri="{FF2B5EF4-FFF2-40B4-BE49-F238E27FC236}">
                  <a16:creationId xmlns:a16="http://schemas.microsoft.com/office/drawing/2014/main" id="{00000000-0008-0000-3B00-00006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852025</xdr:row>
          <xdr:rowOff>0</xdr:rowOff>
        </xdr:from>
        <xdr:to>
          <xdr:col>4611</xdr:col>
          <xdr:colOff>0</xdr:colOff>
          <xdr:row>852025</xdr:row>
          <xdr:rowOff>0</xdr:rowOff>
        </xdr:to>
        <xdr:sp macro="" textlink="">
          <xdr:nvSpPr>
            <xdr:cNvPr id="60778" name="Button 362" hidden="1">
              <a:extLst>
                <a:ext uri="{63B3BB69-23CF-44E3-9099-C40C66FF867C}">
                  <a14:compatExt spid="_x0000_s60778"/>
                </a:ext>
                <a:ext uri="{FF2B5EF4-FFF2-40B4-BE49-F238E27FC236}">
                  <a16:creationId xmlns:a16="http://schemas.microsoft.com/office/drawing/2014/main" id="{00000000-0008-0000-3B00-00006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917561</xdr:row>
          <xdr:rowOff>0</xdr:rowOff>
        </xdr:from>
        <xdr:to>
          <xdr:col>4611</xdr:col>
          <xdr:colOff>0</xdr:colOff>
          <xdr:row>917561</xdr:row>
          <xdr:rowOff>0</xdr:rowOff>
        </xdr:to>
        <xdr:sp macro="" textlink="">
          <xdr:nvSpPr>
            <xdr:cNvPr id="60779" name="Button 363" hidden="1">
              <a:extLst>
                <a:ext uri="{63B3BB69-23CF-44E3-9099-C40C66FF867C}">
                  <a14:compatExt spid="_x0000_s60779"/>
                </a:ext>
                <a:ext uri="{FF2B5EF4-FFF2-40B4-BE49-F238E27FC236}">
                  <a16:creationId xmlns:a16="http://schemas.microsoft.com/office/drawing/2014/main" id="{00000000-0008-0000-3B00-00006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983097</xdr:row>
          <xdr:rowOff>0</xdr:rowOff>
        </xdr:from>
        <xdr:to>
          <xdr:col>4611</xdr:col>
          <xdr:colOff>0</xdr:colOff>
          <xdr:row>983097</xdr:row>
          <xdr:rowOff>0</xdr:rowOff>
        </xdr:to>
        <xdr:sp macro="" textlink="">
          <xdr:nvSpPr>
            <xdr:cNvPr id="60780" name="Button 364" hidden="1">
              <a:extLst>
                <a:ext uri="{63B3BB69-23CF-44E3-9099-C40C66FF867C}">
                  <a14:compatExt spid="_x0000_s60780"/>
                </a:ext>
                <a:ext uri="{FF2B5EF4-FFF2-40B4-BE49-F238E27FC236}">
                  <a16:creationId xmlns:a16="http://schemas.microsoft.com/office/drawing/2014/main" id="{00000000-0008-0000-3B00-00006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4865</xdr:col>
          <xdr:colOff>0</xdr:colOff>
          <xdr:row>56</xdr:row>
          <xdr:rowOff>0</xdr:rowOff>
        </xdr:from>
        <xdr:to>
          <xdr:col>4865</xdr:col>
          <xdr:colOff>0</xdr:colOff>
          <xdr:row>56</xdr:row>
          <xdr:rowOff>0</xdr:rowOff>
        </xdr:to>
        <xdr:sp macro="" textlink="">
          <xdr:nvSpPr>
            <xdr:cNvPr id="60781" name="Button 365" hidden="1">
              <a:extLst>
                <a:ext uri="{63B3BB69-23CF-44E3-9099-C40C66FF867C}">
                  <a14:compatExt spid="_x0000_s60781"/>
                </a:ext>
                <a:ext uri="{FF2B5EF4-FFF2-40B4-BE49-F238E27FC236}">
                  <a16:creationId xmlns:a16="http://schemas.microsoft.com/office/drawing/2014/main" id="{00000000-0008-0000-3B00-00006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65593</xdr:row>
          <xdr:rowOff>0</xdr:rowOff>
        </xdr:from>
        <xdr:to>
          <xdr:col>4867</xdr:col>
          <xdr:colOff>0</xdr:colOff>
          <xdr:row>65593</xdr:row>
          <xdr:rowOff>0</xdr:rowOff>
        </xdr:to>
        <xdr:sp macro="" textlink="">
          <xdr:nvSpPr>
            <xdr:cNvPr id="60782" name="Button 366" hidden="1">
              <a:extLst>
                <a:ext uri="{63B3BB69-23CF-44E3-9099-C40C66FF867C}">
                  <a14:compatExt spid="_x0000_s60782"/>
                </a:ext>
                <a:ext uri="{FF2B5EF4-FFF2-40B4-BE49-F238E27FC236}">
                  <a16:creationId xmlns:a16="http://schemas.microsoft.com/office/drawing/2014/main" id="{00000000-0008-0000-3B00-00006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131129</xdr:row>
          <xdr:rowOff>0</xdr:rowOff>
        </xdr:from>
        <xdr:to>
          <xdr:col>4867</xdr:col>
          <xdr:colOff>0</xdr:colOff>
          <xdr:row>131129</xdr:row>
          <xdr:rowOff>0</xdr:rowOff>
        </xdr:to>
        <xdr:sp macro="" textlink="">
          <xdr:nvSpPr>
            <xdr:cNvPr id="60783" name="Button 367" hidden="1">
              <a:extLst>
                <a:ext uri="{63B3BB69-23CF-44E3-9099-C40C66FF867C}">
                  <a14:compatExt spid="_x0000_s60783"/>
                </a:ext>
                <a:ext uri="{FF2B5EF4-FFF2-40B4-BE49-F238E27FC236}">
                  <a16:creationId xmlns:a16="http://schemas.microsoft.com/office/drawing/2014/main" id="{00000000-0008-0000-3B00-00006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196665</xdr:row>
          <xdr:rowOff>0</xdr:rowOff>
        </xdr:from>
        <xdr:to>
          <xdr:col>4867</xdr:col>
          <xdr:colOff>0</xdr:colOff>
          <xdr:row>196665</xdr:row>
          <xdr:rowOff>0</xdr:rowOff>
        </xdr:to>
        <xdr:sp macro="" textlink="">
          <xdr:nvSpPr>
            <xdr:cNvPr id="60784" name="Button 368" hidden="1">
              <a:extLst>
                <a:ext uri="{63B3BB69-23CF-44E3-9099-C40C66FF867C}">
                  <a14:compatExt spid="_x0000_s60784"/>
                </a:ext>
                <a:ext uri="{FF2B5EF4-FFF2-40B4-BE49-F238E27FC236}">
                  <a16:creationId xmlns:a16="http://schemas.microsoft.com/office/drawing/2014/main" id="{00000000-0008-0000-3B00-00007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262201</xdr:row>
          <xdr:rowOff>0</xdr:rowOff>
        </xdr:from>
        <xdr:to>
          <xdr:col>4867</xdr:col>
          <xdr:colOff>0</xdr:colOff>
          <xdr:row>262201</xdr:row>
          <xdr:rowOff>0</xdr:rowOff>
        </xdr:to>
        <xdr:sp macro="" textlink="">
          <xdr:nvSpPr>
            <xdr:cNvPr id="60785" name="Button 369" hidden="1">
              <a:extLst>
                <a:ext uri="{63B3BB69-23CF-44E3-9099-C40C66FF867C}">
                  <a14:compatExt spid="_x0000_s60785"/>
                </a:ext>
                <a:ext uri="{FF2B5EF4-FFF2-40B4-BE49-F238E27FC236}">
                  <a16:creationId xmlns:a16="http://schemas.microsoft.com/office/drawing/2014/main" id="{00000000-0008-0000-3B00-00007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327737</xdr:row>
          <xdr:rowOff>0</xdr:rowOff>
        </xdr:from>
        <xdr:to>
          <xdr:col>4867</xdr:col>
          <xdr:colOff>0</xdr:colOff>
          <xdr:row>327737</xdr:row>
          <xdr:rowOff>0</xdr:rowOff>
        </xdr:to>
        <xdr:sp macro="" textlink="">
          <xdr:nvSpPr>
            <xdr:cNvPr id="60786" name="Button 370" hidden="1">
              <a:extLst>
                <a:ext uri="{63B3BB69-23CF-44E3-9099-C40C66FF867C}">
                  <a14:compatExt spid="_x0000_s60786"/>
                </a:ext>
                <a:ext uri="{FF2B5EF4-FFF2-40B4-BE49-F238E27FC236}">
                  <a16:creationId xmlns:a16="http://schemas.microsoft.com/office/drawing/2014/main" id="{00000000-0008-0000-3B00-00007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393273</xdr:row>
          <xdr:rowOff>0</xdr:rowOff>
        </xdr:from>
        <xdr:to>
          <xdr:col>4867</xdr:col>
          <xdr:colOff>0</xdr:colOff>
          <xdr:row>393273</xdr:row>
          <xdr:rowOff>0</xdr:rowOff>
        </xdr:to>
        <xdr:sp macro="" textlink="">
          <xdr:nvSpPr>
            <xdr:cNvPr id="60787" name="Button 371" hidden="1">
              <a:extLst>
                <a:ext uri="{63B3BB69-23CF-44E3-9099-C40C66FF867C}">
                  <a14:compatExt spid="_x0000_s60787"/>
                </a:ext>
                <a:ext uri="{FF2B5EF4-FFF2-40B4-BE49-F238E27FC236}">
                  <a16:creationId xmlns:a16="http://schemas.microsoft.com/office/drawing/2014/main" id="{00000000-0008-0000-3B00-00007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458809</xdr:row>
          <xdr:rowOff>0</xdr:rowOff>
        </xdr:from>
        <xdr:to>
          <xdr:col>4867</xdr:col>
          <xdr:colOff>0</xdr:colOff>
          <xdr:row>458809</xdr:row>
          <xdr:rowOff>0</xdr:rowOff>
        </xdr:to>
        <xdr:sp macro="" textlink="">
          <xdr:nvSpPr>
            <xdr:cNvPr id="60788" name="Button 372" hidden="1">
              <a:extLst>
                <a:ext uri="{63B3BB69-23CF-44E3-9099-C40C66FF867C}">
                  <a14:compatExt spid="_x0000_s60788"/>
                </a:ext>
                <a:ext uri="{FF2B5EF4-FFF2-40B4-BE49-F238E27FC236}">
                  <a16:creationId xmlns:a16="http://schemas.microsoft.com/office/drawing/2014/main" id="{00000000-0008-0000-3B00-00007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524345</xdr:row>
          <xdr:rowOff>0</xdr:rowOff>
        </xdr:from>
        <xdr:to>
          <xdr:col>4867</xdr:col>
          <xdr:colOff>0</xdr:colOff>
          <xdr:row>524345</xdr:row>
          <xdr:rowOff>0</xdr:rowOff>
        </xdr:to>
        <xdr:sp macro="" textlink="">
          <xdr:nvSpPr>
            <xdr:cNvPr id="60789" name="Button 373" hidden="1">
              <a:extLst>
                <a:ext uri="{63B3BB69-23CF-44E3-9099-C40C66FF867C}">
                  <a14:compatExt spid="_x0000_s60789"/>
                </a:ext>
                <a:ext uri="{FF2B5EF4-FFF2-40B4-BE49-F238E27FC236}">
                  <a16:creationId xmlns:a16="http://schemas.microsoft.com/office/drawing/2014/main" id="{00000000-0008-0000-3B00-00007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589881</xdr:row>
          <xdr:rowOff>0</xdr:rowOff>
        </xdr:from>
        <xdr:to>
          <xdr:col>4867</xdr:col>
          <xdr:colOff>0</xdr:colOff>
          <xdr:row>589881</xdr:row>
          <xdr:rowOff>0</xdr:rowOff>
        </xdr:to>
        <xdr:sp macro="" textlink="">
          <xdr:nvSpPr>
            <xdr:cNvPr id="60790" name="Button 374" hidden="1">
              <a:extLst>
                <a:ext uri="{63B3BB69-23CF-44E3-9099-C40C66FF867C}">
                  <a14:compatExt spid="_x0000_s60790"/>
                </a:ext>
                <a:ext uri="{FF2B5EF4-FFF2-40B4-BE49-F238E27FC236}">
                  <a16:creationId xmlns:a16="http://schemas.microsoft.com/office/drawing/2014/main" id="{00000000-0008-0000-3B00-00007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655417</xdr:row>
          <xdr:rowOff>0</xdr:rowOff>
        </xdr:from>
        <xdr:to>
          <xdr:col>4867</xdr:col>
          <xdr:colOff>0</xdr:colOff>
          <xdr:row>655417</xdr:row>
          <xdr:rowOff>0</xdr:rowOff>
        </xdr:to>
        <xdr:sp macro="" textlink="">
          <xdr:nvSpPr>
            <xdr:cNvPr id="60791" name="Button 375" hidden="1">
              <a:extLst>
                <a:ext uri="{63B3BB69-23CF-44E3-9099-C40C66FF867C}">
                  <a14:compatExt spid="_x0000_s60791"/>
                </a:ext>
                <a:ext uri="{FF2B5EF4-FFF2-40B4-BE49-F238E27FC236}">
                  <a16:creationId xmlns:a16="http://schemas.microsoft.com/office/drawing/2014/main" id="{00000000-0008-0000-3B00-00007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720953</xdr:row>
          <xdr:rowOff>0</xdr:rowOff>
        </xdr:from>
        <xdr:to>
          <xdr:col>4867</xdr:col>
          <xdr:colOff>0</xdr:colOff>
          <xdr:row>720953</xdr:row>
          <xdr:rowOff>0</xdr:rowOff>
        </xdr:to>
        <xdr:sp macro="" textlink="">
          <xdr:nvSpPr>
            <xdr:cNvPr id="60792" name="Button 376" hidden="1">
              <a:extLst>
                <a:ext uri="{63B3BB69-23CF-44E3-9099-C40C66FF867C}">
                  <a14:compatExt spid="_x0000_s60792"/>
                </a:ext>
                <a:ext uri="{FF2B5EF4-FFF2-40B4-BE49-F238E27FC236}">
                  <a16:creationId xmlns:a16="http://schemas.microsoft.com/office/drawing/2014/main" id="{00000000-0008-0000-3B00-00007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786489</xdr:row>
          <xdr:rowOff>0</xdr:rowOff>
        </xdr:from>
        <xdr:to>
          <xdr:col>4867</xdr:col>
          <xdr:colOff>0</xdr:colOff>
          <xdr:row>786489</xdr:row>
          <xdr:rowOff>0</xdr:rowOff>
        </xdr:to>
        <xdr:sp macro="" textlink="">
          <xdr:nvSpPr>
            <xdr:cNvPr id="60793" name="Button 377" hidden="1">
              <a:extLst>
                <a:ext uri="{63B3BB69-23CF-44E3-9099-C40C66FF867C}">
                  <a14:compatExt spid="_x0000_s60793"/>
                </a:ext>
                <a:ext uri="{FF2B5EF4-FFF2-40B4-BE49-F238E27FC236}">
                  <a16:creationId xmlns:a16="http://schemas.microsoft.com/office/drawing/2014/main" id="{00000000-0008-0000-3B00-00007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852025</xdr:row>
          <xdr:rowOff>0</xdr:rowOff>
        </xdr:from>
        <xdr:to>
          <xdr:col>4867</xdr:col>
          <xdr:colOff>0</xdr:colOff>
          <xdr:row>852025</xdr:row>
          <xdr:rowOff>0</xdr:rowOff>
        </xdr:to>
        <xdr:sp macro="" textlink="">
          <xdr:nvSpPr>
            <xdr:cNvPr id="60794" name="Button 378" hidden="1">
              <a:extLst>
                <a:ext uri="{63B3BB69-23CF-44E3-9099-C40C66FF867C}">
                  <a14:compatExt spid="_x0000_s60794"/>
                </a:ext>
                <a:ext uri="{FF2B5EF4-FFF2-40B4-BE49-F238E27FC236}">
                  <a16:creationId xmlns:a16="http://schemas.microsoft.com/office/drawing/2014/main" id="{00000000-0008-0000-3B00-00007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917561</xdr:row>
          <xdr:rowOff>0</xdr:rowOff>
        </xdr:from>
        <xdr:to>
          <xdr:col>4867</xdr:col>
          <xdr:colOff>0</xdr:colOff>
          <xdr:row>917561</xdr:row>
          <xdr:rowOff>0</xdr:rowOff>
        </xdr:to>
        <xdr:sp macro="" textlink="">
          <xdr:nvSpPr>
            <xdr:cNvPr id="60795" name="Button 379" hidden="1">
              <a:extLst>
                <a:ext uri="{63B3BB69-23CF-44E3-9099-C40C66FF867C}">
                  <a14:compatExt spid="_x0000_s60795"/>
                </a:ext>
                <a:ext uri="{FF2B5EF4-FFF2-40B4-BE49-F238E27FC236}">
                  <a16:creationId xmlns:a16="http://schemas.microsoft.com/office/drawing/2014/main" id="{00000000-0008-0000-3B00-00007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983097</xdr:row>
          <xdr:rowOff>0</xdr:rowOff>
        </xdr:from>
        <xdr:to>
          <xdr:col>4867</xdr:col>
          <xdr:colOff>0</xdr:colOff>
          <xdr:row>983097</xdr:row>
          <xdr:rowOff>0</xdr:rowOff>
        </xdr:to>
        <xdr:sp macro="" textlink="">
          <xdr:nvSpPr>
            <xdr:cNvPr id="60796" name="Button 380" hidden="1">
              <a:extLst>
                <a:ext uri="{63B3BB69-23CF-44E3-9099-C40C66FF867C}">
                  <a14:compatExt spid="_x0000_s60796"/>
                </a:ext>
                <a:ext uri="{FF2B5EF4-FFF2-40B4-BE49-F238E27FC236}">
                  <a16:creationId xmlns:a16="http://schemas.microsoft.com/office/drawing/2014/main" id="{00000000-0008-0000-3B00-00007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5121</xdr:col>
          <xdr:colOff>0</xdr:colOff>
          <xdr:row>56</xdr:row>
          <xdr:rowOff>0</xdr:rowOff>
        </xdr:from>
        <xdr:to>
          <xdr:col>5121</xdr:col>
          <xdr:colOff>0</xdr:colOff>
          <xdr:row>56</xdr:row>
          <xdr:rowOff>0</xdr:rowOff>
        </xdr:to>
        <xdr:sp macro="" textlink="">
          <xdr:nvSpPr>
            <xdr:cNvPr id="60797" name="Button 381" hidden="1">
              <a:extLst>
                <a:ext uri="{63B3BB69-23CF-44E3-9099-C40C66FF867C}">
                  <a14:compatExt spid="_x0000_s60797"/>
                </a:ext>
                <a:ext uri="{FF2B5EF4-FFF2-40B4-BE49-F238E27FC236}">
                  <a16:creationId xmlns:a16="http://schemas.microsoft.com/office/drawing/2014/main" id="{00000000-0008-0000-3B00-00007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65593</xdr:row>
          <xdr:rowOff>0</xdr:rowOff>
        </xdr:from>
        <xdr:to>
          <xdr:col>5123</xdr:col>
          <xdr:colOff>0</xdr:colOff>
          <xdr:row>65593</xdr:row>
          <xdr:rowOff>0</xdr:rowOff>
        </xdr:to>
        <xdr:sp macro="" textlink="">
          <xdr:nvSpPr>
            <xdr:cNvPr id="60798" name="Button 382" hidden="1">
              <a:extLst>
                <a:ext uri="{63B3BB69-23CF-44E3-9099-C40C66FF867C}">
                  <a14:compatExt spid="_x0000_s60798"/>
                </a:ext>
                <a:ext uri="{FF2B5EF4-FFF2-40B4-BE49-F238E27FC236}">
                  <a16:creationId xmlns:a16="http://schemas.microsoft.com/office/drawing/2014/main" id="{00000000-0008-0000-3B00-00007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131129</xdr:row>
          <xdr:rowOff>0</xdr:rowOff>
        </xdr:from>
        <xdr:to>
          <xdr:col>5123</xdr:col>
          <xdr:colOff>0</xdr:colOff>
          <xdr:row>131129</xdr:row>
          <xdr:rowOff>0</xdr:rowOff>
        </xdr:to>
        <xdr:sp macro="" textlink="">
          <xdr:nvSpPr>
            <xdr:cNvPr id="60799" name="Button 383" hidden="1">
              <a:extLst>
                <a:ext uri="{63B3BB69-23CF-44E3-9099-C40C66FF867C}">
                  <a14:compatExt spid="_x0000_s60799"/>
                </a:ext>
                <a:ext uri="{FF2B5EF4-FFF2-40B4-BE49-F238E27FC236}">
                  <a16:creationId xmlns:a16="http://schemas.microsoft.com/office/drawing/2014/main" id="{00000000-0008-0000-3B00-00007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196665</xdr:row>
          <xdr:rowOff>0</xdr:rowOff>
        </xdr:from>
        <xdr:to>
          <xdr:col>5123</xdr:col>
          <xdr:colOff>0</xdr:colOff>
          <xdr:row>196665</xdr:row>
          <xdr:rowOff>0</xdr:rowOff>
        </xdr:to>
        <xdr:sp macro="" textlink="">
          <xdr:nvSpPr>
            <xdr:cNvPr id="60800" name="Button 384" hidden="1">
              <a:extLst>
                <a:ext uri="{63B3BB69-23CF-44E3-9099-C40C66FF867C}">
                  <a14:compatExt spid="_x0000_s60800"/>
                </a:ext>
                <a:ext uri="{FF2B5EF4-FFF2-40B4-BE49-F238E27FC236}">
                  <a16:creationId xmlns:a16="http://schemas.microsoft.com/office/drawing/2014/main" id="{00000000-0008-0000-3B00-00008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262201</xdr:row>
          <xdr:rowOff>0</xdr:rowOff>
        </xdr:from>
        <xdr:to>
          <xdr:col>5123</xdr:col>
          <xdr:colOff>0</xdr:colOff>
          <xdr:row>262201</xdr:row>
          <xdr:rowOff>0</xdr:rowOff>
        </xdr:to>
        <xdr:sp macro="" textlink="">
          <xdr:nvSpPr>
            <xdr:cNvPr id="60801" name="Button 385" hidden="1">
              <a:extLst>
                <a:ext uri="{63B3BB69-23CF-44E3-9099-C40C66FF867C}">
                  <a14:compatExt spid="_x0000_s60801"/>
                </a:ext>
                <a:ext uri="{FF2B5EF4-FFF2-40B4-BE49-F238E27FC236}">
                  <a16:creationId xmlns:a16="http://schemas.microsoft.com/office/drawing/2014/main" id="{00000000-0008-0000-3B00-00008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327737</xdr:row>
          <xdr:rowOff>0</xdr:rowOff>
        </xdr:from>
        <xdr:to>
          <xdr:col>5123</xdr:col>
          <xdr:colOff>0</xdr:colOff>
          <xdr:row>327737</xdr:row>
          <xdr:rowOff>0</xdr:rowOff>
        </xdr:to>
        <xdr:sp macro="" textlink="">
          <xdr:nvSpPr>
            <xdr:cNvPr id="60802" name="Button 386" hidden="1">
              <a:extLst>
                <a:ext uri="{63B3BB69-23CF-44E3-9099-C40C66FF867C}">
                  <a14:compatExt spid="_x0000_s60802"/>
                </a:ext>
                <a:ext uri="{FF2B5EF4-FFF2-40B4-BE49-F238E27FC236}">
                  <a16:creationId xmlns:a16="http://schemas.microsoft.com/office/drawing/2014/main" id="{00000000-0008-0000-3B00-00008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393273</xdr:row>
          <xdr:rowOff>0</xdr:rowOff>
        </xdr:from>
        <xdr:to>
          <xdr:col>5123</xdr:col>
          <xdr:colOff>0</xdr:colOff>
          <xdr:row>393273</xdr:row>
          <xdr:rowOff>0</xdr:rowOff>
        </xdr:to>
        <xdr:sp macro="" textlink="">
          <xdr:nvSpPr>
            <xdr:cNvPr id="60803" name="Button 387" hidden="1">
              <a:extLst>
                <a:ext uri="{63B3BB69-23CF-44E3-9099-C40C66FF867C}">
                  <a14:compatExt spid="_x0000_s60803"/>
                </a:ext>
                <a:ext uri="{FF2B5EF4-FFF2-40B4-BE49-F238E27FC236}">
                  <a16:creationId xmlns:a16="http://schemas.microsoft.com/office/drawing/2014/main" id="{00000000-0008-0000-3B00-00008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458809</xdr:row>
          <xdr:rowOff>0</xdr:rowOff>
        </xdr:from>
        <xdr:to>
          <xdr:col>5123</xdr:col>
          <xdr:colOff>0</xdr:colOff>
          <xdr:row>458809</xdr:row>
          <xdr:rowOff>0</xdr:rowOff>
        </xdr:to>
        <xdr:sp macro="" textlink="">
          <xdr:nvSpPr>
            <xdr:cNvPr id="60804" name="Button 388" hidden="1">
              <a:extLst>
                <a:ext uri="{63B3BB69-23CF-44E3-9099-C40C66FF867C}">
                  <a14:compatExt spid="_x0000_s60804"/>
                </a:ext>
                <a:ext uri="{FF2B5EF4-FFF2-40B4-BE49-F238E27FC236}">
                  <a16:creationId xmlns:a16="http://schemas.microsoft.com/office/drawing/2014/main" id="{00000000-0008-0000-3B00-00008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524345</xdr:row>
          <xdr:rowOff>0</xdr:rowOff>
        </xdr:from>
        <xdr:to>
          <xdr:col>5123</xdr:col>
          <xdr:colOff>0</xdr:colOff>
          <xdr:row>524345</xdr:row>
          <xdr:rowOff>0</xdr:rowOff>
        </xdr:to>
        <xdr:sp macro="" textlink="">
          <xdr:nvSpPr>
            <xdr:cNvPr id="60805" name="Button 389" hidden="1">
              <a:extLst>
                <a:ext uri="{63B3BB69-23CF-44E3-9099-C40C66FF867C}">
                  <a14:compatExt spid="_x0000_s60805"/>
                </a:ext>
                <a:ext uri="{FF2B5EF4-FFF2-40B4-BE49-F238E27FC236}">
                  <a16:creationId xmlns:a16="http://schemas.microsoft.com/office/drawing/2014/main" id="{00000000-0008-0000-3B00-00008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589881</xdr:row>
          <xdr:rowOff>0</xdr:rowOff>
        </xdr:from>
        <xdr:to>
          <xdr:col>5123</xdr:col>
          <xdr:colOff>0</xdr:colOff>
          <xdr:row>589881</xdr:row>
          <xdr:rowOff>0</xdr:rowOff>
        </xdr:to>
        <xdr:sp macro="" textlink="">
          <xdr:nvSpPr>
            <xdr:cNvPr id="60806" name="Button 390" hidden="1">
              <a:extLst>
                <a:ext uri="{63B3BB69-23CF-44E3-9099-C40C66FF867C}">
                  <a14:compatExt spid="_x0000_s60806"/>
                </a:ext>
                <a:ext uri="{FF2B5EF4-FFF2-40B4-BE49-F238E27FC236}">
                  <a16:creationId xmlns:a16="http://schemas.microsoft.com/office/drawing/2014/main" id="{00000000-0008-0000-3B00-00008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655417</xdr:row>
          <xdr:rowOff>0</xdr:rowOff>
        </xdr:from>
        <xdr:to>
          <xdr:col>5123</xdr:col>
          <xdr:colOff>0</xdr:colOff>
          <xdr:row>655417</xdr:row>
          <xdr:rowOff>0</xdr:rowOff>
        </xdr:to>
        <xdr:sp macro="" textlink="">
          <xdr:nvSpPr>
            <xdr:cNvPr id="60807" name="Button 391" hidden="1">
              <a:extLst>
                <a:ext uri="{63B3BB69-23CF-44E3-9099-C40C66FF867C}">
                  <a14:compatExt spid="_x0000_s60807"/>
                </a:ext>
                <a:ext uri="{FF2B5EF4-FFF2-40B4-BE49-F238E27FC236}">
                  <a16:creationId xmlns:a16="http://schemas.microsoft.com/office/drawing/2014/main" id="{00000000-0008-0000-3B00-00008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720953</xdr:row>
          <xdr:rowOff>0</xdr:rowOff>
        </xdr:from>
        <xdr:to>
          <xdr:col>5123</xdr:col>
          <xdr:colOff>0</xdr:colOff>
          <xdr:row>720953</xdr:row>
          <xdr:rowOff>0</xdr:rowOff>
        </xdr:to>
        <xdr:sp macro="" textlink="">
          <xdr:nvSpPr>
            <xdr:cNvPr id="60808" name="Button 392" hidden="1">
              <a:extLst>
                <a:ext uri="{63B3BB69-23CF-44E3-9099-C40C66FF867C}">
                  <a14:compatExt spid="_x0000_s60808"/>
                </a:ext>
                <a:ext uri="{FF2B5EF4-FFF2-40B4-BE49-F238E27FC236}">
                  <a16:creationId xmlns:a16="http://schemas.microsoft.com/office/drawing/2014/main" id="{00000000-0008-0000-3B00-00008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786489</xdr:row>
          <xdr:rowOff>0</xdr:rowOff>
        </xdr:from>
        <xdr:to>
          <xdr:col>5123</xdr:col>
          <xdr:colOff>0</xdr:colOff>
          <xdr:row>786489</xdr:row>
          <xdr:rowOff>0</xdr:rowOff>
        </xdr:to>
        <xdr:sp macro="" textlink="">
          <xdr:nvSpPr>
            <xdr:cNvPr id="60809" name="Button 393" hidden="1">
              <a:extLst>
                <a:ext uri="{63B3BB69-23CF-44E3-9099-C40C66FF867C}">
                  <a14:compatExt spid="_x0000_s60809"/>
                </a:ext>
                <a:ext uri="{FF2B5EF4-FFF2-40B4-BE49-F238E27FC236}">
                  <a16:creationId xmlns:a16="http://schemas.microsoft.com/office/drawing/2014/main" id="{00000000-0008-0000-3B00-00008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852025</xdr:row>
          <xdr:rowOff>0</xdr:rowOff>
        </xdr:from>
        <xdr:to>
          <xdr:col>5123</xdr:col>
          <xdr:colOff>0</xdr:colOff>
          <xdr:row>852025</xdr:row>
          <xdr:rowOff>0</xdr:rowOff>
        </xdr:to>
        <xdr:sp macro="" textlink="">
          <xdr:nvSpPr>
            <xdr:cNvPr id="60810" name="Button 394" hidden="1">
              <a:extLst>
                <a:ext uri="{63B3BB69-23CF-44E3-9099-C40C66FF867C}">
                  <a14:compatExt spid="_x0000_s60810"/>
                </a:ext>
                <a:ext uri="{FF2B5EF4-FFF2-40B4-BE49-F238E27FC236}">
                  <a16:creationId xmlns:a16="http://schemas.microsoft.com/office/drawing/2014/main" id="{00000000-0008-0000-3B00-00008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917561</xdr:row>
          <xdr:rowOff>0</xdr:rowOff>
        </xdr:from>
        <xdr:to>
          <xdr:col>5123</xdr:col>
          <xdr:colOff>0</xdr:colOff>
          <xdr:row>917561</xdr:row>
          <xdr:rowOff>0</xdr:rowOff>
        </xdr:to>
        <xdr:sp macro="" textlink="">
          <xdr:nvSpPr>
            <xdr:cNvPr id="60811" name="Button 395" hidden="1">
              <a:extLst>
                <a:ext uri="{63B3BB69-23CF-44E3-9099-C40C66FF867C}">
                  <a14:compatExt spid="_x0000_s60811"/>
                </a:ext>
                <a:ext uri="{FF2B5EF4-FFF2-40B4-BE49-F238E27FC236}">
                  <a16:creationId xmlns:a16="http://schemas.microsoft.com/office/drawing/2014/main" id="{00000000-0008-0000-3B00-00008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983097</xdr:row>
          <xdr:rowOff>0</xdr:rowOff>
        </xdr:from>
        <xdr:to>
          <xdr:col>5123</xdr:col>
          <xdr:colOff>0</xdr:colOff>
          <xdr:row>983097</xdr:row>
          <xdr:rowOff>0</xdr:rowOff>
        </xdr:to>
        <xdr:sp macro="" textlink="">
          <xdr:nvSpPr>
            <xdr:cNvPr id="60812" name="Button 396" hidden="1">
              <a:extLst>
                <a:ext uri="{63B3BB69-23CF-44E3-9099-C40C66FF867C}">
                  <a14:compatExt spid="_x0000_s60812"/>
                </a:ext>
                <a:ext uri="{FF2B5EF4-FFF2-40B4-BE49-F238E27FC236}">
                  <a16:creationId xmlns:a16="http://schemas.microsoft.com/office/drawing/2014/main" id="{00000000-0008-0000-3B00-00008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5377</xdr:col>
          <xdr:colOff>0</xdr:colOff>
          <xdr:row>56</xdr:row>
          <xdr:rowOff>0</xdr:rowOff>
        </xdr:from>
        <xdr:to>
          <xdr:col>5377</xdr:col>
          <xdr:colOff>0</xdr:colOff>
          <xdr:row>56</xdr:row>
          <xdr:rowOff>0</xdr:rowOff>
        </xdr:to>
        <xdr:sp macro="" textlink="">
          <xdr:nvSpPr>
            <xdr:cNvPr id="60813" name="Button 397" hidden="1">
              <a:extLst>
                <a:ext uri="{63B3BB69-23CF-44E3-9099-C40C66FF867C}">
                  <a14:compatExt spid="_x0000_s60813"/>
                </a:ext>
                <a:ext uri="{FF2B5EF4-FFF2-40B4-BE49-F238E27FC236}">
                  <a16:creationId xmlns:a16="http://schemas.microsoft.com/office/drawing/2014/main" id="{00000000-0008-0000-3B00-00008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65593</xdr:row>
          <xdr:rowOff>0</xdr:rowOff>
        </xdr:from>
        <xdr:to>
          <xdr:col>5379</xdr:col>
          <xdr:colOff>0</xdr:colOff>
          <xdr:row>65593</xdr:row>
          <xdr:rowOff>0</xdr:rowOff>
        </xdr:to>
        <xdr:sp macro="" textlink="">
          <xdr:nvSpPr>
            <xdr:cNvPr id="60814" name="Button 398" hidden="1">
              <a:extLst>
                <a:ext uri="{63B3BB69-23CF-44E3-9099-C40C66FF867C}">
                  <a14:compatExt spid="_x0000_s60814"/>
                </a:ext>
                <a:ext uri="{FF2B5EF4-FFF2-40B4-BE49-F238E27FC236}">
                  <a16:creationId xmlns:a16="http://schemas.microsoft.com/office/drawing/2014/main" id="{00000000-0008-0000-3B00-00008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131129</xdr:row>
          <xdr:rowOff>0</xdr:rowOff>
        </xdr:from>
        <xdr:to>
          <xdr:col>5379</xdr:col>
          <xdr:colOff>0</xdr:colOff>
          <xdr:row>131129</xdr:row>
          <xdr:rowOff>0</xdr:rowOff>
        </xdr:to>
        <xdr:sp macro="" textlink="">
          <xdr:nvSpPr>
            <xdr:cNvPr id="60815" name="Button 399" hidden="1">
              <a:extLst>
                <a:ext uri="{63B3BB69-23CF-44E3-9099-C40C66FF867C}">
                  <a14:compatExt spid="_x0000_s60815"/>
                </a:ext>
                <a:ext uri="{FF2B5EF4-FFF2-40B4-BE49-F238E27FC236}">
                  <a16:creationId xmlns:a16="http://schemas.microsoft.com/office/drawing/2014/main" id="{00000000-0008-0000-3B00-00008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196665</xdr:row>
          <xdr:rowOff>0</xdr:rowOff>
        </xdr:from>
        <xdr:to>
          <xdr:col>5379</xdr:col>
          <xdr:colOff>0</xdr:colOff>
          <xdr:row>196665</xdr:row>
          <xdr:rowOff>0</xdr:rowOff>
        </xdr:to>
        <xdr:sp macro="" textlink="">
          <xdr:nvSpPr>
            <xdr:cNvPr id="60816" name="Button 400" hidden="1">
              <a:extLst>
                <a:ext uri="{63B3BB69-23CF-44E3-9099-C40C66FF867C}">
                  <a14:compatExt spid="_x0000_s60816"/>
                </a:ext>
                <a:ext uri="{FF2B5EF4-FFF2-40B4-BE49-F238E27FC236}">
                  <a16:creationId xmlns:a16="http://schemas.microsoft.com/office/drawing/2014/main" id="{00000000-0008-0000-3B00-00009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262201</xdr:row>
          <xdr:rowOff>0</xdr:rowOff>
        </xdr:from>
        <xdr:to>
          <xdr:col>5379</xdr:col>
          <xdr:colOff>0</xdr:colOff>
          <xdr:row>262201</xdr:row>
          <xdr:rowOff>0</xdr:rowOff>
        </xdr:to>
        <xdr:sp macro="" textlink="">
          <xdr:nvSpPr>
            <xdr:cNvPr id="60817" name="Button 401" hidden="1">
              <a:extLst>
                <a:ext uri="{63B3BB69-23CF-44E3-9099-C40C66FF867C}">
                  <a14:compatExt spid="_x0000_s60817"/>
                </a:ext>
                <a:ext uri="{FF2B5EF4-FFF2-40B4-BE49-F238E27FC236}">
                  <a16:creationId xmlns:a16="http://schemas.microsoft.com/office/drawing/2014/main" id="{00000000-0008-0000-3B00-00009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327737</xdr:row>
          <xdr:rowOff>0</xdr:rowOff>
        </xdr:from>
        <xdr:to>
          <xdr:col>5379</xdr:col>
          <xdr:colOff>0</xdr:colOff>
          <xdr:row>327737</xdr:row>
          <xdr:rowOff>0</xdr:rowOff>
        </xdr:to>
        <xdr:sp macro="" textlink="">
          <xdr:nvSpPr>
            <xdr:cNvPr id="60818" name="Button 402" hidden="1">
              <a:extLst>
                <a:ext uri="{63B3BB69-23CF-44E3-9099-C40C66FF867C}">
                  <a14:compatExt spid="_x0000_s60818"/>
                </a:ext>
                <a:ext uri="{FF2B5EF4-FFF2-40B4-BE49-F238E27FC236}">
                  <a16:creationId xmlns:a16="http://schemas.microsoft.com/office/drawing/2014/main" id="{00000000-0008-0000-3B00-00009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393273</xdr:row>
          <xdr:rowOff>0</xdr:rowOff>
        </xdr:from>
        <xdr:to>
          <xdr:col>5379</xdr:col>
          <xdr:colOff>0</xdr:colOff>
          <xdr:row>393273</xdr:row>
          <xdr:rowOff>0</xdr:rowOff>
        </xdr:to>
        <xdr:sp macro="" textlink="">
          <xdr:nvSpPr>
            <xdr:cNvPr id="60819" name="Button 403" hidden="1">
              <a:extLst>
                <a:ext uri="{63B3BB69-23CF-44E3-9099-C40C66FF867C}">
                  <a14:compatExt spid="_x0000_s60819"/>
                </a:ext>
                <a:ext uri="{FF2B5EF4-FFF2-40B4-BE49-F238E27FC236}">
                  <a16:creationId xmlns:a16="http://schemas.microsoft.com/office/drawing/2014/main" id="{00000000-0008-0000-3B00-00009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458809</xdr:row>
          <xdr:rowOff>0</xdr:rowOff>
        </xdr:from>
        <xdr:to>
          <xdr:col>5379</xdr:col>
          <xdr:colOff>0</xdr:colOff>
          <xdr:row>458809</xdr:row>
          <xdr:rowOff>0</xdr:rowOff>
        </xdr:to>
        <xdr:sp macro="" textlink="">
          <xdr:nvSpPr>
            <xdr:cNvPr id="60820" name="Button 404" hidden="1">
              <a:extLst>
                <a:ext uri="{63B3BB69-23CF-44E3-9099-C40C66FF867C}">
                  <a14:compatExt spid="_x0000_s60820"/>
                </a:ext>
                <a:ext uri="{FF2B5EF4-FFF2-40B4-BE49-F238E27FC236}">
                  <a16:creationId xmlns:a16="http://schemas.microsoft.com/office/drawing/2014/main" id="{00000000-0008-0000-3B00-00009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524345</xdr:row>
          <xdr:rowOff>0</xdr:rowOff>
        </xdr:from>
        <xdr:to>
          <xdr:col>5379</xdr:col>
          <xdr:colOff>0</xdr:colOff>
          <xdr:row>524345</xdr:row>
          <xdr:rowOff>0</xdr:rowOff>
        </xdr:to>
        <xdr:sp macro="" textlink="">
          <xdr:nvSpPr>
            <xdr:cNvPr id="60821" name="Button 405" hidden="1">
              <a:extLst>
                <a:ext uri="{63B3BB69-23CF-44E3-9099-C40C66FF867C}">
                  <a14:compatExt spid="_x0000_s60821"/>
                </a:ext>
                <a:ext uri="{FF2B5EF4-FFF2-40B4-BE49-F238E27FC236}">
                  <a16:creationId xmlns:a16="http://schemas.microsoft.com/office/drawing/2014/main" id="{00000000-0008-0000-3B00-00009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589881</xdr:row>
          <xdr:rowOff>0</xdr:rowOff>
        </xdr:from>
        <xdr:to>
          <xdr:col>5379</xdr:col>
          <xdr:colOff>0</xdr:colOff>
          <xdr:row>589881</xdr:row>
          <xdr:rowOff>0</xdr:rowOff>
        </xdr:to>
        <xdr:sp macro="" textlink="">
          <xdr:nvSpPr>
            <xdr:cNvPr id="60822" name="Button 406" hidden="1">
              <a:extLst>
                <a:ext uri="{63B3BB69-23CF-44E3-9099-C40C66FF867C}">
                  <a14:compatExt spid="_x0000_s60822"/>
                </a:ext>
                <a:ext uri="{FF2B5EF4-FFF2-40B4-BE49-F238E27FC236}">
                  <a16:creationId xmlns:a16="http://schemas.microsoft.com/office/drawing/2014/main" id="{00000000-0008-0000-3B00-00009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655417</xdr:row>
          <xdr:rowOff>0</xdr:rowOff>
        </xdr:from>
        <xdr:to>
          <xdr:col>5379</xdr:col>
          <xdr:colOff>0</xdr:colOff>
          <xdr:row>655417</xdr:row>
          <xdr:rowOff>0</xdr:rowOff>
        </xdr:to>
        <xdr:sp macro="" textlink="">
          <xdr:nvSpPr>
            <xdr:cNvPr id="60823" name="Button 407" hidden="1">
              <a:extLst>
                <a:ext uri="{63B3BB69-23CF-44E3-9099-C40C66FF867C}">
                  <a14:compatExt spid="_x0000_s60823"/>
                </a:ext>
                <a:ext uri="{FF2B5EF4-FFF2-40B4-BE49-F238E27FC236}">
                  <a16:creationId xmlns:a16="http://schemas.microsoft.com/office/drawing/2014/main" id="{00000000-0008-0000-3B00-00009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720953</xdr:row>
          <xdr:rowOff>0</xdr:rowOff>
        </xdr:from>
        <xdr:to>
          <xdr:col>5379</xdr:col>
          <xdr:colOff>0</xdr:colOff>
          <xdr:row>720953</xdr:row>
          <xdr:rowOff>0</xdr:rowOff>
        </xdr:to>
        <xdr:sp macro="" textlink="">
          <xdr:nvSpPr>
            <xdr:cNvPr id="60824" name="Button 408" hidden="1">
              <a:extLst>
                <a:ext uri="{63B3BB69-23CF-44E3-9099-C40C66FF867C}">
                  <a14:compatExt spid="_x0000_s60824"/>
                </a:ext>
                <a:ext uri="{FF2B5EF4-FFF2-40B4-BE49-F238E27FC236}">
                  <a16:creationId xmlns:a16="http://schemas.microsoft.com/office/drawing/2014/main" id="{00000000-0008-0000-3B00-00009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786489</xdr:row>
          <xdr:rowOff>0</xdr:rowOff>
        </xdr:from>
        <xdr:to>
          <xdr:col>5379</xdr:col>
          <xdr:colOff>0</xdr:colOff>
          <xdr:row>786489</xdr:row>
          <xdr:rowOff>0</xdr:rowOff>
        </xdr:to>
        <xdr:sp macro="" textlink="">
          <xdr:nvSpPr>
            <xdr:cNvPr id="60825" name="Button 409" hidden="1">
              <a:extLst>
                <a:ext uri="{63B3BB69-23CF-44E3-9099-C40C66FF867C}">
                  <a14:compatExt spid="_x0000_s60825"/>
                </a:ext>
                <a:ext uri="{FF2B5EF4-FFF2-40B4-BE49-F238E27FC236}">
                  <a16:creationId xmlns:a16="http://schemas.microsoft.com/office/drawing/2014/main" id="{00000000-0008-0000-3B00-00009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852025</xdr:row>
          <xdr:rowOff>0</xdr:rowOff>
        </xdr:from>
        <xdr:to>
          <xdr:col>5379</xdr:col>
          <xdr:colOff>0</xdr:colOff>
          <xdr:row>852025</xdr:row>
          <xdr:rowOff>0</xdr:rowOff>
        </xdr:to>
        <xdr:sp macro="" textlink="">
          <xdr:nvSpPr>
            <xdr:cNvPr id="60826" name="Button 410" hidden="1">
              <a:extLst>
                <a:ext uri="{63B3BB69-23CF-44E3-9099-C40C66FF867C}">
                  <a14:compatExt spid="_x0000_s60826"/>
                </a:ext>
                <a:ext uri="{FF2B5EF4-FFF2-40B4-BE49-F238E27FC236}">
                  <a16:creationId xmlns:a16="http://schemas.microsoft.com/office/drawing/2014/main" id="{00000000-0008-0000-3B00-00009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917561</xdr:row>
          <xdr:rowOff>0</xdr:rowOff>
        </xdr:from>
        <xdr:to>
          <xdr:col>5379</xdr:col>
          <xdr:colOff>0</xdr:colOff>
          <xdr:row>917561</xdr:row>
          <xdr:rowOff>0</xdr:rowOff>
        </xdr:to>
        <xdr:sp macro="" textlink="">
          <xdr:nvSpPr>
            <xdr:cNvPr id="60827" name="Button 411" hidden="1">
              <a:extLst>
                <a:ext uri="{63B3BB69-23CF-44E3-9099-C40C66FF867C}">
                  <a14:compatExt spid="_x0000_s60827"/>
                </a:ext>
                <a:ext uri="{FF2B5EF4-FFF2-40B4-BE49-F238E27FC236}">
                  <a16:creationId xmlns:a16="http://schemas.microsoft.com/office/drawing/2014/main" id="{00000000-0008-0000-3B00-00009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983097</xdr:row>
          <xdr:rowOff>0</xdr:rowOff>
        </xdr:from>
        <xdr:to>
          <xdr:col>5379</xdr:col>
          <xdr:colOff>0</xdr:colOff>
          <xdr:row>983097</xdr:row>
          <xdr:rowOff>0</xdr:rowOff>
        </xdr:to>
        <xdr:sp macro="" textlink="">
          <xdr:nvSpPr>
            <xdr:cNvPr id="60828" name="Button 412" hidden="1">
              <a:extLst>
                <a:ext uri="{63B3BB69-23CF-44E3-9099-C40C66FF867C}">
                  <a14:compatExt spid="_x0000_s60828"/>
                </a:ext>
                <a:ext uri="{FF2B5EF4-FFF2-40B4-BE49-F238E27FC236}">
                  <a16:creationId xmlns:a16="http://schemas.microsoft.com/office/drawing/2014/main" id="{00000000-0008-0000-3B00-00009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5633</xdr:col>
          <xdr:colOff>0</xdr:colOff>
          <xdr:row>56</xdr:row>
          <xdr:rowOff>0</xdr:rowOff>
        </xdr:from>
        <xdr:to>
          <xdr:col>5633</xdr:col>
          <xdr:colOff>0</xdr:colOff>
          <xdr:row>56</xdr:row>
          <xdr:rowOff>0</xdr:rowOff>
        </xdr:to>
        <xdr:sp macro="" textlink="">
          <xdr:nvSpPr>
            <xdr:cNvPr id="60829" name="Button 413" hidden="1">
              <a:extLst>
                <a:ext uri="{63B3BB69-23CF-44E3-9099-C40C66FF867C}">
                  <a14:compatExt spid="_x0000_s60829"/>
                </a:ext>
                <a:ext uri="{FF2B5EF4-FFF2-40B4-BE49-F238E27FC236}">
                  <a16:creationId xmlns:a16="http://schemas.microsoft.com/office/drawing/2014/main" id="{00000000-0008-0000-3B00-00009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65593</xdr:row>
          <xdr:rowOff>0</xdr:rowOff>
        </xdr:from>
        <xdr:to>
          <xdr:col>5635</xdr:col>
          <xdr:colOff>0</xdr:colOff>
          <xdr:row>65593</xdr:row>
          <xdr:rowOff>0</xdr:rowOff>
        </xdr:to>
        <xdr:sp macro="" textlink="">
          <xdr:nvSpPr>
            <xdr:cNvPr id="60830" name="Button 414" hidden="1">
              <a:extLst>
                <a:ext uri="{63B3BB69-23CF-44E3-9099-C40C66FF867C}">
                  <a14:compatExt spid="_x0000_s60830"/>
                </a:ext>
                <a:ext uri="{FF2B5EF4-FFF2-40B4-BE49-F238E27FC236}">
                  <a16:creationId xmlns:a16="http://schemas.microsoft.com/office/drawing/2014/main" id="{00000000-0008-0000-3B00-00009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131129</xdr:row>
          <xdr:rowOff>0</xdr:rowOff>
        </xdr:from>
        <xdr:to>
          <xdr:col>5635</xdr:col>
          <xdr:colOff>0</xdr:colOff>
          <xdr:row>131129</xdr:row>
          <xdr:rowOff>0</xdr:rowOff>
        </xdr:to>
        <xdr:sp macro="" textlink="">
          <xdr:nvSpPr>
            <xdr:cNvPr id="60831" name="Button 415" hidden="1">
              <a:extLst>
                <a:ext uri="{63B3BB69-23CF-44E3-9099-C40C66FF867C}">
                  <a14:compatExt spid="_x0000_s60831"/>
                </a:ext>
                <a:ext uri="{FF2B5EF4-FFF2-40B4-BE49-F238E27FC236}">
                  <a16:creationId xmlns:a16="http://schemas.microsoft.com/office/drawing/2014/main" id="{00000000-0008-0000-3B00-00009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196665</xdr:row>
          <xdr:rowOff>0</xdr:rowOff>
        </xdr:from>
        <xdr:to>
          <xdr:col>5635</xdr:col>
          <xdr:colOff>0</xdr:colOff>
          <xdr:row>196665</xdr:row>
          <xdr:rowOff>0</xdr:rowOff>
        </xdr:to>
        <xdr:sp macro="" textlink="">
          <xdr:nvSpPr>
            <xdr:cNvPr id="60832" name="Button 416" hidden="1">
              <a:extLst>
                <a:ext uri="{63B3BB69-23CF-44E3-9099-C40C66FF867C}">
                  <a14:compatExt spid="_x0000_s60832"/>
                </a:ext>
                <a:ext uri="{FF2B5EF4-FFF2-40B4-BE49-F238E27FC236}">
                  <a16:creationId xmlns:a16="http://schemas.microsoft.com/office/drawing/2014/main" id="{00000000-0008-0000-3B00-0000A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262201</xdr:row>
          <xdr:rowOff>0</xdr:rowOff>
        </xdr:from>
        <xdr:to>
          <xdr:col>5635</xdr:col>
          <xdr:colOff>0</xdr:colOff>
          <xdr:row>262201</xdr:row>
          <xdr:rowOff>0</xdr:rowOff>
        </xdr:to>
        <xdr:sp macro="" textlink="">
          <xdr:nvSpPr>
            <xdr:cNvPr id="60833" name="Button 417" hidden="1">
              <a:extLst>
                <a:ext uri="{63B3BB69-23CF-44E3-9099-C40C66FF867C}">
                  <a14:compatExt spid="_x0000_s60833"/>
                </a:ext>
                <a:ext uri="{FF2B5EF4-FFF2-40B4-BE49-F238E27FC236}">
                  <a16:creationId xmlns:a16="http://schemas.microsoft.com/office/drawing/2014/main" id="{00000000-0008-0000-3B00-0000A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327737</xdr:row>
          <xdr:rowOff>0</xdr:rowOff>
        </xdr:from>
        <xdr:to>
          <xdr:col>5635</xdr:col>
          <xdr:colOff>0</xdr:colOff>
          <xdr:row>327737</xdr:row>
          <xdr:rowOff>0</xdr:rowOff>
        </xdr:to>
        <xdr:sp macro="" textlink="">
          <xdr:nvSpPr>
            <xdr:cNvPr id="60834" name="Button 418" hidden="1">
              <a:extLst>
                <a:ext uri="{63B3BB69-23CF-44E3-9099-C40C66FF867C}">
                  <a14:compatExt spid="_x0000_s60834"/>
                </a:ext>
                <a:ext uri="{FF2B5EF4-FFF2-40B4-BE49-F238E27FC236}">
                  <a16:creationId xmlns:a16="http://schemas.microsoft.com/office/drawing/2014/main" id="{00000000-0008-0000-3B00-0000A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393273</xdr:row>
          <xdr:rowOff>0</xdr:rowOff>
        </xdr:from>
        <xdr:to>
          <xdr:col>5635</xdr:col>
          <xdr:colOff>0</xdr:colOff>
          <xdr:row>393273</xdr:row>
          <xdr:rowOff>0</xdr:rowOff>
        </xdr:to>
        <xdr:sp macro="" textlink="">
          <xdr:nvSpPr>
            <xdr:cNvPr id="60835" name="Button 419" hidden="1">
              <a:extLst>
                <a:ext uri="{63B3BB69-23CF-44E3-9099-C40C66FF867C}">
                  <a14:compatExt spid="_x0000_s60835"/>
                </a:ext>
                <a:ext uri="{FF2B5EF4-FFF2-40B4-BE49-F238E27FC236}">
                  <a16:creationId xmlns:a16="http://schemas.microsoft.com/office/drawing/2014/main" id="{00000000-0008-0000-3B00-0000A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458809</xdr:row>
          <xdr:rowOff>0</xdr:rowOff>
        </xdr:from>
        <xdr:to>
          <xdr:col>5635</xdr:col>
          <xdr:colOff>0</xdr:colOff>
          <xdr:row>458809</xdr:row>
          <xdr:rowOff>0</xdr:rowOff>
        </xdr:to>
        <xdr:sp macro="" textlink="">
          <xdr:nvSpPr>
            <xdr:cNvPr id="60836" name="Button 420" hidden="1">
              <a:extLst>
                <a:ext uri="{63B3BB69-23CF-44E3-9099-C40C66FF867C}">
                  <a14:compatExt spid="_x0000_s60836"/>
                </a:ext>
                <a:ext uri="{FF2B5EF4-FFF2-40B4-BE49-F238E27FC236}">
                  <a16:creationId xmlns:a16="http://schemas.microsoft.com/office/drawing/2014/main" id="{00000000-0008-0000-3B00-0000A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524345</xdr:row>
          <xdr:rowOff>0</xdr:rowOff>
        </xdr:from>
        <xdr:to>
          <xdr:col>5635</xdr:col>
          <xdr:colOff>0</xdr:colOff>
          <xdr:row>524345</xdr:row>
          <xdr:rowOff>0</xdr:rowOff>
        </xdr:to>
        <xdr:sp macro="" textlink="">
          <xdr:nvSpPr>
            <xdr:cNvPr id="60837" name="Button 421" hidden="1">
              <a:extLst>
                <a:ext uri="{63B3BB69-23CF-44E3-9099-C40C66FF867C}">
                  <a14:compatExt spid="_x0000_s60837"/>
                </a:ext>
                <a:ext uri="{FF2B5EF4-FFF2-40B4-BE49-F238E27FC236}">
                  <a16:creationId xmlns:a16="http://schemas.microsoft.com/office/drawing/2014/main" id="{00000000-0008-0000-3B00-0000A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589881</xdr:row>
          <xdr:rowOff>0</xdr:rowOff>
        </xdr:from>
        <xdr:to>
          <xdr:col>5635</xdr:col>
          <xdr:colOff>0</xdr:colOff>
          <xdr:row>589881</xdr:row>
          <xdr:rowOff>0</xdr:rowOff>
        </xdr:to>
        <xdr:sp macro="" textlink="">
          <xdr:nvSpPr>
            <xdr:cNvPr id="60838" name="Button 422" hidden="1">
              <a:extLst>
                <a:ext uri="{63B3BB69-23CF-44E3-9099-C40C66FF867C}">
                  <a14:compatExt spid="_x0000_s60838"/>
                </a:ext>
                <a:ext uri="{FF2B5EF4-FFF2-40B4-BE49-F238E27FC236}">
                  <a16:creationId xmlns:a16="http://schemas.microsoft.com/office/drawing/2014/main" id="{00000000-0008-0000-3B00-0000A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655417</xdr:row>
          <xdr:rowOff>0</xdr:rowOff>
        </xdr:from>
        <xdr:to>
          <xdr:col>5635</xdr:col>
          <xdr:colOff>0</xdr:colOff>
          <xdr:row>655417</xdr:row>
          <xdr:rowOff>0</xdr:rowOff>
        </xdr:to>
        <xdr:sp macro="" textlink="">
          <xdr:nvSpPr>
            <xdr:cNvPr id="60839" name="Button 423" hidden="1">
              <a:extLst>
                <a:ext uri="{63B3BB69-23CF-44E3-9099-C40C66FF867C}">
                  <a14:compatExt spid="_x0000_s60839"/>
                </a:ext>
                <a:ext uri="{FF2B5EF4-FFF2-40B4-BE49-F238E27FC236}">
                  <a16:creationId xmlns:a16="http://schemas.microsoft.com/office/drawing/2014/main" id="{00000000-0008-0000-3B00-0000A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720953</xdr:row>
          <xdr:rowOff>0</xdr:rowOff>
        </xdr:from>
        <xdr:to>
          <xdr:col>5635</xdr:col>
          <xdr:colOff>0</xdr:colOff>
          <xdr:row>720953</xdr:row>
          <xdr:rowOff>0</xdr:rowOff>
        </xdr:to>
        <xdr:sp macro="" textlink="">
          <xdr:nvSpPr>
            <xdr:cNvPr id="60840" name="Button 424" hidden="1">
              <a:extLst>
                <a:ext uri="{63B3BB69-23CF-44E3-9099-C40C66FF867C}">
                  <a14:compatExt spid="_x0000_s60840"/>
                </a:ext>
                <a:ext uri="{FF2B5EF4-FFF2-40B4-BE49-F238E27FC236}">
                  <a16:creationId xmlns:a16="http://schemas.microsoft.com/office/drawing/2014/main" id="{00000000-0008-0000-3B00-0000A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786489</xdr:row>
          <xdr:rowOff>0</xdr:rowOff>
        </xdr:from>
        <xdr:to>
          <xdr:col>5635</xdr:col>
          <xdr:colOff>0</xdr:colOff>
          <xdr:row>786489</xdr:row>
          <xdr:rowOff>0</xdr:rowOff>
        </xdr:to>
        <xdr:sp macro="" textlink="">
          <xdr:nvSpPr>
            <xdr:cNvPr id="60841" name="Button 425" hidden="1">
              <a:extLst>
                <a:ext uri="{63B3BB69-23CF-44E3-9099-C40C66FF867C}">
                  <a14:compatExt spid="_x0000_s60841"/>
                </a:ext>
                <a:ext uri="{FF2B5EF4-FFF2-40B4-BE49-F238E27FC236}">
                  <a16:creationId xmlns:a16="http://schemas.microsoft.com/office/drawing/2014/main" id="{00000000-0008-0000-3B00-0000A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852025</xdr:row>
          <xdr:rowOff>0</xdr:rowOff>
        </xdr:from>
        <xdr:to>
          <xdr:col>5635</xdr:col>
          <xdr:colOff>0</xdr:colOff>
          <xdr:row>852025</xdr:row>
          <xdr:rowOff>0</xdr:rowOff>
        </xdr:to>
        <xdr:sp macro="" textlink="">
          <xdr:nvSpPr>
            <xdr:cNvPr id="60842" name="Button 426" hidden="1">
              <a:extLst>
                <a:ext uri="{63B3BB69-23CF-44E3-9099-C40C66FF867C}">
                  <a14:compatExt spid="_x0000_s60842"/>
                </a:ext>
                <a:ext uri="{FF2B5EF4-FFF2-40B4-BE49-F238E27FC236}">
                  <a16:creationId xmlns:a16="http://schemas.microsoft.com/office/drawing/2014/main" id="{00000000-0008-0000-3B00-0000A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917561</xdr:row>
          <xdr:rowOff>0</xdr:rowOff>
        </xdr:from>
        <xdr:to>
          <xdr:col>5635</xdr:col>
          <xdr:colOff>0</xdr:colOff>
          <xdr:row>917561</xdr:row>
          <xdr:rowOff>0</xdr:rowOff>
        </xdr:to>
        <xdr:sp macro="" textlink="">
          <xdr:nvSpPr>
            <xdr:cNvPr id="60843" name="Button 427" hidden="1">
              <a:extLst>
                <a:ext uri="{63B3BB69-23CF-44E3-9099-C40C66FF867C}">
                  <a14:compatExt spid="_x0000_s60843"/>
                </a:ext>
                <a:ext uri="{FF2B5EF4-FFF2-40B4-BE49-F238E27FC236}">
                  <a16:creationId xmlns:a16="http://schemas.microsoft.com/office/drawing/2014/main" id="{00000000-0008-0000-3B00-0000A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983097</xdr:row>
          <xdr:rowOff>0</xdr:rowOff>
        </xdr:from>
        <xdr:to>
          <xdr:col>5635</xdr:col>
          <xdr:colOff>0</xdr:colOff>
          <xdr:row>983097</xdr:row>
          <xdr:rowOff>0</xdr:rowOff>
        </xdr:to>
        <xdr:sp macro="" textlink="">
          <xdr:nvSpPr>
            <xdr:cNvPr id="60844" name="Button 428" hidden="1">
              <a:extLst>
                <a:ext uri="{63B3BB69-23CF-44E3-9099-C40C66FF867C}">
                  <a14:compatExt spid="_x0000_s60844"/>
                </a:ext>
                <a:ext uri="{FF2B5EF4-FFF2-40B4-BE49-F238E27FC236}">
                  <a16:creationId xmlns:a16="http://schemas.microsoft.com/office/drawing/2014/main" id="{00000000-0008-0000-3B00-0000A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5889</xdr:col>
          <xdr:colOff>0</xdr:colOff>
          <xdr:row>56</xdr:row>
          <xdr:rowOff>0</xdr:rowOff>
        </xdr:from>
        <xdr:to>
          <xdr:col>5889</xdr:col>
          <xdr:colOff>0</xdr:colOff>
          <xdr:row>56</xdr:row>
          <xdr:rowOff>0</xdr:rowOff>
        </xdr:to>
        <xdr:sp macro="" textlink="">
          <xdr:nvSpPr>
            <xdr:cNvPr id="60845" name="Button 429" hidden="1">
              <a:extLst>
                <a:ext uri="{63B3BB69-23CF-44E3-9099-C40C66FF867C}">
                  <a14:compatExt spid="_x0000_s60845"/>
                </a:ext>
                <a:ext uri="{FF2B5EF4-FFF2-40B4-BE49-F238E27FC236}">
                  <a16:creationId xmlns:a16="http://schemas.microsoft.com/office/drawing/2014/main" id="{00000000-0008-0000-3B00-0000A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65593</xdr:row>
          <xdr:rowOff>0</xdr:rowOff>
        </xdr:from>
        <xdr:to>
          <xdr:col>5891</xdr:col>
          <xdr:colOff>0</xdr:colOff>
          <xdr:row>65593</xdr:row>
          <xdr:rowOff>0</xdr:rowOff>
        </xdr:to>
        <xdr:sp macro="" textlink="">
          <xdr:nvSpPr>
            <xdr:cNvPr id="60846" name="Button 430" hidden="1">
              <a:extLst>
                <a:ext uri="{63B3BB69-23CF-44E3-9099-C40C66FF867C}">
                  <a14:compatExt spid="_x0000_s60846"/>
                </a:ext>
                <a:ext uri="{FF2B5EF4-FFF2-40B4-BE49-F238E27FC236}">
                  <a16:creationId xmlns:a16="http://schemas.microsoft.com/office/drawing/2014/main" id="{00000000-0008-0000-3B00-0000A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131129</xdr:row>
          <xdr:rowOff>0</xdr:rowOff>
        </xdr:from>
        <xdr:to>
          <xdr:col>5891</xdr:col>
          <xdr:colOff>0</xdr:colOff>
          <xdr:row>131129</xdr:row>
          <xdr:rowOff>0</xdr:rowOff>
        </xdr:to>
        <xdr:sp macro="" textlink="">
          <xdr:nvSpPr>
            <xdr:cNvPr id="60847" name="Button 431" hidden="1">
              <a:extLst>
                <a:ext uri="{63B3BB69-23CF-44E3-9099-C40C66FF867C}">
                  <a14:compatExt spid="_x0000_s60847"/>
                </a:ext>
                <a:ext uri="{FF2B5EF4-FFF2-40B4-BE49-F238E27FC236}">
                  <a16:creationId xmlns:a16="http://schemas.microsoft.com/office/drawing/2014/main" id="{00000000-0008-0000-3B00-0000A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196665</xdr:row>
          <xdr:rowOff>0</xdr:rowOff>
        </xdr:from>
        <xdr:to>
          <xdr:col>5891</xdr:col>
          <xdr:colOff>0</xdr:colOff>
          <xdr:row>196665</xdr:row>
          <xdr:rowOff>0</xdr:rowOff>
        </xdr:to>
        <xdr:sp macro="" textlink="">
          <xdr:nvSpPr>
            <xdr:cNvPr id="60848" name="Button 432" hidden="1">
              <a:extLst>
                <a:ext uri="{63B3BB69-23CF-44E3-9099-C40C66FF867C}">
                  <a14:compatExt spid="_x0000_s60848"/>
                </a:ext>
                <a:ext uri="{FF2B5EF4-FFF2-40B4-BE49-F238E27FC236}">
                  <a16:creationId xmlns:a16="http://schemas.microsoft.com/office/drawing/2014/main" id="{00000000-0008-0000-3B00-0000B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262201</xdr:row>
          <xdr:rowOff>0</xdr:rowOff>
        </xdr:from>
        <xdr:to>
          <xdr:col>5891</xdr:col>
          <xdr:colOff>0</xdr:colOff>
          <xdr:row>262201</xdr:row>
          <xdr:rowOff>0</xdr:rowOff>
        </xdr:to>
        <xdr:sp macro="" textlink="">
          <xdr:nvSpPr>
            <xdr:cNvPr id="60849" name="Button 433" hidden="1">
              <a:extLst>
                <a:ext uri="{63B3BB69-23CF-44E3-9099-C40C66FF867C}">
                  <a14:compatExt spid="_x0000_s60849"/>
                </a:ext>
                <a:ext uri="{FF2B5EF4-FFF2-40B4-BE49-F238E27FC236}">
                  <a16:creationId xmlns:a16="http://schemas.microsoft.com/office/drawing/2014/main" id="{00000000-0008-0000-3B00-0000B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327737</xdr:row>
          <xdr:rowOff>0</xdr:rowOff>
        </xdr:from>
        <xdr:to>
          <xdr:col>5891</xdr:col>
          <xdr:colOff>0</xdr:colOff>
          <xdr:row>327737</xdr:row>
          <xdr:rowOff>0</xdr:rowOff>
        </xdr:to>
        <xdr:sp macro="" textlink="">
          <xdr:nvSpPr>
            <xdr:cNvPr id="60850" name="Button 434" hidden="1">
              <a:extLst>
                <a:ext uri="{63B3BB69-23CF-44E3-9099-C40C66FF867C}">
                  <a14:compatExt spid="_x0000_s60850"/>
                </a:ext>
                <a:ext uri="{FF2B5EF4-FFF2-40B4-BE49-F238E27FC236}">
                  <a16:creationId xmlns:a16="http://schemas.microsoft.com/office/drawing/2014/main" id="{00000000-0008-0000-3B00-0000B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393273</xdr:row>
          <xdr:rowOff>0</xdr:rowOff>
        </xdr:from>
        <xdr:to>
          <xdr:col>5891</xdr:col>
          <xdr:colOff>0</xdr:colOff>
          <xdr:row>393273</xdr:row>
          <xdr:rowOff>0</xdr:rowOff>
        </xdr:to>
        <xdr:sp macro="" textlink="">
          <xdr:nvSpPr>
            <xdr:cNvPr id="60851" name="Button 435" hidden="1">
              <a:extLst>
                <a:ext uri="{63B3BB69-23CF-44E3-9099-C40C66FF867C}">
                  <a14:compatExt spid="_x0000_s60851"/>
                </a:ext>
                <a:ext uri="{FF2B5EF4-FFF2-40B4-BE49-F238E27FC236}">
                  <a16:creationId xmlns:a16="http://schemas.microsoft.com/office/drawing/2014/main" id="{00000000-0008-0000-3B00-0000B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458809</xdr:row>
          <xdr:rowOff>0</xdr:rowOff>
        </xdr:from>
        <xdr:to>
          <xdr:col>5891</xdr:col>
          <xdr:colOff>0</xdr:colOff>
          <xdr:row>458809</xdr:row>
          <xdr:rowOff>0</xdr:rowOff>
        </xdr:to>
        <xdr:sp macro="" textlink="">
          <xdr:nvSpPr>
            <xdr:cNvPr id="60852" name="Button 436" hidden="1">
              <a:extLst>
                <a:ext uri="{63B3BB69-23CF-44E3-9099-C40C66FF867C}">
                  <a14:compatExt spid="_x0000_s60852"/>
                </a:ext>
                <a:ext uri="{FF2B5EF4-FFF2-40B4-BE49-F238E27FC236}">
                  <a16:creationId xmlns:a16="http://schemas.microsoft.com/office/drawing/2014/main" id="{00000000-0008-0000-3B00-0000B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524345</xdr:row>
          <xdr:rowOff>0</xdr:rowOff>
        </xdr:from>
        <xdr:to>
          <xdr:col>5891</xdr:col>
          <xdr:colOff>0</xdr:colOff>
          <xdr:row>524345</xdr:row>
          <xdr:rowOff>0</xdr:rowOff>
        </xdr:to>
        <xdr:sp macro="" textlink="">
          <xdr:nvSpPr>
            <xdr:cNvPr id="60853" name="Button 437" hidden="1">
              <a:extLst>
                <a:ext uri="{63B3BB69-23CF-44E3-9099-C40C66FF867C}">
                  <a14:compatExt spid="_x0000_s60853"/>
                </a:ext>
                <a:ext uri="{FF2B5EF4-FFF2-40B4-BE49-F238E27FC236}">
                  <a16:creationId xmlns:a16="http://schemas.microsoft.com/office/drawing/2014/main" id="{00000000-0008-0000-3B00-0000B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589881</xdr:row>
          <xdr:rowOff>0</xdr:rowOff>
        </xdr:from>
        <xdr:to>
          <xdr:col>5891</xdr:col>
          <xdr:colOff>0</xdr:colOff>
          <xdr:row>589881</xdr:row>
          <xdr:rowOff>0</xdr:rowOff>
        </xdr:to>
        <xdr:sp macro="" textlink="">
          <xdr:nvSpPr>
            <xdr:cNvPr id="60854" name="Button 438" hidden="1">
              <a:extLst>
                <a:ext uri="{63B3BB69-23CF-44E3-9099-C40C66FF867C}">
                  <a14:compatExt spid="_x0000_s60854"/>
                </a:ext>
                <a:ext uri="{FF2B5EF4-FFF2-40B4-BE49-F238E27FC236}">
                  <a16:creationId xmlns:a16="http://schemas.microsoft.com/office/drawing/2014/main" id="{00000000-0008-0000-3B00-0000B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655417</xdr:row>
          <xdr:rowOff>0</xdr:rowOff>
        </xdr:from>
        <xdr:to>
          <xdr:col>5891</xdr:col>
          <xdr:colOff>0</xdr:colOff>
          <xdr:row>655417</xdr:row>
          <xdr:rowOff>0</xdr:rowOff>
        </xdr:to>
        <xdr:sp macro="" textlink="">
          <xdr:nvSpPr>
            <xdr:cNvPr id="60855" name="Button 439" hidden="1">
              <a:extLst>
                <a:ext uri="{63B3BB69-23CF-44E3-9099-C40C66FF867C}">
                  <a14:compatExt spid="_x0000_s60855"/>
                </a:ext>
                <a:ext uri="{FF2B5EF4-FFF2-40B4-BE49-F238E27FC236}">
                  <a16:creationId xmlns:a16="http://schemas.microsoft.com/office/drawing/2014/main" id="{00000000-0008-0000-3B00-0000B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720953</xdr:row>
          <xdr:rowOff>0</xdr:rowOff>
        </xdr:from>
        <xdr:to>
          <xdr:col>5891</xdr:col>
          <xdr:colOff>0</xdr:colOff>
          <xdr:row>720953</xdr:row>
          <xdr:rowOff>0</xdr:rowOff>
        </xdr:to>
        <xdr:sp macro="" textlink="">
          <xdr:nvSpPr>
            <xdr:cNvPr id="60856" name="Button 440" hidden="1">
              <a:extLst>
                <a:ext uri="{63B3BB69-23CF-44E3-9099-C40C66FF867C}">
                  <a14:compatExt spid="_x0000_s60856"/>
                </a:ext>
                <a:ext uri="{FF2B5EF4-FFF2-40B4-BE49-F238E27FC236}">
                  <a16:creationId xmlns:a16="http://schemas.microsoft.com/office/drawing/2014/main" id="{00000000-0008-0000-3B00-0000B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786489</xdr:row>
          <xdr:rowOff>0</xdr:rowOff>
        </xdr:from>
        <xdr:to>
          <xdr:col>5891</xdr:col>
          <xdr:colOff>0</xdr:colOff>
          <xdr:row>786489</xdr:row>
          <xdr:rowOff>0</xdr:rowOff>
        </xdr:to>
        <xdr:sp macro="" textlink="">
          <xdr:nvSpPr>
            <xdr:cNvPr id="60857" name="Button 441" hidden="1">
              <a:extLst>
                <a:ext uri="{63B3BB69-23CF-44E3-9099-C40C66FF867C}">
                  <a14:compatExt spid="_x0000_s60857"/>
                </a:ext>
                <a:ext uri="{FF2B5EF4-FFF2-40B4-BE49-F238E27FC236}">
                  <a16:creationId xmlns:a16="http://schemas.microsoft.com/office/drawing/2014/main" id="{00000000-0008-0000-3B00-0000B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852025</xdr:row>
          <xdr:rowOff>0</xdr:rowOff>
        </xdr:from>
        <xdr:to>
          <xdr:col>5891</xdr:col>
          <xdr:colOff>0</xdr:colOff>
          <xdr:row>852025</xdr:row>
          <xdr:rowOff>0</xdr:rowOff>
        </xdr:to>
        <xdr:sp macro="" textlink="">
          <xdr:nvSpPr>
            <xdr:cNvPr id="60858" name="Button 442" hidden="1">
              <a:extLst>
                <a:ext uri="{63B3BB69-23CF-44E3-9099-C40C66FF867C}">
                  <a14:compatExt spid="_x0000_s60858"/>
                </a:ext>
                <a:ext uri="{FF2B5EF4-FFF2-40B4-BE49-F238E27FC236}">
                  <a16:creationId xmlns:a16="http://schemas.microsoft.com/office/drawing/2014/main" id="{00000000-0008-0000-3B00-0000B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917561</xdr:row>
          <xdr:rowOff>0</xdr:rowOff>
        </xdr:from>
        <xdr:to>
          <xdr:col>5891</xdr:col>
          <xdr:colOff>0</xdr:colOff>
          <xdr:row>917561</xdr:row>
          <xdr:rowOff>0</xdr:rowOff>
        </xdr:to>
        <xdr:sp macro="" textlink="">
          <xdr:nvSpPr>
            <xdr:cNvPr id="60859" name="Button 443" hidden="1">
              <a:extLst>
                <a:ext uri="{63B3BB69-23CF-44E3-9099-C40C66FF867C}">
                  <a14:compatExt spid="_x0000_s60859"/>
                </a:ext>
                <a:ext uri="{FF2B5EF4-FFF2-40B4-BE49-F238E27FC236}">
                  <a16:creationId xmlns:a16="http://schemas.microsoft.com/office/drawing/2014/main" id="{00000000-0008-0000-3B00-0000B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983097</xdr:row>
          <xdr:rowOff>0</xdr:rowOff>
        </xdr:from>
        <xdr:to>
          <xdr:col>5891</xdr:col>
          <xdr:colOff>0</xdr:colOff>
          <xdr:row>983097</xdr:row>
          <xdr:rowOff>0</xdr:rowOff>
        </xdr:to>
        <xdr:sp macro="" textlink="">
          <xdr:nvSpPr>
            <xdr:cNvPr id="60860" name="Button 444" hidden="1">
              <a:extLst>
                <a:ext uri="{63B3BB69-23CF-44E3-9099-C40C66FF867C}">
                  <a14:compatExt spid="_x0000_s60860"/>
                </a:ext>
                <a:ext uri="{FF2B5EF4-FFF2-40B4-BE49-F238E27FC236}">
                  <a16:creationId xmlns:a16="http://schemas.microsoft.com/office/drawing/2014/main" id="{00000000-0008-0000-3B00-0000B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6145</xdr:col>
          <xdr:colOff>0</xdr:colOff>
          <xdr:row>56</xdr:row>
          <xdr:rowOff>0</xdr:rowOff>
        </xdr:from>
        <xdr:to>
          <xdr:col>6145</xdr:col>
          <xdr:colOff>0</xdr:colOff>
          <xdr:row>56</xdr:row>
          <xdr:rowOff>0</xdr:rowOff>
        </xdr:to>
        <xdr:sp macro="" textlink="">
          <xdr:nvSpPr>
            <xdr:cNvPr id="60861" name="Button 445" hidden="1">
              <a:extLst>
                <a:ext uri="{63B3BB69-23CF-44E3-9099-C40C66FF867C}">
                  <a14:compatExt spid="_x0000_s60861"/>
                </a:ext>
                <a:ext uri="{FF2B5EF4-FFF2-40B4-BE49-F238E27FC236}">
                  <a16:creationId xmlns:a16="http://schemas.microsoft.com/office/drawing/2014/main" id="{00000000-0008-0000-3B00-0000B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65593</xdr:row>
          <xdr:rowOff>0</xdr:rowOff>
        </xdr:from>
        <xdr:to>
          <xdr:col>6147</xdr:col>
          <xdr:colOff>0</xdr:colOff>
          <xdr:row>65593</xdr:row>
          <xdr:rowOff>0</xdr:rowOff>
        </xdr:to>
        <xdr:sp macro="" textlink="">
          <xdr:nvSpPr>
            <xdr:cNvPr id="60862" name="Button 446" hidden="1">
              <a:extLst>
                <a:ext uri="{63B3BB69-23CF-44E3-9099-C40C66FF867C}">
                  <a14:compatExt spid="_x0000_s60862"/>
                </a:ext>
                <a:ext uri="{FF2B5EF4-FFF2-40B4-BE49-F238E27FC236}">
                  <a16:creationId xmlns:a16="http://schemas.microsoft.com/office/drawing/2014/main" id="{00000000-0008-0000-3B00-0000B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131129</xdr:row>
          <xdr:rowOff>0</xdr:rowOff>
        </xdr:from>
        <xdr:to>
          <xdr:col>6147</xdr:col>
          <xdr:colOff>0</xdr:colOff>
          <xdr:row>131129</xdr:row>
          <xdr:rowOff>0</xdr:rowOff>
        </xdr:to>
        <xdr:sp macro="" textlink="">
          <xdr:nvSpPr>
            <xdr:cNvPr id="60863" name="Button 447" hidden="1">
              <a:extLst>
                <a:ext uri="{63B3BB69-23CF-44E3-9099-C40C66FF867C}">
                  <a14:compatExt spid="_x0000_s60863"/>
                </a:ext>
                <a:ext uri="{FF2B5EF4-FFF2-40B4-BE49-F238E27FC236}">
                  <a16:creationId xmlns:a16="http://schemas.microsoft.com/office/drawing/2014/main" id="{00000000-0008-0000-3B00-0000B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196665</xdr:row>
          <xdr:rowOff>0</xdr:rowOff>
        </xdr:from>
        <xdr:to>
          <xdr:col>6147</xdr:col>
          <xdr:colOff>0</xdr:colOff>
          <xdr:row>196665</xdr:row>
          <xdr:rowOff>0</xdr:rowOff>
        </xdr:to>
        <xdr:sp macro="" textlink="">
          <xdr:nvSpPr>
            <xdr:cNvPr id="60864" name="Button 448" hidden="1">
              <a:extLst>
                <a:ext uri="{63B3BB69-23CF-44E3-9099-C40C66FF867C}">
                  <a14:compatExt spid="_x0000_s60864"/>
                </a:ext>
                <a:ext uri="{FF2B5EF4-FFF2-40B4-BE49-F238E27FC236}">
                  <a16:creationId xmlns:a16="http://schemas.microsoft.com/office/drawing/2014/main" id="{00000000-0008-0000-3B00-0000C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262201</xdr:row>
          <xdr:rowOff>0</xdr:rowOff>
        </xdr:from>
        <xdr:to>
          <xdr:col>6147</xdr:col>
          <xdr:colOff>0</xdr:colOff>
          <xdr:row>262201</xdr:row>
          <xdr:rowOff>0</xdr:rowOff>
        </xdr:to>
        <xdr:sp macro="" textlink="">
          <xdr:nvSpPr>
            <xdr:cNvPr id="60865" name="Button 449" hidden="1">
              <a:extLst>
                <a:ext uri="{63B3BB69-23CF-44E3-9099-C40C66FF867C}">
                  <a14:compatExt spid="_x0000_s60865"/>
                </a:ext>
                <a:ext uri="{FF2B5EF4-FFF2-40B4-BE49-F238E27FC236}">
                  <a16:creationId xmlns:a16="http://schemas.microsoft.com/office/drawing/2014/main" id="{00000000-0008-0000-3B00-0000C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327737</xdr:row>
          <xdr:rowOff>0</xdr:rowOff>
        </xdr:from>
        <xdr:to>
          <xdr:col>6147</xdr:col>
          <xdr:colOff>0</xdr:colOff>
          <xdr:row>327737</xdr:row>
          <xdr:rowOff>0</xdr:rowOff>
        </xdr:to>
        <xdr:sp macro="" textlink="">
          <xdr:nvSpPr>
            <xdr:cNvPr id="60866" name="Button 450" hidden="1">
              <a:extLst>
                <a:ext uri="{63B3BB69-23CF-44E3-9099-C40C66FF867C}">
                  <a14:compatExt spid="_x0000_s60866"/>
                </a:ext>
                <a:ext uri="{FF2B5EF4-FFF2-40B4-BE49-F238E27FC236}">
                  <a16:creationId xmlns:a16="http://schemas.microsoft.com/office/drawing/2014/main" id="{00000000-0008-0000-3B00-0000C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393273</xdr:row>
          <xdr:rowOff>0</xdr:rowOff>
        </xdr:from>
        <xdr:to>
          <xdr:col>6147</xdr:col>
          <xdr:colOff>0</xdr:colOff>
          <xdr:row>393273</xdr:row>
          <xdr:rowOff>0</xdr:rowOff>
        </xdr:to>
        <xdr:sp macro="" textlink="">
          <xdr:nvSpPr>
            <xdr:cNvPr id="60867" name="Button 451" hidden="1">
              <a:extLst>
                <a:ext uri="{63B3BB69-23CF-44E3-9099-C40C66FF867C}">
                  <a14:compatExt spid="_x0000_s60867"/>
                </a:ext>
                <a:ext uri="{FF2B5EF4-FFF2-40B4-BE49-F238E27FC236}">
                  <a16:creationId xmlns:a16="http://schemas.microsoft.com/office/drawing/2014/main" id="{00000000-0008-0000-3B00-0000C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458809</xdr:row>
          <xdr:rowOff>0</xdr:rowOff>
        </xdr:from>
        <xdr:to>
          <xdr:col>6147</xdr:col>
          <xdr:colOff>0</xdr:colOff>
          <xdr:row>458809</xdr:row>
          <xdr:rowOff>0</xdr:rowOff>
        </xdr:to>
        <xdr:sp macro="" textlink="">
          <xdr:nvSpPr>
            <xdr:cNvPr id="60868" name="Button 452" hidden="1">
              <a:extLst>
                <a:ext uri="{63B3BB69-23CF-44E3-9099-C40C66FF867C}">
                  <a14:compatExt spid="_x0000_s60868"/>
                </a:ext>
                <a:ext uri="{FF2B5EF4-FFF2-40B4-BE49-F238E27FC236}">
                  <a16:creationId xmlns:a16="http://schemas.microsoft.com/office/drawing/2014/main" id="{00000000-0008-0000-3B00-0000C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524345</xdr:row>
          <xdr:rowOff>0</xdr:rowOff>
        </xdr:from>
        <xdr:to>
          <xdr:col>6147</xdr:col>
          <xdr:colOff>0</xdr:colOff>
          <xdr:row>524345</xdr:row>
          <xdr:rowOff>0</xdr:rowOff>
        </xdr:to>
        <xdr:sp macro="" textlink="">
          <xdr:nvSpPr>
            <xdr:cNvPr id="60869" name="Button 453" hidden="1">
              <a:extLst>
                <a:ext uri="{63B3BB69-23CF-44E3-9099-C40C66FF867C}">
                  <a14:compatExt spid="_x0000_s60869"/>
                </a:ext>
                <a:ext uri="{FF2B5EF4-FFF2-40B4-BE49-F238E27FC236}">
                  <a16:creationId xmlns:a16="http://schemas.microsoft.com/office/drawing/2014/main" id="{00000000-0008-0000-3B00-0000C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589881</xdr:row>
          <xdr:rowOff>0</xdr:rowOff>
        </xdr:from>
        <xdr:to>
          <xdr:col>6147</xdr:col>
          <xdr:colOff>0</xdr:colOff>
          <xdr:row>589881</xdr:row>
          <xdr:rowOff>0</xdr:rowOff>
        </xdr:to>
        <xdr:sp macro="" textlink="">
          <xdr:nvSpPr>
            <xdr:cNvPr id="60870" name="Button 454" hidden="1">
              <a:extLst>
                <a:ext uri="{63B3BB69-23CF-44E3-9099-C40C66FF867C}">
                  <a14:compatExt spid="_x0000_s60870"/>
                </a:ext>
                <a:ext uri="{FF2B5EF4-FFF2-40B4-BE49-F238E27FC236}">
                  <a16:creationId xmlns:a16="http://schemas.microsoft.com/office/drawing/2014/main" id="{00000000-0008-0000-3B00-0000C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655417</xdr:row>
          <xdr:rowOff>0</xdr:rowOff>
        </xdr:from>
        <xdr:to>
          <xdr:col>6147</xdr:col>
          <xdr:colOff>0</xdr:colOff>
          <xdr:row>655417</xdr:row>
          <xdr:rowOff>0</xdr:rowOff>
        </xdr:to>
        <xdr:sp macro="" textlink="">
          <xdr:nvSpPr>
            <xdr:cNvPr id="60871" name="Button 455" hidden="1">
              <a:extLst>
                <a:ext uri="{63B3BB69-23CF-44E3-9099-C40C66FF867C}">
                  <a14:compatExt spid="_x0000_s60871"/>
                </a:ext>
                <a:ext uri="{FF2B5EF4-FFF2-40B4-BE49-F238E27FC236}">
                  <a16:creationId xmlns:a16="http://schemas.microsoft.com/office/drawing/2014/main" id="{00000000-0008-0000-3B00-0000C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720953</xdr:row>
          <xdr:rowOff>0</xdr:rowOff>
        </xdr:from>
        <xdr:to>
          <xdr:col>6147</xdr:col>
          <xdr:colOff>0</xdr:colOff>
          <xdr:row>720953</xdr:row>
          <xdr:rowOff>0</xdr:rowOff>
        </xdr:to>
        <xdr:sp macro="" textlink="">
          <xdr:nvSpPr>
            <xdr:cNvPr id="60872" name="Button 456" hidden="1">
              <a:extLst>
                <a:ext uri="{63B3BB69-23CF-44E3-9099-C40C66FF867C}">
                  <a14:compatExt spid="_x0000_s60872"/>
                </a:ext>
                <a:ext uri="{FF2B5EF4-FFF2-40B4-BE49-F238E27FC236}">
                  <a16:creationId xmlns:a16="http://schemas.microsoft.com/office/drawing/2014/main" id="{00000000-0008-0000-3B00-0000C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786489</xdr:row>
          <xdr:rowOff>0</xdr:rowOff>
        </xdr:from>
        <xdr:to>
          <xdr:col>6147</xdr:col>
          <xdr:colOff>0</xdr:colOff>
          <xdr:row>786489</xdr:row>
          <xdr:rowOff>0</xdr:rowOff>
        </xdr:to>
        <xdr:sp macro="" textlink="">
          <xdr:nvSpPr>
            <xdr:cNvPr id="60873" name="Button 457" hidden="1">
              <a:extLst>
                <a:ext uri="{63B3BB69-23CF-44E3-9099-C40C66FF867C}">
                  <a14:compatExt spid="_x0000_s60873"/>
                </a:ext>
                <a:ext uri="{FF2B5EF4-FFF2-40B4-BE49-F238E27FC236}">
                  <a16:creationId xmlns:a16="http://schemas.microsoft.com/office/drawing/2014/main" id="{00000000-0008-0000-3B00-0000C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852025</xdr:row>
          <xdr:rowOff>0</xdr:rowOff>
        </xdr:from>
        <xdr:to>
          <xdr:col>6147</xdr:col>
          <xdr:colOff>0</xdr:colOff>
          <xdr:row>852025</xdr:row>
          <xdr:rowOff>0</xdr:rowOff>
        </xdr:to>
        <xdr:sp macro="" textlink="">
          <xdr:nvSpPr>
            <xdr:cNvPr id="60874" name="Button 458" hidden="1">
              <a:extLst>
                <a:ext uri="{63B3BB69-23CF-44E3-9099-C40C66FF867C}">
                  <a14:compatExt spid="_x0000_s60874"/>
                </a:ext>
                <a:ext uri="{FF2B5EF4-FFF2-40B4-BE49-F238E27FC236}">
                  <a16:creationId xmlns:a16="http://schemas.microsoft.com/office/drawing/2014/main" id="{00000000-0008-0000-3B00-0000C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917561</xdr:row>
          <xdr:rowOff>0</xdr:rowOff>
        </xdr:from>
        <xdr:to>
          <xdr:col>6147</xdr:col>
          <xdr:colOff>0</xdr:colOff>
          <xdr:row>917561</xdr:row>
          <xdr:rowOff>0</xdr:rowOff>
        </xdr:to>
        <xdr:sp macro="" textlink="">
          <xdr:nvSpPr>
            <xdr:cNvPr id="60875" name="Button 459" hidden="1">
              <a:extLst>
                <a:ext uri="{63B3BB69-23CF-44E3-9099-C40C66FF867C}">
                  <a14:compatExt spid="_x0000_s60875"/>
                </a:ext>
                <a:ext uri="{FF2B5EF4-FFF2-40B4-BE49-F238E27FC236}">
                  <a16:creationId xmlns:a16="http://schemas.microsoft.com/office/drawing/2014/main" id="{00000000-0008-0000-3B00-0000C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983097</xdr:row>
          <xdr:rowOff>0</xdr:rowOff>
        </xdr:from>
        <xdr:to>
          <xdr:col>6147</xdr:col>
          <xdr:colOff>0</xdr:colOff>
          <xdr:row>983097</xdr:row>
          <xdr:rowOff>0</xdr:rowOff>
        </xdr:to>
        <xdr:sp macro="" textlink="">
          <xdr:nvSpPr>
            <xdr:cNvPr id="60876" name="Button 460" hidden="1">
              <a:extLst>
                <a:ext uri="{63B3BB69-23CF-44E3-9099-C40C66FF867C}">
                  <a14:compatExt spid="_x0000_s60876"/>
                </a:ext>
                <a:ext uri="{FF2B5EF4-FFF2-40B4-BE49-F238E27FC236}">
                  <a16:creationId xmlns:a16="http://schemas.microsoft.com/office/drawing/2014/main" id="{00000000-0008-0000-3B00-0000C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6401</xdr:col>
          <xdr:colOff>0</xdr:colOff>
          <xdr:row>56</xdr:row>
          <xdr:rowOff>0</xdr:rowOff>
        </xdr:from>
        <xdr:to>
          <xdr:col>6401</xdr:col>
          <xdr:colOff>0</xdr:colOff>
          <xdr:row>56</xdr:row>
          <xdr:rowOff>0</xdr:rowOff>
        </xdr:to>
        <xdr:sp macro="" textlink="">
          <xdr:nvSpPr>
            <xdr:cNvPr id="60877" name="Button 461" hidden="1">
              <a:extLst>
                <a:ext uri="{63B3BB69-23CF-44E3-9099-C40C66FF867C}">
                  <a14:compatExt spid="_x0000_s60877"/>
                </a:ext>
                <a:ext uri="{FF2B5EF4-FFF2-40B4-BE49-F238E27FC236}">
                  <a16:creationId xmlns:a16="http://schemas.microsoft.com/office/drawing/2014/main" id="{00000000-0008-0000-3B00-0000C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65593</xdr:row>
          <xdr:rowOff>0</xdr:rowOff>
        </xdr:from>
        <xdr:to>
          <xdr:col>6403</xdr:col>
          <xdr:colOff>0</xdr:colOff>
          <xdr:row>65593</xdr:row>
          <xdr:rowOff>0</xdr:rowOff>
        </xdr:to>
        <xdr:sp macro="" textlink="">
          <xdr:nvSpPr>
            <xdr:cNvPr id="60878" name="Button 462" hidden="1">
              <a:extLst>
                <a:ext uri="{63B3BB69-23CF-44E3-9099-C40C66FF867C}">
                  <a14:compatExt spid="_x0000_s60878"/>
                </a:ext>
                <a:ext uri="{FF2B5EF4-FFF2-40B4-BE49-F238E27FC236}">
                  <a16:creationId xmlns:a16="http://schemas.microsoft.com/office/drawing/2014/main" id="{00000000-0008-0000-3B00-0000C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131129</xdr:row>
          <xdr:rowOff>0</xdr:rowOff>
        </xdr:from>
        <xdr:to>
          <xdr:col>6403</xdr:col>
          <xdr:colOff>0</xdr:colOff>
          <xdr:row>131129</xdr:row>
          <xdr:rowOff>0</xdr:rowOff>
        </xdr:to>
        <xdr:sp macro="" textlink="">
          <xdr:nvSpPr>
            <xdr:cNvPr id="60879" name="Button 463" hidden="1">
              <a:extLst>
                <a:ext uri="{63B3BB69-23CF-44E3-9099-C40C66FF867C}">
                  <a14:compatExt spid="_x0000_s60879"/>
                </a:ext>
                <a:ext uri="{FF2B5EF4-FFF2-40B4-BE49-F238E27FC236}">
                  <a16:creationId xmlns:a16="http://schemas.microsoft.com/office/drawing/2014/main" id="{00000000-0008-0000-3B00-0000C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196665</xdr:row>
          <xdr:rowOff>0</xdr:rowOff>
        </xdr:from>
        <xdr:to>
          <xdr:col>6403</xdr:col>
          <xdr:colOff>0</xdr:colOff>
          <xdr:row>196665</xdr:row>
          <xdr:rowOff>0</xdr:rowOff>
        </xdr:to>
        <xdr:sp macro="" textlink="">
          <xdr:nvSpPr>
            <xdr:cNvPr id="60880" name="Button 464" hidden="1">
              <a:extLst>
                <a:ext uri="{63B3BB69-23CF-44E3-9099-C40C66FF867C}">
                  <a14:compatExt spid="_x0000_s60880"/>
                </a:ext>
                <a:ext uri="{FF2B5EF4-FFF2-40B4-BE49-F238E27FC236}">
                  <a16:creationId xmlns:a16="http://schemas.microsoft.com/office/drawing/2014/main" id="{00000000-0008-0000-3B00-0000D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262201</xdr:row>
          <xdr:rowOff>0</xdr:rowOff>
        </xdr:from>
        <xdr:to>
          <xdr:col>6403</xdr:col>
          <xdr:colOff>0</xdr:colOff>
          <xdr:row>262201</xdr:row>
          <xdr:rowOff>0</xdr:rowOff>
        </xdr:to>
        <xdr:sp macro="" textlink="">
          <xdr:nvSpPr>
            <xdr:cNvPr id="60881" name="Button 465" hidden="1">
              <a:extLst>
                <a:ext uri="{63B3BB69-23CF-44E3-9099-C40C66FF867C}">
                  <a14:compatExt spid="_x0000_s60881"/>
                </a:ext>
                <a:ext uri="{FF2B5EF4-FFF2-40B4-BE49-F238E27FC236}">
                  <a16:creationId xmlns:a16="http://schemas.microsoft.com/office/drawing/2014/main" id="{00000000-0008-0000-3B00-0000D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327737</xdr:row>
          <xdr:rowOff>0</xdr:rowOff>
        </xdr:from>
        <xdr:to>
          <xdr:col>6403</xdr:col>
          <xdr:colOff>0</xdr:colOff>
          <xdr:row>327737</xdr:row>
          <xdr:rowOff>0</xdr:rowOff>
        </xdr:to>
        <xdr:sp macro="" textlink="">
          <xdr:nvSpPr>
            <xdr:cNvPr id="60882" name="Button 466" hidden="1">
              <a:extLst>
                <a:ext uri="{63B3BB69-23CF-44E3-9099-C40C66FF867C}">
                  <a14:compatExt spid="_x0000_s60882"/>
                </a:ext>
                <a:ext uri="{FF2B5EF4-FFF2-40B4-BE49-F238E27FC236}">
                  <a16:creationId xmlns:a16="http://schemas.microsoft.com/office/drawing/2014/main" id="{00000000-0008-0000-3B00-0000D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393273</xdr:row>
          <xdr:rowOff>0</xdr:rowOff>
        </xdr:from>
        <xdr:to>
          <xdr:col>6403</xdr:col>
          <xdr:colOff>0</xdr:colOff>
          <xdr:row>393273</xdr:row>
          <xdr:rowOff>0</xdr:rowOff>
        </xdr:to>
        <xdr:sp macro="" textlink="">
          <xdr:nvSpPr>
            <xdr:cNvPr id="60883" name="Button 467" hidden="1">
              <a:extLst>
                <a:ext uri="{63B3BB69-23CF-44E3-9099-C40C66FF867C}">
                  <a14:compatExt spid="_x0000_s60883"/>
                </a:ext>
                <a:ext uri="{FF2B5EF4-FFF2-40B4-BE49-F238E27FC236}">
                  <a16:creationId xmlns:a16="http://schemas.microsoft.com/office/drawing/2014/main" id="{00000000-0008-0000-3B00-0000D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458809</xdr:row>
          <xdr:rowOff>0</xdr:rowOff>
        </xdr:from>
        <xdr:to>
          <xdr:col>6403</xdr:col>
          <xdr:colOff>0</xdr:colOff>
          <xdr:row>458809</xdr:row>
          <xdr:rowOff>0</xdr:rowOff>
        </xdr:to>
        <xdr:sp macro="" textlink="">
          <xdr:nvSpPr>
            <xdr:cNvPr id="60884" name="Button 468" hidden="1">
              <a:extLst>
                <a:ext uri="{63B3BB69-23CF-44E3-9099-C40C66FF867C}">
                  <a14:compatExt spid="_x0000_s60884"/>
                </a:ext>
                <a:ext uri="{FF2B5EF4-FFF2-40B4-BE49-F238E27FC236}">
                  <a16:creationId xmlns:a16="http://schemas.microsoft.com/office/drawing/2014/main" id="{00000000-0008-0000-3B00-0000D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524345</xdr:row>
          <xdr:rowOff>0</xdr:rowOff>
        </xdr:from>
        <xdr:to>
          <xdr:col>6403</xdr:col>
          <xdr:colOff>0</xdr:colOff>
          <xdr:row>524345</xdr:row>
          <xdr:rowOff>0</xdr:rowOff>
        </xdr:to>
        <xdr:sp macro="" textlink="">
          <xdr:nvSpPr>
            <xdr:cNvPr id="60885" name="Button 469" hidden="1">
              <a:extLst>
                <a:ext uri="{63B3BB69-23CF-44E3-9099-C40C66FF867C}">
                  <a14:compatExt spid="_x0000_s60885"/>
                </a:ext>
                <a:ext uri="{FF2B5EF4-FFF2-40B4-BE49-F238E27FC236}">
                  <a16:creationId xmlns:a16="http://schemas.microsoft.com/office/drawing/2014/main" id="{00000000-0008-0000-3B00-0000D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589881</xdr:row>
          <xdr:rowOff>0</xdr:rowOff>
        </xdr:from>
        <xdr:to>
          <xdr:col>6403</xdr:col>
          <xdr:colOff>0</xdr:colOff>
          <xdr:row>589881</xdr:row>
          <xdr:rowOff>0</xdr:rowOff>
        </xdr:to>
        <xdr:sp macro="" textlink="">
          <xdr:nvSpPr>
            <xdr:cNvPr id="60886" name="Button 470" hidden="1">
              <a:extLst>
                <a:ext uri="{63B3BB69-23CF-44E3-9099-C40C66FF867C}">
                  <a14:compatExt spid="_x0000_s60886"/>
                </a:ext>
                <a:ext uri="{FF2B5EF4-FFF2-40B4-BE49-F238E27FC236}">
                  <a16:creationId xmlns:a16="http://schemas.microsoft.com/office/drawing/2014/main" id="{00000000-0008-0000-3B00-0000D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655417</xdr:row>
          <xdr:rowOff>0</xdr:rowOff>
        </xdr:from>
        <xdr:to>
          <xdr:col>6403</xdr:col>
          <xdr:colOff>0</xdr:colOff>
          <xdr:row>655417</xdr:row>
          <xdr:rowOff>0</xdr:rowOff>
        </xdr:to>
        <xdr:sp macro="" textlink="">
          <xdr:nvSpPr>
            <xdr:cNvPr id="60887" name="Button 471" hidden="1">
              <a:extLst>
                <a:ext uri="{63B3BB69-23CF-44E3-9099-C40C66FF867C}">
                  <a14:compatExt spid="_x0000_s60887"/>
                </a:ext>
                <a:ext uri="{FF2B5EF4-FFF2-40B4-BE49-F238E27FC236}">
                  <a16:creationId xmlns:a16="http://schemas.microsoft.com/office/drawing/2014/main" id="{00000000-0008-0000-3B00-0000D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720953</xdr:row>
          <xdr:rowOff>0</xdr:rowOff>
        </xdr:from>
        <xdr:to>
          <xdr:col>6403</xdr:col>
          <xdr:colOff>0</xdr:colOff>
          <xdr:row>720953</xdr:row>
          <xdr:rowOff>0</xdr:rowOff>
        </xdr:to>
        <xdr:sp macro="" textlink="">
          <xdr:nvSpPr>
            <xdr:cNvPr id="60888" name="Button 472" hidden="1">
              <a:extLst>
                <a:ext uri="{63B3BB69-23CF-44E3-9099-C40C66FF867C}">
                  <a14:compatExt spid="_x0000_s60888"/>
                </a:ext>
                <a:ext uri="{FF2B5EF4-FFF2-40B4-BE49-F238E27FC236}">
                  <a16:creationId xmlns:a16="http://schemas.microsoft.com/office/drawing/2014/main" id="{00000000-0008-0000-3B00-0000D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786489</xdr:row>
          <xdr:rowOff>0</xdr:rowOff>
        </xdr:from>
        <xdr:to>
          <xdr:col>6403</xdr:col>
          <xdr:colOff>0</xdr:colOff>
          <xdr:row>786489</xdr:row>
          <xdr:rowOff>0</xdr:rowOff>
        </xdr:to>
        <xdr:sp macro="" textlink="">
          <xdr:nvSpPr>
            <xdr:cNvPr id="60889" name="Button 473" hidden="1">
              <a:extLst>
                <a:ext uri="{63B3BB69-23CF-44E3-9099-C40C66FF867C}">
                  <a14:compatExt spid="_x0000_s60889"/>
                </a:ext>
                <a:ext uri="{FF2B5EF4-FFF2-40B4-BE49-F238E27FC236}">
                  <a16:creationId xmlns:a16="http://schemas.microsoft.com/office/drawing/2014/main" id="{00000000-0008-0000-3B00-0000D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852025</xdr:row>
          <xdr:rowOff>0</xdr:rowOff>
        </xdr:from>
        <xdr:to>
          <xdr:col>6403</xdr:col>
          <xdr:colOff>0</xdr:colOff>
          <xdr:row>852025</xdr:row>
          <xdr:rowOff>0</xdr:rowOff>
        </xdr:to>
        <xdr:sp macro="" textlink="">
          <xdr:nvSpPr>
            <xdr:cNvPr id="60890" name="Button 474" hidden="1">
              <a:extLst>
                <a:ext uri="{63B3BB69-23CF-44E3-9099-C40C66FF867C}">
                  <a14:compatExt spid="_x0000_s60890"/>
                </a:ext>
                <a:ext uri="{FF2B5EF4-FFF2-40B4-BE49-F238E27FC236}">
                  <a16:creationId xmlns:a16="http://schemas.microsoft.com/office/drawing/2014/main" id="{00000000-0008-0000-3B00-0000D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917561</xdr:row>
          <xdr:rowOff>0</xdr:rowOff>
        </xdr:from>
        <xdr:to>
          <xdr:col>6403</xdr:col>
          <xdr:colOff>0</xdr:colOff>
          <xdr:row>917561</xdr:row>
          <xdr:rowOff>0</xdr:rowOff>
        </xdr:to>
        <xdr:sp macro="" textlink="">
          <xdr:nvSpPr>
            <xdr:cNvPr id="60891" name="Button 475" hidden="1">
              <a:extLst>
                <a:ext uri="{63B3BB69-23CF-44E3-9099-C40C66FF867C}">
                  <a14:compatExt spid="_x0000_s60891"/>
                </a:ext>
                <a:ext uri="{FF2B5EF4-FFF2-40B4-BE49-F238E27FC236}">
                  <a16:creationId xmlns:a16="http://schemas.microsoft.com/office/drawing/2014/main" id="{00000000-0008-0000-3B00-0000D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983097</xdr:row>
          <xdr:rowOff>0</xdr:rowOff>
        </xdr:from>
        <xdr:to>
          <xdr:col>6403</xdr:col>
          <xdr:colOff>0</xdr:colOff>
          <xdr:row>983097</xdr:row>
          <xdr:rowOff>0</xdr:rowOff>
        </xdr:to>
        <xdr:sp macro="" textlink="">
          <xdr:nvSpPr>
            <xdr:cNvPr id="60892" name="Button 476" hidden="1">
              <a:extLst>
                <a:ext uri="{63B3BB69-23CF-44E3-9099-C40C66FF867C}">
                  <a14:compatExt spid="_x0000_s60892"/>
                </a:ext>
                <a:ext uri="{FF2B5EF4-FFF2-40B4-BE49-F238E27FC236}">
                  <a16:creationId xmlns:a16="http://schemas.microsoft.com/office/drawing/2014/main" id="{00000000-0008-0000-3B00-0000D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6657</xdr:col>
          <xdr:colOff>0</xdr:colOff>
          <xdr:row>56</xdr:row>
          <xdr:rowOff>0</xdr:rowOff>
        </xdr:from>
        <xdr:to>
          <xdr:col>6657</xdr:col>
          <xdr:colOff>0</xdr:colOff>
          <xdr:row>56</xdr:row>
          <xdr:rowOff>0</xdr:rowOff>
        </xdr:to>
        <xdr:sp macro="" textlink="">
          <xdr:nvSpPr>
            <xdr:cNvPr id="60893" name="Button 477" hidden="1">
              <a:extLst>
                <a:ext uri="{63B3BB69-23CF-44E3-9099-C40C66FF867C}">
                  <a14:compatExt spid="_x0000_s60893"/>
                </a:ext>
                <a:ext uri="{FF2B5EF4-FFF2-40B4-BE49-F238E27FC236}">
                  <a16:creationId xmlns:a16="http://schemas.microsoft.com/office/drawing/2014/main" id="{00000000-0008-0000-3B00-0000D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65593</xdr:row>
          <xdr:rowOff>0</xdr:rowOff>
        </xdr:from>
        <xdr:to>
          <xdr:col>6659</xdr:col>
          <xdr:colOff>0</xdr:colOff>
          <xdr:row>65593</xdr:row>
          <xdr:rowOff>0</xdr:rowOff>
        </xdr:to>
        <xdr:sp macro="" textlink="">
          <xdr:nvSpPr>
            <xdr:cNvPr id="60894" name="Button 478" hidden="1">
              <a:extLst>
                <a:ext uri="{63B3BB69-23CF-44E3-9099-C40C66FF867C}">
                  <a14:compatExt spid="_x0000_s60894"/>
                </a:ext>
                <a:ext uri="{FF2B5EF4-FFF2-40B4-BE49-F238E27FC236}">
                  <a16:creationId xmlns:a16="http://schemas.microsoft.com/office/drawing/2014/main" id="{00000000-0008-0000-3B00-0000D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131129</xdr:row>
          <xdr:rowOff>0</xdr:rowOff>
        </xdr:from>
        <xdr:to>
          <xdr:col>6659</xdr:col>
          <xdr:colOff>0</xdr:colOff>
          <xdr:row>131129</xdr:row>
          <xdr:rowOff>0</xdr:rowOff>
        </xdr:to>
        <xdr:sp macro="" textlink="">
          <xdr:nvSpPr>
            <xdr:cNvPr id="60895" name="Button 479" hidden="1">
              <a:extLst>
                <a:ext uri="{63B3BB69-23CF-44E3-9099-C40C66FF867C}">
                  <a14:compatExt spid="_x0000_s60895"/>
                </a:ext>
                <a:ext uri="{FF2B5EF4-FFF2-40B4-BE49-F238E27FC236}">
                  <a16:creationId xmlns:a16="http://schemas.microsoft.com/office/drawing/2014/main" id="{00000000-0008-0000-3B00-0000D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196665</xdr:row>
          <xdr:rowOff>0</xdr:rowOff>
        </xdr:from>
        <xdr:to>
          <xdr:col>6659</xdr:col>
          <xdr:colOff>0</xdr:colOff>
          <xdr:row>196665</xdr:row>
          <xdr:rowOff>0</xdr:rowOff>
        </xdr:to>
        <xdr:sp macro="" textlink="">
          <xdr:nvSpPr>
            <xdr:cNvPr id="60896" name="Button 480" hidden="1">
              <a:extLst>
                <a:ext uri="{63B3BB69-23CF-44E3-9099-C40C66FF867C}">
                  <a14:compatExt spid="_x0000_s60896"/>
                </a:ext>
                <a:ext uri="{FF2B5EF4-FFF2-40B4-BE49-F238E27FC236}">
                  <a16:creationId xmlns:a16="http://schemas.microsoft.com/office/drawing/2014/main" id="{00000000-0008-0000-3B00-0000E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262201</xdr:row>
          <xdr:rowOff>0</xdr:rowOff>
        </xdr:from>
        <xdr:to>
          <xdr:col>6659</xdr:col>
          <xdr:colOff>0</xdr:colOff>
          <xdr:row>262201</xdr:row>
          <xdr:rowOff>0</xdr:rowOff>
        </xdr:to>
        <xdr:sp macro="" textlink="">
          <xdr:nvSpPr>
            <xdr:cNvPr id="60897" name="Button 481" hidden="1">
              <a:extLst>
                <a:ext uri="{63B3BB69-23CF-44E3-9099-C40C66FF867C}">
                  <a14:compatExt spid="_x0000_s60897"/>
                </a:ext>
                <a:ext uri="{FF2B5EF4-FFF2-40B4-BE49-F238E27FC236}">
                  <a16:creationId xmlns:a16="http://schemas.microsoft.com/office/drawing/2014/main" id="{00000000-0008-0000-3B00-0000E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327737</xdr:row>
          <xdr:rowOff>0</xdr:rowOff>
        </xdr:from>
        <xdr:to>
          <xdr:col>6659</xdr:col>
          <xdr:colOff>0</xdr:colOff>
          <xdr:row>327737</xdr:row>
          <xdr:rowOff>0</xdr:rowOff>
        </xdr:to>
        <xdr:sp macro="" textlink="">
          <xdr:nvSpPr>
            <xdr:cNvPr id="60898" name="Button 482" hidden="1">
              <a:extLst>
                <a:ext uri="{63B3BB69-23CF-44E3-9099-C40C66FF867C}">
                  <a14:compatExt spid="_x0000_s60898"/>
                </a:ext>
                <a:ext uri="{FF2B5EF4-FFF2-40B4-BE49-F238E27FC236}">
                  <a16:creationId xmlns:a16="http://schemas.microsoft.com/office/drawing/2014/main" id="{00000000-0008-0000-3B00-0000E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393273</xdr:row>
          <xdr:rowOff>0</xdr:rowOff>
        </xdr:from>
        <xdr:to>
          <xdr:col>6659</xdr:col>
          <xdr:colOff>0</xdr:colOff>
          <xdr:row>393273</xdr:row>
          <xdr:rowOff>0</xdr:rowOff>
        </xdr:to>
        <xdr:sp macro="" textlink="">
          <xdr:nvSpPr>
            <xdr:cNvPr id="60899" name="Button 483" hidden="1">
              <a:extLst>
                <a:ext uri="{63B3BB69-23CF-44E3-9099-C40C66FF867C}">
                  <a14:compatExt spid="_x0000_s60899"/>
                </a:ext>
                <a:ext uri="{FF2B5EF4-FFF2-40B4-BE49-F238E27FC236}">
                  <a16:creationId xmlns:a16="http://schemas.microsoft.com/office/drawing/2014/main" id="{00000000-0008-0000-3B00-0000E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458809</xdr:row>
          <xdr:rowOff>0</xdr:rowOff>
        </xdr:from>
        <xdr:to>
          <xdr:col>6659</xdr:col>
          <xdr:colOff>0</xdr:colOff>
          <xdr:row>458809</xdr:row>
          <xdr:rowOff>0</xdr:rowOff>
        </xdr:to>
        <xdr:sp macro="" textlink="">
          <xdr:nvSpPr>
            <xdr:cNvPr id="60900" name="Button 484" hidden="1">
              <a:extLst>
                <a:ext uri="{63B3BB69-23CF-44E3-9099-C40C66FF867C}">
                  <a14:compatExt spid="_x0000_s60900"/>
                </a:ext>
                <a:ext uri="{FF2B5EF4-FFF2-40B4-BE49-F238E27FC236}">
                  <a16:creationId xmlns:a16="http://schemas.microsoft.com/office/drawing/2014/main" id="{00000000-0008-0000-3B00-0000E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524345</xdr:row>
          <xdr:rowOff>0</xdr:rowOff>
        </xdr:from>
        <xdr:to>
          <xdr:col>6659</xdr:col>
          <xdr:colOff>0</xdr:colOff>
          <xdr:row>524345</xdr:row>
          <xdr:rowOff>0</xdr:rowOff>
        </xdr:to>
        <xdr:sp macro="" textlink="">
          <xdr:nvSpPr>
            <xdr:cNvPr id="60901" name="Button 485" hidden="1">
              <a:extLst>
                <a:ext uri="{63B3BB69-23CF-44E3-9099-C40C66FF867C}">
                  <a14:compatExt spid="_x0000_s60901"/>
                </a:ext>
                <a:ext uri="{FF2B5EF4-FFF2-40B4-BE49-F238E27FC236}">
                  <a16:creationId xmlns:a16="http://schemas.microsoft.com/office/drawing/2014/main" id="{00000000-0008-0000-3B00-0000E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589881</xdr:row>
          <xdr:rowOff>0</xdr:rowOff>
        </xdr:from>
        <xdr:to>
          <xdr:col>6659</xdr:col>
          <xdr:colOff>0</xdr:colOff>
          <xdr:row>589881</xdr:row>
          <xdr:rowOff>0</xdr:rowOff>
        </xdr:to>
        <xdr:sp macro="" textlink="">
          <xdr:nvSpPr>
            <xdr:cNvPr id="60902" name="Button 486" hidden="1">
              <a:extLst>
                <a:ext uri="{63B3BB69-23CF-44E3-9099-C40C66FF867C}">
                  <a14:compatExt spid="_x0000_s60902"/>
                </a:ext>
                <a:ext uri="{FF2B5EF4-FFF2-40B4-BE49-F238E27FC236}">
                  <a16:creationId xmlns:a16="http://schemas.microsoft.com/office/drawing/2014/main" id="{00000000-0008-0000-3B00-0000E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655417</xdr:row>
          <xdr:rowOff>0</xdr:rowOff>
        </xdr:from>
        <xdr:to>
          <xdr:col>6659</xdr:col>
          <xdr:colOff>0</xdr:colOff>
          <xdr:row>655417</xdr:row>
          <xdr:rowOff>0</xdr:rowOff>
        </xdr:to>
        <xdr:sp macro="" textlink="">
          <xdr:nvSpPr>
            <xdr:cNvPr id="60903" name="Button 487" hidden="1">
              <a:extLst>
                <a:ext uri="{63B3BB69-23CF-44E3-9099-C40C66FF867C}">
                  <a14:compatExt spid="_x0000_s60903"/>
                </a:ext>
                <a:ext uri="{FF2B5EF4-FFF2-40B4-BE49-F238E27FC236}">
                  <a16:creationId xmlns:a16="http://schemas.microsoft.com/office/drawing/2014/main" id="{00000000-0008-0000-3B00-0000E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720953</xdr:row>
          <xdr:rowOff>0</xdr:rowOff>
        </xdr:from>
        <xdr:to>
          <xdr:col>6659</xdr:col>
          <xdr:colOff>0</xdr:colOff>
          <xdr:row>720953</xdr:row>
          <xdr:rowOff>0</xdr:rowOff>
        </xdr:to>
        <xdr:sp macro="" textlink="">
          <xdr:nvSpPr>
            <xdr:cNvPr id="60904" name="Button 488" hidden="1">
              <a:extLst>
                <a:ext uri="{63B3BB69-23CF-44E3-9099-C40C66FF867C}">
                  <a14:compatExt spid="_x0000_s60904"/>
                </a:ext>
                <a:ext uri="{FF2B5EF4-FFF2-40B4-BE49-F238E27FC236}">
                  <a16:creationId xmlns:a16="http://schemas.microsoft.com/office/drawing/2014/main" id="{00000000-0008-0000-3B00-0000E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786489</xdr:row>
          <xdr:rowOff>0</xdr:rowOff>
        </xdr:from>
        <xdr:to>
          <xdr:col>6659</xdr:col>
          <xdr:colOff>0</xdr:colOff>
          <xdr:row>786489</xdr:row>
          <xdr:rowOff>0</xdr:rowOff>
        </xdr:to>
        <xdr:sp macro="" textlink="">
          <xdr:nvSpPr>
            <xdr:cNvPr id="60905" name="Button 489" hidden="1">
              <a:extLst>
                <a:ext uri="{63B3BB69-23CF-44E3-9099-C40C66FF867C}">
                  <a14:compatExt spid="_x0000_s60905"/>
                </a:ext>
                <a:ext uri="{FF2B5EF4-FFF2-40B4-BE49-F238E27FC236}">
                  <a16:creationId xmlns:a16="http://schemas.microsoft.com/office/drawing/2014/main" id="{00000000-0008-0000-3B00-0000E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852025</xdr:row>
          <xdr:rowOff>0</xdr:rowOff>
        </xdr:from>
        <xdr:to>
          <xdr:col>6659</xdr:col>
          <xdr:colOff>0</xdr:colOff>
          <xdr:row>852025</xdr:row>
          <xdr:rowOff>0</xdr:rowOff>
        </xdr:to>
        <xdr:sp macro="" textlink="">
          <xdr:nvSpPr>
            <xdr:cNvPr id="60906" name="Button 490" hidden="1">
              <a:extLst>
                <a:ext uri="{63B3BB69-23CF-44E3-9099-C40C66FF867C}">
                  <a14:compatExt spid="_x0000_s60906"/>
                </a:ext>
                <a:ext uri="{FF2B5EF4-FFF2-40B4-BE49-F238E27FC236}">
                  <a16:creationId xmlns:a16="http://schemas.microsoft.com/office/drawing/2014/main" id="{00000000-0008-0000-3B00-0000E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917561</xdr:row>
          <xdr:rowOff>0</xdr:rowOff>
        </xdr:from>
        <xdr:to>
          <xdr:col>6659</xdr:col>
          <xdr:colOff>0</xdr:colOff>
          <xdr:row>917561</xdr:row>
          <xdr:rowOff>0</xdr:rowOff>
        </xdr:to>
        <xdr:sp macro="" textlink="">
          <xdr:nvSpPr>
            <xdr:cNvPr id="60907" name="Button 491" hidden="1">
              <a:extLst>
                <a:ext uri="{63B3BB69-23CF-44E3-9099-C40C66FF867C}">
                  <a14:compatExt spid="_x0000_s60907"/>
                </a:ext>
                <a:ext uri="{FF2B5EF4-FFF2-40B4-BE49-F238E27FC236}">
                  <a16:creationId xmlns:a16="http://schemas.microsoft.com/office/drawing/2014/main" id="{00000000-0008-0000-3B00-0000E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983097</xdr:row>
          <xdr:rowOff>0</xdr:rowOff>
        </xdr:from>
        <xdr:to>
          <xdr:col>6659</xdr:col>
          <xdr:colOff>0</xdr:colOff>
          <xdr:row>983097</xdr:row>
          <xdr:rowOff>0</xdr:rowOff>
        </xdr:to>
        <xdr:sp macro="" textlink="">
          <xdr:nvSpPr>
            <xdr:cNvPr id="60908" name="Button 492" hidden="1">
              <a:extLst>
                <a:ext uri="{63B3BB69-23CF-44E3-9099-C40C66FF867C}">
                  <a14:compatExt spid="_x0000_s60908"/>
                </a:ext>
                <a:ext uri="{FF2B5EF4-FFF2-40B4-BE49-F238E27FC236}">
                  <a16:creationId xmlns:a16="http://schemas.microsoft.com/office/drawing/2014/main" id="{00000000-0008-0000-3B00-0000E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6913</xdr:col>
          <xdr:colOff>0</xdr:colOff>
          <xdr:row>56</xdr:row>
          <xdr:rowOff>0</xdr:rowOff>
        </xdr:from>
        <xdr:to>
          <xdr:col>6913</xdr:col>
          <xdr:colOff>0</xdr:colOff>
          <xdr:row>56</xdr:row>
          <xdr:rowOff>0</xdr:rowOff>
        </xdr:to>
        <xdr:sp macro="" textlink="">
          <xdr:nvSpPr>
            <xdr:cNvPr id="60909" name="Button 493" hidden="1">
              <a:extLst>
                <a:ext uri="{63B3BB69-23CF-44E3-9099-C40C66FF867C}">
                  <a14:compatExt spid="_x0000_s60909"/>
                </a:ext>
                <a:ext uri="{FF2B5EF4-FFF2-40B4-BE49-F238E27FC236}">
                  <a16:creationId xmlns:a16="http://schemas.microsoft.com/office/drawing/2014/main" id="{00000000-0008-0000-3B00-0000E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65593</xdr:row>
          <xdr:rowOff>0</xdr:rowOff>
        </xdr:from>
        <xdr:to>
          <xdr:col>6915</xdr:col>
          <xdr:colOff>0</xdr:colOff>
          <xdr:row>65593</xdr:row>
          <xdr:rowOff>0</xdr:rowOff>
        </xdr:to>
        <xdr:sp macro="" textlink="">
          <xdr:nvSpPr>
            <xdr:cNvPr id="60910" name="Button 494" hidden="1">
              <a:extLst>
                <a:ext uri="{63B3BB69-23CF-44E3-9099-C40C66FF867C}">
                  <a14:compatExt spid="_x0000_s60910"/>
                </a:ext>
                <a:ext uri="{FF2B5EF4-FFF2-40B4-BE49-F238E27FC236}">
                  <a16:creationId xmlns:a16="http://schemas.microsoft.com/office/drawing/2014/main" id="{00000000-0008-0000-3B00-0000E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131129</xdr:row>
          <xdr:rowOff>0</xdr:rowOff>
        </xdr:from>
        <xdr:to>
          <xdr:col>6915</xdr:col>
          <xdr:colOff>0</xdr:colOff>
          <xdr:row>131129</xdr:row>
          <xdr:rowOff>0</xdr:rowOff>
        </xdr:to>
        <xdr:sp macro="" textlink="">
          <xdr:nvSpPr>
            <xdr:cNvPr id="60911" name="Button 495" hidden="1">
              <a:extLst>
                <a:ext uri="{63B3BB69-23CF-44E3-9099-C40C66FF867C}">
                  <a14:compatExt spid="_x0000_s60911"/>
                </a:ext>
                <a:ext uri="{FF2B5EF4-FFF2-40B4-BE49-F238E27FC236}">
                  <a16:creationId xmlns:a16="http://schemas.microsoft.com/office/drawing/2014/main" id="{00000000-0008-0000-3B00-0000E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196665</xdr:row>
          <xdr:rowOff>0</xdr:rowOff>
        </xdr:from>
        <xdr:to>
          <xdr:col>6915</xdr:col>
          <xdr:colOff>0</xdr:colOff>
          <xdr:row>196665</xdr:row>
          <xdr:rowOff>0</xdr:rowOff>
        </xdr:to>
        <xdr:sp macro="" textlink="">
          <xdr:nvSpPr>
            <xdr:cNvPr id="60912" name="Button 496" hidden="1">
              <a:extLst>
                <a:ext uri="{63B3BB69-23CF-44E3-9099-C40C66FF867C}">
                  <a14:compatExt spid="_x0000_s60912"/>
                </a:ext>
                <a:ext uri="{FF2B5EF4-FFF2-40B4-BE49-F238E27FC236}">
                  <a16:creationId xmlns:a16="http://schemas.microsoft.com/office/drawing/2014/main" id="{00000000-0008-0000-3B00-0000F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262201</xdr:row>
          <xdr:rowOff>0</xdr:rowOff>
        </xdr:from>
        <xdr:to>
          <xdr:col>6915</xdr:col>
          <xdr:colOff>0</xdr:colOff>
          <xdr:row>262201</xdr:row>
          <xdr:rowOff>0</xdr:rowOff>
        </xdr:to>
        <xdr:sp macro="" textlink="">
          <xdr:nvSpPr>
            <xdr:cNvPr id="60913" name="Button 497" hidden="1">
              <a:extLst>
                <a:ext uri="{63B3BB69-23CF-44E3-9099-C40C66FF867C}">
                  <a14:compatExt spid="_x0000_s60913"/>
                </a:ext>
                <a:ext uri="{FF2B5EF4-FFF2-40B4-BE49-F238E27FC236}">
                  <a16:creationId xmlns:a16="http://schemas.microsoft.com/office/drawing/2014/main" id="{00000000-0008-0000-3B00-0000F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327737</xdr:row>
          <xdr:rowOff>0</xdr:rowOff>
        </xdr:from>
        <xdr:to>
          <xdr:col>6915</xdr:col>
          <xdr:colOff>0</xdr:colOff>
          <xdr:row>327737</xdr:row>
          <xdr:rowOff>0</xdr:rowOff>
        </xdr:to>
        <xdr:sp macro="" textlink="">
          <xdr:nvSpPr>
            <xdr:cNvPr id="60914" name="Button 498" hidden="1">
              <a:extLst>
                <a:ext uri="{63B3BB69-23CF-44E3-9099-C40C66FF867C}">
                  <a14:compatExt spid="_x0000_s60914"/>
                </a:ext>
                <a:ext uri="{FF2B5EF4-FFF2-40B4-BE49-F238E27FC236}">
                  <a16:creationId xmlns:a16="http://schemas.microsoft.com/office/drawing/2014/main" id="{00000000-0008-0000-3B00-0000F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393273</xdr:row>
          <xdr:rowOff>0</xdr:rowOff>
        </xdr:from>
        <xdr:to>
          <xdr:col>6915</xdr:col>
          <xdr:colOff>0</xdr:colOff>
          <xdr:row>393273</xdr:row>
          <xdr:rowOff>0</xdr:rowOff>
        </xdr:to>
        <xdr:sp macro="" textlink="">
          <xdr:nvSpPr>
            <xdr:cNvPr id="60915" name="Button 499" hidden="1">
              <a:extLst>
                <a:ext uri="{63B3BB69-23CF-44E3-9099-C40C66FF867C}">
                  <a14:compatExt spid="_x0000_s60915"/>
                </a:ext>
                <a:ext uri="{FF2B5EF4-FFF2-40B4-BE49-F238E27FC236}">
                  <a16:creationId xmlns:a16="http://schemas.microsoft.com/office/drawing/2014/main" id="{00000000-0008-0000-3B00-0000F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458809</xdr:row>
          <xdr:rowOff>0</xdr:rowOff>
        </xdr:from>
        <xdr:to>
          <xdr:col>6915</xdr:col>
          <xdr:colOff>0</xdr:colOff>
          <xdr:row>458809</xdr:row>
          <xdr:rowOff>0</xdr:rowOff>
        </xdr:to>
        <xdr:sp macro="" textlink="">
          <xdr:nvSpPr>
            <xdr:cNvPr id="60916" name="Button 500" hidden="1">
              <a:extLst>
                <a:ext uri="{63B3BB69-23CF-44E3-9099-C40C66FF867C}">
                  <a14:compatExt spid="_x0000_s60916"/>
                </a:ext>
                <a:ext uri="{FF2B5EF4-FFF2-40B4-BE49-F238E27FC236}">
                  <a16:creationId xmlns:a16="http://schemas.microsoft.com/office/drawing/2014/main" id="{00000000-0008-0000-3B00-0000F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524345</xdr:row>
          <xdr:rowOff>0</xdr:rowOff>
        </xdr:from>
        <xdr:to>
          <xdr:col>6915</xdr:col>
          <xdr:colOff>0</xdr:colOff>
          <xdr:row>524345</xdr:row>
          <xdr:rowOff>0</xdr:rowOff>
        </xdr:to>
        <xdr:sp macro="" textlink="">
          <xdr:nvSpPr>
            <xdr:cNvPr id="60917" name="Button 501" hidden="1">
              <a:extLst>
                <a:ext uri="{63B3BB69-23CF-44E3-9099-C40C66FF867C}">
                  <a14:compatExt spid="_x0000_s60917"/>
                </a:ext>
                <a:ext uri="{FF2B5EF4-FFF2-40B4-BE49-F238E27FC236}">
                  <a16:creationId xmlns:a16="http://schemas.microsoft.com/office/drawing/2014/main" id="{00000000-0008-0000-3B00-0000F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589881</xdr:row>
          <xdr:rowOff>0</xdr:rowOff>
        </xdr:from>
        <xdr:to>
          <xdr:col>6915</xdr:col>
          <xdr:colOff>0</xdr:colOff>
          <xdr:row>589881</xdr:row>
          <xdr:rowOff>0</xdr:rowOff>
        </xdr:to>
        <xdr:sp macro="" textlink="">
          <xdr:nvSpPr>
            <xdr:cNvPr id="60918" name="Button 502" hidden="1">
              <a:extLst>
                <a:ext uri="{63B3BB69-23CF-44E3-9099-C40C66FF867C}">
                  <a14:compatExt spid="_x0000_s60918"/>
                </a:ext>
                <a:ext uri="{FF2B5EF4-FFF2-40B4-BE49-F238E27FC236}">
                  <a16:creationId xmlns:a16="http://schemas.microsoft.com/office/drawing/2014/main" id="{00000000-0008-0000-3B00-0000F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655417</xdr:row>
          <xdr:rowOff>0</xdr:rowOff>
        </xdr:from>
        <xdr:to>
          <xdr:col>6915</xdr:col>
          <xdr:colOff>0</xdr:colOff>
          <xdr:row>655417</xdr:row>
          <xdr:rowOff>0</xdr:rowOff>
        </xdr:to>
        <xdr:sp macro="" textlink="">
          <xdr:nvSpPr>
            <xdr:cNvPr id="60919" name="Button 503" hidden="1">
              <a:extLst>
                <a:ext uri="{63B3BB69-23CF-44E3-9099-C40C66FF867C}">
                  <a14:compatExt spid="_x0000_s60919"/>
                </a:ext>
                <a:ext uri="{FF2B5EF4-FFF2-40B4-BE49-F238E27FC236}">
                  <a16:creationId xmlns:a16="http://schemas.microsoft.com/office/drawing/2014/main" id="{00000000-0008-0000-3B00-0000F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720953</xdr:row>
          <xdr:rowOff>0</xdr:rowOff>
        </xdr:from>
        <xdr:to>
          <xdr:col>6915</xdr:col>
          <xdr:colOff>0</xdr:colOff>
          <xdr:row>720953</xdr:row>
          <xdr:rowOff>0</xdr:rowOff>
        </xdr:to>
        <xdr:sp macro="" textlink="">
          <xdr:nvSpPr>
            <xdr:cNvPr id="60920" name="Button 504" hidden="1">
              <a:extLst>
                <a:ext uri="{63B3BB69-23CF-44E3-9099-C40C66FF867C}">
                  <a14:compatExt spid="_x0000_s60920"/>
                </a:ext>
                <a:ext uri="{FF2B5EF4-FFF2-40B4-BE49-F238E27FC236}">
                  <a16:creationId xmlns:a16="http://schemas.microsoft.com/office/drawing/2014/main" id="{00000000-0008-0000-3B00-0000F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786489</xdr:row>
          <xdr:rowOff>0</xdr:rowOff>
        </xdr:from>
        <xdr:to>
          <xdr:col>6915</xdr:col>
          <xdr:colOff>0</xdr:colOff>
          <xdr:row>786489</xdr:row>
          <xdr:rowOff>0</xdr:rowOff>
        </xdr:to>
        <xdr:sp macro="" textlink="">
          <xdr:nvSpPr>
            <xdr:cNvPr id="60921" name="Button 505" hidden="1">
              <a:extLst>
                <a:ext uri="{63B3BB69-23CF-44E3-9099-C40C66FF867C}">
                  <a14:compatExt spid="_x0000_s60921"/>
                </a:ext>
                <a:ext uri="{FF2B5EF4-FFF2-40B4-BE49-F238E27FC236}">
                  <a16:creationId xmlns:a16="http://schemas.microsoft.com/office/drawing/2014/main" id="{00000000-0008-0000-3B00-0000F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852025</xdr:row>
          <xdr:rowOff>0</xdr:rowOff>
        </xdr:from>
        <xdr:to>
          <xdr:col>6915</xdr:col>
          <xdr:colOff>0</xdr:colOff>
          <xdr:row>852025</xdr:row>
          <xdr:rowOff>0</xdr:rowOff>
        </xdr:to>
        <xdr:sp macro="" textlink="">
          <xdr:nvSpPr>
            <xdr:cNvPr id="60922" name="Button 506" hidden="1">
              <a:extLst>
                <a:ext uri="{63B3BB69-23CF-44E3-9099-C40C66FF867C}">
                  <a14:compatExt spid="_x0000_s60922"/>
                </a:ext>
                <a:ext uri="{FF2B5EF4-FFF2-40B4-BE49-F238E27FC236}">
                  <a16:creationId xmlns:a16="http://schemas.microsoft.com/office/drawing/2014/main" id="{00000000-0008-0000-3B00-0000F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917561</xdr:row>
          <xdr:rowOff>0</xdr:rowOff>
        </xdr:from>
        <xdr:to>
          <xdr:col>6915</xdr:col>
          <xdr:colOff>0</xdr:colOff>
          <xdr:row>917561</xdr:row>
          <xdr:rowOff>0</xdr:rowOff>
        </xdr:to>
        <xdr:sp macro="" textlink="">
          <xdr:nvSpPr>
            <xdr:cNvPr id="60923" name="Button 507" hidden="1">
              <a:extLst>
                <a:ext uri="{63B3BB69-23CF-44E3-9099-C40C66FF867C}">
                  <a14:compatExt spid="_x0000_s60923"/>
                </a:ext>
                <a:ext uri="{FF2B5EF4-FFF2-40B4-BE49-F238E27FC236}">
                  <a16:creationId xmlns:a16="http://schemas.microsoft.com/office/drawing/2014/main" id="{00000000-0008-0000-3B00-0000F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983097</xdr:row>
          <xdr:rowOff>0</xdr:rowOff>
        </xdr:from>
        <xdr:to>
          <xdr:col>6915</xdr:col>
          <xdr:colOff>0</xdr:colOff>
          <xdr:row>983097</xdr:row>
          <xdr:rowOff>0</xdr:rowOff>
        </xdr:to>
        <xdr:sp macro="" textlink="">
          <xdr:nvSpPr>
            <xdr:cNvPr id="60924" name="Button 508" hidden="1">
              <a:extLst>
                <a:ext uri="{63B3BB69-23CF-44E3-9099-C40C66FF867C}">
                  <a14:compatExt spid="_x0000_s60924"/>
                </a:ext>
                <a:ext uri="{FF2B5EF4-FFF2-40B4-BE49-F238E27FC236}">
                  <a16:creationId xmlns:a16="http://schemas.microsoft.com/office/drawing/2014/main" id="{00000000-0008-0000-3B00-0000F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7169</xdr:col>
          <xdr:colOff>0</xdr:colOff>
          <xdr:row>56</xdr:row>
          <xdr:rowOff>0</xdr:rowOff>
        </xdr:from>
        <xdr:to>
          <xdr:col>7169</xdr:col>
          <xdr:colOff>0</xdr:colOff>
          <xdr:row>56</xdr:row>
          <xdr:rowOff>0</xdr:rowOff>
        </xdr:to>
        <xdr:sp macro="" textlink="">
          <xdr:nvSpPr>
            <xdr:cNvPr id="60925" name="Button 509" hidden="1">
              <a:extLst>
                <a:ext uri="{63B3BB69-23CF-44E3-9099-C40C66FF867C}">
                  <a14:compatExt spid="_x0000_s60925"/>
                </a:ext>
                <a:ext uri="{FF2B5EF4-FFF2-40B4-BE49-F238E27FC236}">
                  <a16:creationId xmlns:a16="http://schemas.microsoft.com/office/drawing/2014/main" id="{00000000-0008-0000-3B00-0000F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65593</xdr:row>
          <xdr:rowOff>0</xdr:rowOff>
        </xdr:from>
        <xdr:to>
          <xdr:col>7171</xdr:col>
          <xdr:colOff>0</xdr:colOff>
          <xdr:row>65593</xdr:row>
          <xdr:rowOff>0</xdr:rowOff>
        </xdr:to>
        <xdr:sp macro="" textlink="">
          <xdr:nvSpPr>
            <xdr:cNvPr id="60926" name="Button 510" hidden="1">
              <a:extLst>
                <a:ext uri="{63B3BB69-23CF-44E3-9099-C40C66FF867C}">
                  <a14:compatExt spid="_x0000_s60926"/>
                </a:ext>
                <a:ext uri="{FF2B5EF4-FFF2-40B4-BE49-F238E27FC236}">
                  <a16:creationId xmlns:a16="http://schemas.microsoft.com/office/drawing/2014/main" id="{00000000-0008-0000-3B00-0000F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131129</xdr:row>
          <xdr:rowOff>0</xdr:rowOff>
        </xdr:from>
        <xdr:to>
          <xdr:col>7171</xdr:col>
          <xdr:colOff>0</xdr:colOff>
          <xdr:row>131129</xdr:row>
          <xdr:rowOff>0</xdr:rowOff>
        </xdr:to>
        <xdr:sp macro="" textlink="">
          <xdr:nvSpPr>
            <xdr:cNvPr id="60927" name="Button 511" hidden="1">
              <a:extLst>
                <a:ext uri="{63B3BB69-23CF-44E3-9099-C40C66FF867C}">
                  <a14:compatExt spid="_x0000_s60927"/>
                </a:ext>
                <a:ext uri="{FF2B5EF4-FFF2-40B4-BE49-F238E27FC236}">
                  <a16:creationId xmlns:a16="http://schemas.microsoft.com/office/drawing/2014/main" id="{00000000-0008-0000-3B00-0000F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196665</xdr:row>
          <xdr:rowOff>0</xdr:rowOff>
        </xdr:from>
        <xdr:to>
          <xdr:col>7171</xdr:col>
          <xdr:colOff>0</xdr:colOff>
          <xdr:row>196665</xdr:row>
          <xdr:rowOff>0</xdr:rowOff>
        </xdr:to>
        <xdr:sp macro="" textlink="">
          <xdr:nvSpPr>
            <xdr:cNvPr id="60928" name="Button 512" hidden="1">
              <a:extLst>
                <a:ext uri="{63B3BB69-23CF-44E3-9099-C40C66FF867C}">
                  <a14:compatExt spid="_x0000_s60928"/>
                </a:ext>
                <a:ext uri="{FF2B5EF4-FFF2-40B4-BE49-F238E27FC236}">
                  <a16:creationId xmlns:a16="http://schemas.microsoft.com/office/drawing/2014/main" id="{00000000-0008-0000-3B00-00000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262201</xdr:row>
          <xdr:rowOff>0</xdr:rowOff>
        </xdr:from>
        <xdr:to>
          <xdr:col>7171</xdr:col>
          <xdr:colOff>0</xdr:colOff>
          <xdr:row>262201</xdr:row>
          <xdr:rowOff>0</xdr:rowOff>
        </xdr:to>
        <xdr:sp macro="" textlink="">
          <xdr:nvSpPr>
            <xdr:cNvPr id="60929" name="Button 513" hidden="1">
              <a:extLst>
                <a:ext uri="{63B3BB69-23CF-44E3-9099-C40C66FF867C}">
                  <a14:compatExt spid="_x0000_s60929"/>
                </a:ext>
                <a:ext uri="{FF2B5EF4-FFF2-40B4-BE49-F238E27FC236}">
                  <a16:creationId xmlns:a16="http://schemas.microsoft.com/office/drawing/2014/main" id="{00000000-0008-0000-3B00-00000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327737</xdr:row>
          <xdr:rowOff>0</xdr:rowOff>
        </xdr:from>
        <xdr:to>
          <xdr:col>7171</xdr:col>
          <xdr:colOff>0</xdr:colOff>
          <xdr:row>327737</xdr:row>
          <xdr:rowOff>0</xdr:rowOff>
        </xdr:to>
        <xdr:sp macro="" textlink="">
          <xdr:nvSpPr>
            <xdr:cNvPr id="60930" name="Button 514" hidden="1">
              <a:extLst>
                <a:ext uri="{63B3BB69-23CF-44E3-9099-C40C66FF867C}">
                  <a14:compatExt spid="_x0000_s60930"/>
                </a:ext>
                <a:ext uri="{FF2B5EF4-FFF2-40B4-BE49-F238E27FC236}">
                  <a16:creationId xmlns:a16="http://schemas.microsoft.com/office/drawing/2014/main" id="{00000000-0008-0000-3B00-00000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393273</xdr:row>
          <xdr:rowOff>0</xdr:rowOff>
        </xdr:from>
        <xdr:to>
          <xdr:col>7171</xdr:col>
          <xdr:colOff>0</xdr:colOff>
          <xdr:row>393273</xdr:row>
          <xdr:rowOff>0</xdr:rowOff>
        </xdr:to>
        <xdr:sp macro="" textlink="">
          <xdr:nvSpPr>
            <xdr:cNvPr id="60931" name="Button 515" hidden="1">
              <a:extLst>
                <a:ext uri="{63B3BB69-23CF-44E3-9099-C40C66FF867C}">
                  <a14:compatExt spid="_x0000_s60931"/>
                </a:ext>
                <a:ext uri="{FF2B5EF4-FFF2-40B4-BE49-F238E27FC236}">
                  <a16:creationId xmlns:a16="http://schemas.microsoft.com/office/drawing/2014/main" id="{00000000-0008-0000-3B00-00000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458809</xdr:row>
          <xdr:rowOff>0</xdr:rowOff>
        </xdr:from>
        <xdr:to>
          <xdr:col>7171</xdr:col>
          <xdr:colOff>0</xdr:colOff>
          <xdr:row>458809</xdr:row>
          <xdr:rowOff>0</xdr:rowOff>
        </xdr:to>
        <xdr:sp macro="" textlink="">
          <xdr:nvSpPr>
            <xdr:cNvPr id="60932" name="Button 516" hidden="1">
              <a:extLst>
                <a:ext uri="{63B3BB69-23CF-44E3-9099-C40C66FF867C}">
                  <a14:compatExt spid="_x0000_s60932"/>
                </a:ext>
                <a:ext uri="{FF2B5EF4-FFF2-40B4-BE49-F238E27FC236}">
                  <a16:creationId xmlns:a16="http://schemas.microsoft.com/office/drawing/2014/main" id="{00000000-0008-0000-3B00-00000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524345</xdr:row>
          <xdr:rowOff>0</xdr:rowOff>
        </xdr:from>
        <xdr:to>
          <xdr:col>7171</xdr:col>
          <xdr:colOff>0</xdr:colOff>
          <xdr:row>524345</xdr:row>
          <xdr:rowOff>0</xdr:rowOff>
        </xdr:to>
        <xdr:sp macro="" textlink="">
          <xdr:nvSpPr>
            <xdr:cNvPr id="60933" name="Button 517" hidden="1">
              <a:extLst>
                <a:ext uri="{63B3BB69-23CF-44E3-9099-C40C66FF867C}">
                  <a14:compatExt spid="_x0000_s60933"/>
                </a:ext>
                <a:ext uri="{FF2B5EF4-FFF2-40B4-BE49-F238E27FC236}">
                  <a16:creationId xmlns:a16="http://schemas.microsoft.com/office/drawing/2014/main" id="{00000000-0008-0000-3B00-00000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589881</xdr:row>
          <xdr:rowOff>0</xdr:rowOff>
        </xdr:from>
        <xdr:to>
          <xdr:col>7171</xdr:col>
          <xdr:colOff>0</xdr:colOff>
          <xdr:row>589881</xdr:row>
          <xdr:rowOff>0</xdr:rowOff>
        </xdr:to>
        <xdr:sp macro="" textlink="">
          <xdr:nvSpPr>
            <xdr:cNvPr id="60934" name="Button 518" hidden="1">
              <a:extLst>
                <a:ext uri="{63B3BB69-23CF-44E3-9099-C40C66FF867C}">
                  <a14:compatExt spid="_x0000_s60934"/>
                </a:ext>
                <a:ext uri="{FF2B5EF4-FFF2-40B4-BE49-F238E27FC236}">
                  <a16:creationId xmlns:a16="http://schemas.microsoft.com/office/drawing/2014/main" id="{00000000-0008-0000-3B00-00000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655417</xdr:row>
          <xdr:rowOff>0</xdr:rowOff>
        </xdr:from>
        <xdr:to>
          <xdr:col>7171</xdr:col>
          <xdr:colOff>0</xdr:colOff>
          <xdr:row>655417</xdr:row>
          <xdr:rowOff>0</xdr:rowOff>
        </xdr:to>
        <xdr:sp macro="" textlink="">
          <xdr:nvSpPr>
            <xdr:cNvPr id="60935" name="Button 519" hidden="1">
              <a:extLst>
                <a:ext uri="{63B3BB69-23CF-44E3-9099-C40C66FF867C}">
                  <a14:compatExt spid="_x0000_s60935"/>
                </a:ext>
                <a:ext uri="{FF2B5EF4-FFF2-40B4-BE49-F238E27FC236}">
                  <a16:creationId xmlns:a16="http://schemas.microsoft.com/office/drawing/2014/main" id="{00000000-0008-0000-3B00-00000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720953</xdr:row>
          <xdr:rowOff>0</xdr:rowOff>
        </xdr:from>
        <xdr:to>
          <xdr:col>7171</xdr:col>
          <xdr:colOff>0</xdr:colOff>
          <xdr:row>720953</xdr:row>
          <xdr:rowOff>0</xdr:rowOff>
        </xdr:to>
        <xdr:sp macro="" textlink="">
          <xdr:nvSpPr>
            <xdr:cNvPr id="60936" name="Button 520" hidden="1">
              <a:extLst>
                <a:ext uri="{63B3BB69-23CF-44E3-9099-C40C66FF867C}">
                  <a14:compatExt spid="_x0000_s60936"/>
                </a:ext>
                <a:ext uri="{FF2B5EF4-FFF2-40B4-BE49-F238E27FC236}">
                  <a16:creationId xmlns:a16="http://schemas.microsoft.com/office/drawing/2014/main" id="{00000000-0008-0000-3B00-00000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786489</xdr:row>
          <xdr:rowOff>0</xdr:rowOff>
        </xdr:from>
        <xdr:to>
          <xdr:col>7171</xdr:col>
          <xdr:colOff>0</xdr:colOff>
          <xdr:row>786489</xdr:row>
          <xdr:rowOff>0</xdr:rowOff>
        </xdr:to>
        <xdr:sp macro="" textlink="">
          <xdr:nvSpPr>
            <xdr:cNvPr id="60937" name="Button 521" hidden="1">
              <a:extLst>
                <a:ext uri="{63B3BB69-23CF-44E3-9099-C40C66FF867C}">
                  <a14:compatExt spid="_x0000_s60937"/>
                </a:ext>
                <a:ext uri="{FF2B5EF4-FFF2-40B4-BE49-F238E27FC236}">
                  <a16:creationId xmlns:a16="http://schemas.microsoft.com/office/drawing/2014/main" id="{00000000-0008-0000-3B00-00000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852025</xdr:row>
          <xdr:rowOff>0</xdr:rowOff>
        </xdr:from>
        <xdr:to>
          <xdr:col>7171</xdr:col>
          <xdr:colOff>0</xdr:colOff>
          <xdr:row>852025</xdr:row>
          <xdr:rowOff>0</xdr:rowOff>
        </xdr:to>
        <xdr:sp macro="" textlink="">
          <xdr:nvSpPr>
            <xdr:cNvPr id="60938" name="Button 522" hidden="1">
              <a:extLst>
                <a:ext uri="{63B3BB69-23CF-44E3-9099-C40C66FF867C}">
                  <a14:compatExt spid="_x0000_s60938"/>
                </a:ext>
                <a:ext uri="{FF2B5EF4-FFF2-40B4-BE49-F238E27FC236}">
                  <a16:creationId xmlns:a16="http://schemas.microsoft.com/office/drawing/2014/main" id="{00000000-0008-0000-3B00-00000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917561</xdr:row>
          <xdr:rowOff>0</xdr:rowOff>
        </xdr:from>
        <xdr:to>
          <xdr:col>7171</xdr:col>
          <xdr:colOff>0</xdr:colOff>
          <xdr:row>917561</xdr:row>
          <xdr:rowOff>0</xdr:rowOff>
        </xdr:to>
        <xdr:sp macro="" textlink="">
          <xdr:nvSpPr>
            <xdr:cNvPr id="60939" name="Button 523" hidden="1">
              <a:extLst>
                <a:ext uri="{63B3BB69-23CF-44E3-9099-C40C66FF867C}">
                  <a14:compatExt spid="_x0000_s60939"/>
                </a:ext>
                <a:ext uri="{FF2B5EF4-FFF2-40B4-BE49-F238E27FC236}">
                  <a16:creationId xmlns:a16="http://schemas.microsoft.com/office/drawing/2014/main" id="{00000000-0008-0000-3B00-00000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983097</xdr:row>
          <xdr:rowOff>0</xdr:rowOff>
        </xdr:from>
        <xdr:to>
          <xdr:col>7171</xdr:col>
          <xdr:colOff>0</xdr:colOff>
          <xdr:row>983097</xdr:row>
          <xdr:rowOff>0</xdr:rowOff>
        </xdr:to>
        <xdr:sp macro="" textlink="">
          <xdr:nvSpPr>
            <xdr:cNvPr id="60940" name="Button 524" hidden="1">
              <a:extLst>
                <a:ext uri="{63B3BB69-23CF-44E3-9099-C40C66FF867C}">
                  <a14:compatExt spid="_x0000_s60940"/>
                </a:ext>
                <a:ext uri="{FF2B5EF4-FFF2-40B4-BE49-F238E27FC236}">
                  <a16:creationId xmlns:a16="http://schemas.microsoft.com/office/drawing/2014/main" id="{00000000-0008-0000-3B00-00000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7425</xdr:col>
          <xdr:colOff>0</xdr:colOff>
          <xdr:row>56</xdr:row>
          <xdr:rowOff>0</xdr:rowOff>
        </xdr:from>
        <xdr:to>
          <xdr:col>7425</xdr:col>
          <xdr:colOff>0</xdr:colOff>
          <xdr:row>56</xdr:row>
          <xdr:rowOff>0</xdr:rowOff>
        </xdr:to>
        <xdr:sp macro="" textlink="">
          <xdr:nvSpPr>
            <xdr:cNvPr id="60941" name="Button 525" hidden="1">
              <a:extLst>
                <a:ext uri="{63B3BB69-23CF-44E3-9099-C40C66FF867C}">
                  <a14:compatExt spid="_x0000_s60941"/>
                </a:ext>
                <a:ext uri="{FF2B5EF4-FFF2-40B4-BE49-F238E27FC236}">
                  <a16:creationId xmlns:a16="http://schemas.microsoft.com/office/drawing/2014/main" id="{00000000-0008-0000-3B00-00000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65593</xdr:row>
          <xdr:rowOff>0</xdr:rowOff>
        </xdr:from>
        <xdr:to>
          <xdr:col>7427</xdr:col>
          <xdr:colOff>0</xdr:colOff>
          <xdr:row>65593</xdr:row>
          <xdr:rowOff>0</xdr:rowOff>
        </xdr:to>
        <xdr:sp macro="" textlink="">
          <xdr:nvSpPr>
            <xdr:cNvPr id="60942" name="Button 526" hidden="1">
              <a:extLst>
                <a:ext uri="{63B3BB69-23CF-44E3-9099-C40C66FF867C}">
                  <a14:compatExt spid="_x0000_s60942"/>
                </a:ext>
                <a:ext uri="{FF2B5EF4-FFF2-40B4-BE49-F238E27FC236}">
                  <a16:creationId xmlns:a16="http://schemas.microsoft.com/office/drawing/2014/main" id="{00000000-0008-0000-3B00-00000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131129</xdr:row>
          <xdr:rowOff>0</xdr:rowOff>
        </xdr:from>
        <xdr:to>
          <xdr:col>7427</xdr:col>
          <xdr:colOff>0</xdr:colOff>
          <xdr:row>131129</xdr:row>
          <xdr:rowOff>0</xdr:rowOff>
        </xdr:to>
        <xdr:sp macro="" textlink="">
          <xdr:nvSpPr>
            <xdr:cNvPr id="60943" name="Button 527" hidden="1">
              <a:extLst>
                <a:ext uri="{63B3BB69-23CF-44E3-9099-C40C66FF867C}">
                  <a14:compatExt spid="_x0000_s60943"/>
                </a:ext>
                <a:ext uri="{FF2B5EF4-FFF2-40B4-BE49-F238E27FC236}">
                  <a16:creationId xmlns:a16="http://schemas.microsoft.com/office/drawing/2014/main" id="{00000000-0008-0000-3B00-00000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196665</xdr:row>
          <xdr:rowOff>0</xdr:rowOff>
        </xdr:from>
        <xdr:to>
          <xdr:col>7427</xdr:col>
          <xdr:colOff>0</xdr:colOff>
          <xdr:row>196665</xdr:row>
          <xdr:rowOff>0</xdr:rowOff>
        </xdr:to>
        <xdr:sp macro="" textlink="">
          <xdr:nvSpPr>
            <xdr:cNvPr id="60944" name="Button 528" hidden="1">
              <a:extLst>
                <a:ext uri="{63B3BB69-23CF-44E3-9099-C40C66FF867C}">
                  <a14:compatExt spid="_x0000_s60944"/>
                </a:ext>
                <a:ext uri="{FF2B5EF4-FFF2-40B4-BE49-F238E27FC236}">
                  <a16:creationId xmlns:a16="http://schemas.microsoft.com/office/drawing/2014/main" id="{00000000-0008-0000-3B00-00001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262201</xdr:row>
          <xdr:rowOff>0</xdr:rowOff>
        </xdr:from>
        <xdr:to>
          <xdr:col>7427</xdr:col>
          <xdr:colOff>0</xdr:colOff>
          <xdr:row>262201</xdr:row>
          <xdr:rowOff>0</xdr:rowOff>
        </xdr:to>
        <xdr:sp macro="" textlink="">
          <xdr:nvSpPr>
            <xdr:cNvPr id="60945" name="Button 529" hidden="1">
              <a:extLst>
                <a:ext uri="{63B3BB69-23CF-44E3-9099-C40C66FF867C}">
                  <a14:compatExt spid="_x0000_s60945"/>
                </a:ext>
                <a:ext uri="{FF2B5EF4-FFF2-40B4-BE49-F238E27FC236}">
                  <a16:creationId xmlns:a16="http://schemas.microsoft.com/office/drawing/2014/main" id="{00000000-0008-0000-3B00-00001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327737</xdr:row>
          <xdr:rowOff>0</xdr:rowOff>
        </xdr:from>
        <xdr:to>
          <xdr:col>7427</xdr:col>
          <xdr:colOff>0</xdr:colOff>
          <xdr:row>327737</xdr:row>
          <xdr:rowOff>0</xdr:rowOff>
        </xdr:to>
        <xdr:sp macro="" textlink="">
          <xdr:nvSpPr>
            <xdr:cNvPr id="60946" name="Button 530" hidden="1">
              <a:extLst>
                <a:ext uri="{63B3BB69-23CF-44E3-9099-C40C66FF867C}">
                  <a14:compatExt spid="_x0000_s60946"/>
                </a:ext>
                <a:ext uri="{FF2B5EF4-FFF2-40B4-BE49-F238E27FC236}">
                  <a16:creationId xmlns:a16="http://schemas.microsoft.com/office/drawing/2014/main" id="{00000000-0008-0000-3B00-00001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393273</xdr:row>
          <xdr:rowOff>0</xdr:rowOff>
        </xdr:from>
        <xdr:to>
          <xdr:col>7427</xdr:col>
          <xdr:colOff>0</xdr:colOff>
          <xdr:row>393273</xdr:row>
          <xdr:rowOff>0</xdr:rowOff>
        </xdr:to>
        <xdr:sp macro="" textlink="">
          <xdr:nvSpPr>
            <xdr:cNvPr id="60947" name="Button 531" hidden="1">
              <a:extLst>
                <a:ext uri="{63B3BB69-23CF-44E3-9099-C40C66FF867C}">
                  <a14:compatExt spid="_x0000_s60947"/>
                </a:ext>
                <a:ext uri="{FF2B5EF4-FFF2-40B4-BE49-F238E27FC236}">
                  <a16:creationId xmlns:a16="http://schemas.microsoft.com/office/drawing/2014/main" id="{00000000-0008-0000-3B00-00001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458809</xdr:row>
          <xdr:rowOff>0</xdr:rowOff>
        </xdr:from>
        <xdr:to>
          <xdr:col>7427</xdr:col>
          <xdr:colOff>0</xdr:colOff>
          <xdr:row>458809</xdr:row>
          <xdr:rowOff>0</xdr:rowOff>
        </xdr:to>
        <xdr:sp macro="" textlink="">
          <xdr:nvSpPr>
            <xdr:cNvPr id="60948" name="Button 532" hidden="1">
              <a:extLst>
                <a:ext uri="{63B3BB69-23CF-44E3-9099-C40C66FF867C}">
                  <a14:compatExt spid="_x0000_s60948"/>
                </a:ext>
                <a:ext uri="{FF2B5EF4-FFF2-40B4-BE49-F238E27FC236}">
                  <a16:creationId xmlns:a16="http://schemas.microsoft.com/office/drawing/2014/main" id="{00000000-0008-0000-3B00-00001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524345</xdr:row>
          <xdr:rowOff>0</xdr:rowOff>
        </xdr:from>
        <xdr:to>
          <xdr:col>7427</xdr:col>
          <xdr:colOff>0</xdr:colOff>
          <xdr:row>524345</xdr:row>
          <xdr:rowOff>0</xdr:rowOff>
        </xdr:to>
        <xdr:sp macro="" textlink="">
          <xdr:nvSpPr>
            <xdr:cNvPr id="60949" name="Button 533" hidden="1">
              <a:extLst>
                <a:ext uri="{63B3BB69-23CF-44E3-9099-C40C66FF867C}">
                  <a14:compatExt spid="_x0000_s60949"/>
                </a:ext>
                <a:ext uri="{FF2B5EF4-FFF2-40B4-BE49-F238E27FC236}">
                  <a16:creationId xmlns:a16="http://schemas.microsoft.com/office/drawing/2014/main" id="{00000000-0008-0000-3B00-00001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589881</xdr:row>
          <xdr:rowOff>0</xdr:rowOff>
        </xdr:from>
        <xdr:to>
          <xdr:col>7427</xdr:col>
          <xdr:colOff>0</xdr:colOff>
          <xdr:row>589881</xdr:row>
          <xdr:rowOff>0</xdr:rowOff>
        </xdr:to>
        <xdr:sp macro="" textlink="">
          <xdr:nvSpPr>
            <xdr:cNvPr id="60950" name="Button 534" hidden="1">
              <a:extLst>
                <a:ext uri="{63B3BB69-23CF-44E3-9099-C40C66FF867C}">
                  <a14:compatExt spid="_x0000_s60950"/>
                </a:ext>
                <a:ext uri="{FF2B5EF4-FFF2-40B4-BE49-F238E27FC236}">
                  <a16:creationId xmlns:a16="http://schemas.microsoft.com/office/drawing/2014/main" id="{00000000-0008-0000-3B00-00001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655417</xdr:row>
          <xdr:rowOff>0</xdr:rowOff>
        </xdr:from>
        <xdr:to>
          <xdr:col>7427</xdr:col>
          <xdr:colOff>0</xdr:colOff>
          <xdr:row>655417</xdr:row>
          <xdr:rowOff>0</xdr:rowOff>
        </xdr:to>
        <xdr:sp macro="" textlink="">
          <xdr:nvSpPr>
            <xdr:cNvPr id="60951" name="Button 535" hidden="1">
              <a:extLst>
                <a:ext uri="{63B3BB69-23CF-44E3-9099-C40C66FF867C}">
                  <a14:compatExt spid="_x0000_s60951"/>
                </a:ext>
                <a:ext uri="{FF2B5EF4-FFF2-40B4-BE49-F238E27FC236}">
                  <a16:creationId xmlns:a16="http://schemas.microsoft.com/office/drawing/2014/main" id="{00000000-0008-0000-3B00-00001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720953</xdr:row>
          <xdr:rowOff>0</xdr:rowOff>
        </xdr:from>
        <xdr:to>
          <xdr:col>7427</xdr:col>
          <xdr:colOff>0</xdr:colOff>
          <xdr:row>720953</xdr:row>
          <xdr:rowOff>0</xdr:rowOff>
        </xdr:to>
        <xdr:sp macro="" textlink="">
          <xdr:nvSpPr>
            <xdr:cNvPr id="60952" name="Button 536" hidden="1">
              <a:extLst>
                <a:ext uri="{63B3BB69-23CF-44E3-9099-C40C66FF867C}">
                  <a14:compatExt spid="_x0000_s60952"/>
                </a:ext>
                <a:ext uri="{FF2B5EF4-FFF2-40B4-BE49-F238E27FC236}">
                  <a16:creationId xmlns:a16="http://schemas.microsoft.com/office/drawing/2014/main" id="{00000000-0008-0000-3B00-00001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786489</xdr:row>
          <xdr:rowOff>0</xdr:rowOff>
        </xdr:from>
        <xdr:to>
          <xdr:col>7427</xdr:col>
          <xdr:colOff>0</xdr:colOff>
          <xdr:row>786489</xdr:row>
          <xdr:rowOff>0</xdr:rowOff>
        </xdr:to>
        <xdr:sp macro="" textlink="">
          <xdr:nvSpPr>
            <xdr:cNvPr id="60953" name="Button 537" hidden="1">
              <a:extLst>
                <a:ext uri="{63B3BB69-23CF-44E3-9099-C40C66FF867C}">
                  <a14:compatExt spid="_x0000_s60953"/>
                </a:ext>
                <a:ext uri="{FF2B5EF4-FFF2-40B4-BE49-F238E27FC236}">
                  <a16:creationId xmlns:a16="http://schemas.microsoft.com/office/drawing/2014/main" id="{00000000-0008-0000-3B00-00001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852025</xdr:row>
          <xdr:rowOff>0</xdr:rowOff>
        </xdr:from>
        <xdr:to>
          <xdr:col>7427</xdr:col>
          <xdr:colOff>0</xdr:colOff>
          <xdr:row>852025</xdr:row>
          <xdr:rowOff>0</xdr:rowOff>
        </xdr:to>
        <xdr:sp macro="" textlink="">
          <xdr:nvSpPr>
            <xdr:cNvPr id="60954" name="Button 538" hidden="1">
              <a:extLst>
                <a:ext uri="{63B3BB69-23CF-44E3-9099-C40C66FF867C}">
                  <a14:compatExt spid="_x0000_s60954"/>
                </a:ext>
                <a:ext uri="{FF2B5EF4-FFF2-40B4-BE49-F238E27FC236}">
                  <a16:creationId xmlns:a16="http://schemas.microsoft.com/office/drawing/2014/main" id="{00000000-0008-0000-3B00-00001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917561</xdr:row>
          <xdr:rowOff>0</xdr:rowOff>
        </xdr:from>
        <xdr:to>
          <xdr:col>7427</xdr:col>
          <xdr:colOff>0</xdr:colOff>
          <xdr:row>917561</xdr:row>
          <xdr:rowOff>0</xdr:rowOff>
        </xdr:to>
        <xdr:sp macro="" textlink="">
          <xdr:nvSpPr>
            <xdr:cNvPr id="60955" name="Button 539" hidden="1">
              <a:extLst>
                <a:ext uri="{63B3BB69-23CF-44E3-9099-C40C66FF867C}">
                  <a14:compatExt spid="_x0000_s60955"/>
                </a:ext>
                <a:ext uri="{FF2B5EF4-FFF2-40B4-BE49-F238E27FC236}">
                  <a16:creationId xmlns:a16="http://schemas.microsoft.com/office/drawing/2014/main" id="{00000000-0008-0000-3B00-00001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983097</xdr:row>
          <xdr:rowOff>0</xdr:rowOff>
        </xdr:from>
        <xdr:to>
          <xdr:col>7427</xdr:col>
          <xdr:colOff>0</xdr:colOff>
          <xdr:row>983097</xdr:row>
          <xdr:rowOff>0</xdr:rowOff>
        </xdr:to>
        <xdr:sp macro="" textlink="">
          <xdr:nvSpPr>
            <xdr:cNvPr id="60956" name="Button 540" hidden="1">
              <a:extLst>
                <a:ext uri="{63B3BB69-23CF-44E3-9099-C40C66FF867C}">
                  <a14:compatExt spid="_x0000_s60956"/>
                </a:ext>
                <a:ext uri="{FF2B5EF4-FFF2-40B4-BE49-F238E27FC236}">
                  <a16:creationId xmlns:a16="http://schemas.microsoft.com/office/drawing/2014/main" id="{00000000-0008-0000-3B00-00001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7681</xdr:col>
          <xdr:colOff>0</xdr:colOff>
          <xdr:row>56</xdr:row>
          <xdr:rowOff>0</xdr:rowOff>
        </xdr:from>
        <xdr:to>
          <xdr:col>7681</xdr:col>
          <xdr:colOff>0</xdr:colOff>
          <xdr:row>56</xdr:row>
          <xdr:rowOff>0</xdr:rowOff>
        </xdr:to>
        <xdr:sp macro="" textlink="">
          <xdr:nvSpPr>
            <xdr:cNvPr id="60957" name="Button 541" hidden="1">
              <a:extLst>
                <a:ext uri="{63B3BB69-23CF-44E3-9099-C40C66FF867C}">
                  <a14:compatExt spid="_x0000_s60957"/>
                </a:ext>
                <a:ext uri="{FF2B5EF4-FFF2-40B4-BE49-F238E27FC236}">
                  <a16:creationId xmlns:a16="http://schemas.microsoft.com/office/drawing/2014/main" id="{00000000-0008-0000-3B00-00001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65593</xdr:row>
          <xdr:rowOff>0</xdr:rowOff>
        </xdr:from>
        <xdr:to>
          <xdr:col>7683</xdr:col>
          <xdr:colOff>0</xdr:colOff>
          <xdr:row>65593</xdr:row>
          <xdr:rowOff>0</xdr:rowOff>
        </xdr:to>
        <xdr:sp macro="" textlink="">
          <xdr:nvSpPr>
            <xdr:cNvPr id="60958" name="Button 542" hidden="1">
              <a:extLst>
                <a:ext uri="{63B3BB69-23CF-44E3-9099-C40C66FF867C}">
                  <a14:compatExt spid="_x0000_s60958"/>
                </a:ext>
                <a:ext uri="{FF2B5EF4-FFF2-40B4-BE49-F238E27FC236}">
                  <a16:creationId xmlns:a16="http://schemas.microsoft.com/office/drawing/2014/main" id="{00000000-0008-0000-3B00-00001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131129</xdr:row>
          <xdr:rowOff>0</xdr:rowOff>
        </xdr:from>
        <xdr:to>
          <xdr:col>7683</xdr:col>
          <xdr:colOff>0</xdr:colOff>
          <xdr:row>131129</xdr:row>
          <xdr:rowOff>0</xdr:rowOff>
        </xdr:to>
        <xdr:sp macro="" textlink="">
          <xdr:nvSpPr>
            <xdr:cNvPr id="60959" name="Button 543" hidden="1">
              <a:extLst>
                <a:ext uri="{63B3BB69-23CF-44E3-9099-C40C66FF867C}">
                  <a14:compatExt spid="_x0000_s60959"/>
                </a:ext>
                <a:ext uri="{FF2B5EF4-FFF2-40B4-BE49-F238E27FC236}">
                  <a16:creationId xmlns:a16="http://schemas.microsoft.com/office/drawing/2014/main" id="{00000000-0008-0000-3B00-00001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196665</xdr:row>
          <xdr:rowOff>0</xdr:rowOff>
        </xdr:from>
        <xdr:to>
          <xdr:col>7683</xdr:col>
          <xdr:colOff>0</xdr:colOff>
          <xdr:row>196665</xdr:row>
          <xdr:rowOff>0</xdr:rowOff>
        </xdr:to>
        <xdr:sp macro="" textlink="">
          <xdr:nvSpPr>
            <xdr:cNvPr id="60960" name="Button 544" hidden="1">
              <a:extLst>
                <a:ext uri="{63B3BB69-23CF-44E3-9099-C40C66FF867C}">
                  <a14:compatExt spid="_x0000_s60960"/>
                </a:ext>
                <a:ext uri="{FF2B5EF4-FFF2-40B4-BE49-F238E27FC236}">
                  <a16:creationId xmlns:a16="http://schemas.microsoft.com/office/drawing/2014/main" id="{00000000-0008-0000-3B00-00002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262201</xdr:row>
          <xdr:rowOff>0</xdr:rowOff>
        </xdr:from>
        <xdr:to>
          <xdr:col>7683</xdr:col>
          <xdr:colOff>0</xdr:colOff>
          <xdr:row>262201</xdr:row>
          <xdr:rowOff>0</xdr:rowOff>
        </xdr:to>
        <xdr:sp macro="" textlink="">
          <xdr:nvSpPr>
            <xdr:cNvPr id="60961" name="Button 545" hidden="1">
              <a:extLst>
                <a:ext uri="{63B3BB69-23CF-44E3-9099-C40C66FF867C}">
                  <a14:compatExt spid="_x0000_s60961"/>
                </a:ext>
                <a:ext uri="{FF2B5EF4-FFF2-40B4-BE49-F238E27FC236}">
                  <a16:creationId xmlns:a16="http://schemas.microsoft.com/office/drawing/2014/main" id="{00000000-0008-0000-3B00-00002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327737</xdr:row>
          <xdr:rowOff>0</xdr:rowOff>
        </xdr:from>
        <xdr:to>
          <xdr:col>7683</xdr:col>
          <xdr:colOff>0</xdr:colOff>
          <xdr:row>327737</xdr:row>
          <xdr:rowOff>0</xdr:rowOff>
        </xdr:to>
        <xdr:sp macro="" textlink="">
          <xdr:nvSpPr>
            <xdr:cNvPr id="60962" name="Button 546" hidden="1">
              <a:extLst>
                <a:ext uri="{63B3BB69-23CF-44E3-9099-C40C66FF867C}">
                  <a14:compatExt spid="_x0000_s60962"/>
                </a:ext>
                <a:ext uri="{FF2B5EF4-FFF2-40B4-BE49-F238E27FC236}">
                  <a16:creationId xmlns:a16="http://schemas.microsoft.com/office/drawing/2014/main" id="{00000000-0008-0000-3B00-00002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393273</xdr:row>
          <xdr:rowOff>0</xdr:rowOff>
        </xdr:from>
        <xdr:to>
          <xdr:col>7683</xdr:col>
          <xdr:colOff>0</xdr:colOff>
          <xdr:row>393273</xdr:row>
          <xdr:rowOff>0</xdr:rowOff>
        </xdr:to>
        <xdr:sp macro="" textlink="">
          <xdr:nvSpPr>
            <xdr:cNvPr id="60963" name="Button 547" hidden="1">
              <a:extLst>
                <a:ext uri="{63B3BB69-23CF-44E3-9099-C40C66FF867C}">
                  <a14:compatExt spid="_x0000_s60963"/>
                </a:ext>
                <a:ext uri="{FF2B5EF4-FFF2-40B4-BE49-F238E27FC236}">
                  <a16:creationId xmlns:a16="http://schemas.microsoft.com/office/drawing/2014/main" id="{00000000-0008-0000-3B00-00002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458809</xdr:row>
          <xdr:rowOff>0</xdr:rowOff>
        </xdr:from>
        <xdr:to>
          <xdr:col>7683</xdr:col>
          <xdr:colOff>0</xdr:colOff>
          <xdr:row>458809</xdr:row>
          <xdr:rowOff>0</xdr:rowOff>
        </xdr:to>
        <xdr:sp macro="" textlink="">
          <xdr:nvSpPr>
            <xdr:cNvPr id="60964" name="Button 548" hidden="1">
              <a:extLst>
                <a:ext uri="{63B3BB69-23CF-44E3-9099-C40C66FF867C}">
                  <a14:compatExt spid="_x0000_s60964"/>
                </a:ext>
                <a:ext uri="{FF2B5EF4-FFF2-40B4-BE49-F238E27FC236}">
                  <a16:creationId xmlns:a16="http://schemas.microsoft.com/office/drawing/2014/main" id="{00000000-0008-0000-3B00-00002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524345</xdr:row>
          <xdr:rowOff>0</xdr:rowOff>
        </xdr:from>
        <xdr:to>
          <xdr:col>7683</xdr:col>
          <xdr:colOff>0</xdr:colOff>
          <xdr:row>524345</xdr:row>
          <xdr:rowOff>0</xdr:rowOff>
        </xdr:to>
        <xdr:sp macro="" textlink="">
          <xdr:nvSpPr>
            <xdr:cNvPr id="60965" name="Button 549" hidden="1">
              <a:extLst>
                <a:ext uri="{63B3BB69-23CF-44E3-9099-C40C66FF867C}">
                  <a14:compatExt spid="_x0000_s60965"/>
                </a:ext>
                <a:ext uri="{FF2B5EF4-FFF2-40B4-BE49-F238E27FC236}">
                  <a16:creationId xmlns:a16="http://schemas.microsoft.com/office/drawing/2014/main" id="{00000000-0008-0000-3B00-00002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589881</xdr:row>
          <xdr:rowOff>0</xdr:rowOff>
        </xdr:from>
        <xdr:to>
          <xdr:col>7683</xdr:col>
          <xdr:colOff>0</xdr:colOff>
          <xdr:row>589881</xdr:row>
          <xdr:rowOff>0</xdr:rowOff>
        </xdr:to>
        <xdr:sp macro="" textlink="">
          <xdr:nvSpPr>
            <xdr:cNvPr id="60966" name="Button 550" hidden="1">
              <a:extLst>
                <a:ext uri="{63B3BB69-23CF-44E3-9099-C40C66FF867C}">
                  <a14:compatExt spid="_x0000_s60966"/>
                </a:ext>
                <a:ext uri="{FF2B5EF4-FFF2-40B4-BE49-F238E27FC236}">
                  <a16:creationId xmlns:a16="http://schemas.microsoft.com/office/drawing/2014/main" id="{00000000-0008-0000-3B00-00002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655417</xdr:row>
          <xdr:rowOff>0</xdr:rowOff>
        </xdr:from>
        <xdr:to>
          <xdr:col>7683</xdr:col>
          <xdr:colOff>0</xdr:colOff>
          <xdr:row>655417</xdr:row>
          <xdr:rowOff>0</xdr:rowOff>
        </xdr:to>
        <xdr:sp macro="" textlink="">
          <xdr:nvSpPr>
            <xdr:cNvPr id="60967" name="Button 551" hidden="1">
              <a:extLst>
                <a:ext uri="{63B3BB69-23CF-44E3-9099-C40C66FF867C}">
                  <a14:compatExt spid="_x0000_s60967"/>
                </a:ext>
                <a:ext uri="{FF2B5EF4-FFF2-40B4-BE49-F238E27FC236}">
                  <a16:creationId xmlns:a16="http://schemas.microsoft.com/office/drawing/2014/main" id="{00000000-0008-0000-3B00-00002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720953</xdr:row>
          <xdr:rowOff>0</xdr:rowOff>
        </xdr:from>
        <xdr:to>
          <xdr:col>7683</xdr:col>
          <xdr:colOff>0</xdr:colOff>
          <xdr:row>720953</xdr:row>
          <xdr:rowOff>0</xdr:rowOff>
        </xdr:to>
        <xdr:sp macro="" textlink="">
          <xdr:nvSpPr>
            <xdr:cNvPr id="60968" name="Button 552" hidden="1">
              <a:extLst>
                <a:ext uri="{63B3BB69-23CF-44E3-9099-C40C66FF867C}">
                  <a14:compatExt spid="_x0000_s60968"/>
                </a:ext>
                <a:ext uri="{FF2B5EF4-FFF2-40B4-BE49-F238E27FC236}">
                  <a16:creationId xmlns:a16="http://schemas.microsoft.com/office/drawing/2014/main" id="{00000000-0008-0000-3B00-00002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786489</xdr:row>
          <xdr:rowOff>0</xdr:rowOff>
        </xdr:from>
        <xdr:to>
          <xdr:col>7683</xdr:col>
          <xdr:colOff>0</xdr:colOff>
          <xdr:row>786489</xdr:row>
          <xdr:rowOff>0</xdr:rowOff>
        </xdr:to>
        <xdr:sp macro="" textlink="">
          <xdr:nvSpPr>
            <xdr:cNvPr id="60969" name="Button 553" hidden="1">
              <a:extLst>
                <a:ext uri="{63B3BB69-23CF-44E3-9099-C40C66FF867C}">
                  <a14:compatExt spid="_x0000_s60969"/>
                </a:ext>
                <a:ext uri="{FF2B5EF4-FFF2-40B4-BE49-F238E27FC236}">
                  <a16:creationId xmlns:a16="http://schemas.microsoft.com/office/drawing/2014/main" id="{00000000-0008-0000-3B00-00002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852025</xdr:row>
          <xdr:rowOff>0</xdr:rowOff>
        </xdr:from>
        <xdr:to>
          <xdr:col>7683</xdr:col>
          <xdr:colOff>0</xdr:colOff>
          <xdr:row>852025</xdr:row>
          <xdr:rowOff>0</xdr:rowOff>
        </xdr:to>
        <xdr:sp macro="" textlink="">
          <xdr:nvSpPr>
            <xdr:cNvPr id="60970" name="Button 554" hidden="1">
              <a:extLst>
                <a:ext uri="{63B3BB69-23CF-44E3-9099-C40C66FF867C}">
                  <a14:compatExt spid="_x0000_s60970"/>
                </a:ext>
                <a:ext uri="{FF2B5EF4-FFF2-40B4-BE49-F238E27FC236}">
                  <a16:creationId xmlns:a16="http://schemas.microsoft.com/office/drawing/2014/main" id="{00000000-0008-0000-3B00-00002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917561</xdr:row>
          <xdr:rowOff>0</xdr:rowOff>
        </xdr:from>
        <xdr:to>
          <xdr:col>7683</xdr:col>
          <xdr:colOff>0</xdr:colOff>
          <xdr:row>917561</xdr:row>
          <xdr:rowOff>0</xdr:rowOff>
        </xdr:to>
        <xdr:sp macro="" textlink="">
          <xdr:nvSpPr>
            <xdr:cNvPr id="60971" name="Button 555" hidden="1">
              <a:extLst>
                <a:ext uri="{63B3BB69-23CF-44E3-9099-C40C66FF867C}">
                  <a14:compatExt spid="_x0000_s60971"/>
                </a:ext>
                <a:ext uri="{FF2B5EF4-FFF2-40B4-BE49-F238E27FC236}">
                  <a16:creationId xmlns:a16="http://schemas.microsoft.com/office/drawing/2014/main" id="{00000000-0008-0000-3B00-00002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983097</xdr:row>
          <xdr:rowOff>0</xdr:rowOff>
        </xdr:from>
        <xdr:to>
          <xdr:col>7683</xdr:col>
          <xdr:colOff>0</xdr:colOff>
          <xdr:row>983097</xdr:row>
          <xdr:rowOff>0</xdr:rowOff>
        </xdr:to>
        <xdr:sp macro="" textlink="">
          <xdr:nvSpPr>
            <xdr:cNvPr id="60972" name="Button 556" hidden="1">
              <a:extLst>
                <a:ext uri="{63B3BB69-23CF-44E3-9099-C40C66FF867C}">
                  <a14:compatExt spid="_x0000_s60972"/>
                </a:ext>
                <a:ext uri="{FF2B5EF4-FFF2-40B4-BE49-F238E27FC236}">
                  <a16:creationId xmlns:a16="http://schemas.microsoft.com/office/drawing/2014/main" id="{00000000-0008-0000-3B00-00002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7937</xdr:col>
          <xdr:colOff>0</xdr:colOff>
          <xdr:row>56</xdr:row>
          <xdr:rowOff>0</xdr:rowOff>
        </xdr:from>
        <xdr:to>
          <xdr:col>7937</xdr:col>
          <xdr:colOff>0</xdr:colOff>
          <xdr:row>56</xdr:row>
          <xdr:rowOff>0</xdr:rowOff>
        </xdr:to>
        <xdr:sp macro="" textlink="">
          <xdr:nvSpPr>
            <xdr:cNvPr id="60973" name="Button 557" hidden="1">
              <a:extLst>
                <a:ext uri="{63B3BB69-23CF-44E3-9099-C40C66FF867C}">
                  <a14:compatExt spid="_x0000_s60973"/>
                </a:ext>
                <a:ext uri="{FF2B5EF4-FFF2-40B4-BE49-F238E27FC236}">
                  <a16:creationId xmlns:a16="http://schemas.microsoft.com/office/drawing/2014/main" id="{00000000-0008-0000-3B00-00002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65593</xdr:row>
          <xdr:rowOff>0</xdr:rowOff>
        </xdr:from>
        <xdr:to>
          <xdr:col>7939</xdr:col>
          <xdr:colOff>0</xdr:colOff>
          <xdr:row>65593</xdr:row>
          <xdr:rowOff>0</xdr:rowOff>
        </xdr:to>
        <xdr:sp macro="" textlink="">
          <xdr:nvSpPr>
            <xdr:cNvPr id="60974" name="Button 558" hidden="1">
              <a:extLst>
                <a:ext uri="{63B3BB69-23CF-44E3-9099-C40C66FF867C}">
                  <a14:compatExt spid="_x0000_s60974"/>
                </a:ext>
                <a:ext uri="{FF2B5EF4-FFF2-40B4-BE49-F238E27FC236}">
                  <a16:creationId xmlns:a16="http://schemas.microsoft.com/office/drawing/2014/main" id="{00000000-0008-0000-3B00-00002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131129</xdr:row>
          <xdr:rowOff>0</xdr:rowOff>
        </xdr:from>
        <xdr:to>
          <xdr:col>7939</xdr:col>
          <xdr:colOff>0</xdr:colOff>
          <xdr:row>131129</xdr:row>
          <xdr:rowOff>0</xdr:rowOff>
        </xdr:to>
        <xdr:sp macro="" textlink="">
          <xdr:nvSpPr>
            <xdr:cNvPr id="60975" name="Button 559" hidden="1">
              <a:extLst>
                <a:ext uri="{63B3BB69-23CF-44E3-9099-C40C66FF867C}">
                  <a14:compatExt spid="_x0000_s60975"/>
                </a:ext>
                <a:ext uri="{FF2B5EF4-FFF2-40B4-BE49-F238E27FC236}">
                  <a16:creationId xmlns:a16="http://schemas.microsoft.com/office/drawing/2014/main" id="{00000000-0008-0000-3B00-00002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196665</xdr:row>
          <xdr:rowOff>0</xdr:rowOff>
        </xdr:from>
        <xdr:to>
          <xdr:col>7939</xdr:col>
          <xdr:colOff>0</xdr:colOff>
          <xdr:row>196665</xdr:row>
          <xdr:rowOff>0</xdr:rowOff>
        </xdr:to>
        <xdr:sp macro="" textlink="">
          <xdr:nvSpPr>
            <xdr:cNvPr id="60976" name="Button 560" hidden="1">
              <a:extLst>
                <a:ext uri="{63B3BB69-23CF-44E3-9099-C40C66FF867C}">
                  <a14:compatExt spid="_x0000_s60976"/>
                </a:ext>
                <a:ext uri="{FF2B5EF4-FFF2-40B4-BE49-F238E27FC236}">
                  <a16:creationId xmlns:a16="http://schemas.microsoft.com/office/drawing/2014/main" id="{00000000-0008-0000-3B00-00003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262201</xdr:row>
          <xdr:rowOff>0</xdr:rowOff>
        </xdr:from>
        <xdr:to>
          <xdr:col>7939</xdr:col>
          <xdr:colOff>0</xdr:colOff>
          <xdr:row>262201</xdr:row>
          <xdr:rowOff>0</xdr:rowOff>
        </xdr:to>
        <xdr:sp macro="" textlink="">
          <xdr:nvSpPr>
            <xdr:cNvPr id="60977" name="Button 561" hidden="1">
              <a:extLst>
                <a:ext uri="{63B3BB69-23CF-44E3-9099-C40C66FF867C}">
                  <a14:compatExt spid="_x0000_s60977"/>
                </a:ext>
                <a:ext uri="{FF2B5EF4-FFF2-40B4-BE49-F238E27FC236}">
                  <a16:creationId xmlns:a16="http://schemas.microsoft.com/office/drawing/2014/main" id="{00000000-0008-0000-3B00-00003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327737</xdr:row>
          <xdr:rowOff>0</xdr:rowOff>
        </xdr:from>
        <xdr:to>
          <xdr:col>7939</xdr:col>
          <xdr:colOff>0</xdr:colOff>
          <xdr:row>327737</xdr:row>
          <xdr:rowOff>0</xdr:rowOff>
        </xdr:to>
        <xdr:sp macro="" textlink="">
          <xdr:nvSpPr>
            <xdr:cNvPr id="60978" name="Button 562" hidden="1">
              <a:extLst>
                <a:ext uri="{63B3BB69-23CF-44E3-9099-C40C66FF867C}">
                  <a14:compatExt spid="_x0000_s60978"/>
                </a:ext>
                <a:ext uri="{FF2B5EF4-FFF2-40B4-BE49-F238E27FC236}">
                  <a16:creationId xmlns:a16="http://schemas.microsoft.com/office/drawing/2014/main" id="{00000000-0008-0000-3B00-00003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393273</xdr:row>
          <xdr:rowOff>0</xdr:rowOff>
        </xdr:from>
        <xdr:to>
          <xdr:col>7939</xdr:col>
          <xdr:colOff>0</xdr:colOff>
          <xdr:row>393273</xdr:row>
          <xdr:rowOff>0</xdr:rowOff>
        </xdr:to>
        <xdr:sp macro="" textlink="">
          <xdr:nvSpPr>
            <xdr:cNvPr id="60979" name="Button 563" hidden="1">
              <a:extLst>
                <a:ext uri="{63B3BB69-23CF-44E3-9099-C40C66FF867C}">
                  <a14:compatExt spid="_x0000_s60979"/>
                </a:ext>
                <a:ext uri="{FF2B5EF4-FFF2-40B4-BE49-F238E27FC236}">
                  <a16:creationId xmlns:a16="http://schemas.microsoft.com/office/drawing/2014/main" id="{00000000-0008-0000-3B00-00003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458809</xdr:row>
          <xdr:rowOff>0</xdr:rowOff>
        </xdr:from>
        <xdr:to>
          <xdr:col>7939</xdr:col>
          <xdr:colOff>0</xdr:colOff>
          <xdr:row>458809</xdr:row>
          <xdr:rowOff>0</xdr:rowOff>
        </xdr:to>
        <xdr:sp macro="" textlink="">
          <xdr:nvSpPr>
            <xdr:cNvPr id="60980" name="Button 564" hidden="1">
              <a:extLst>
                <a:ext uri="{63B3BB69-23CF-44E3-9099-C40C66FF867C}">
                  <a14:compatExt spid="_x0000_s60980"/>
                </a:ext>
                <a:ext uri="{FF2B5EF4-FFF2-40B4-BE49-F238E27FC236}">
                  <a16:creationId xmlns:a16="http://schemas.microsoft.com/office/drawing/2014/main" id="{00000000-0008-0000-3B00-00003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524345</xdr:row>
          <xdr:rowOff>0</xdr:rowOff>
        </xdr:from>
        <xdr:to>
          <xdr:col>7939</xdr:col>
          <xdr:colOff>0</xdr:colOff>
          <xdr:row>524345</xdr:row>
          <xdr:rowOff>0</xdr:rowOff>
        </xdr:to>
        <xdr:sp macro="" textlink="">
          <xdr:nvSpPr>
            <xdr:cNvPr id="60981" name="Button 565" hidden="1">
              <a:extLst>
                <a:ext uri="{63B3BB69-23CF-44E3-9099-C40C66FF867C}">
                  <a14:compatExt spid="_x0000_s60981"/>
                </a:ext>
                <a:ext uri="{FF2B5EF4-FFF2-40B4-BE49-F238E27FC236}">
                  <a16:creationId xmlns:a16="http://schemas.microsoft.com/office/drawing/2014/main" id="{00000000-0008-0000-3B00-00003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589881</xdr:row>
          <xdr:rowOff>0</xdr:rowOff>
        </xdr:from>
        <xdr:to>
          <xdr:col>7939</xdr:col>
          <xdr:colOff>0</xdr:colOff>
          <xdr:row>589881</xdr:row>
          <xdr:rowOff>0</xdr:rowOff>
        </xdr:to>
        <xdr:sp macro="" textlink="">
          <xdr:nvSpPr>
            <xdr:cNvPr id="60982" name="Button 566" hidden="1">
              <a:extLst>
                <a:ext uri="{63B3BB69-23CF-44E3-9099-C40C66FF867C}">
                  <a14:compatExt spid="_x0000_s60982"/>
                </a:ext>
                <a:ext uri="{FF2B5EF4-FFF2-40B4-BE49-F238E27FC236}">
                  <a16:creationId xmlns:a16="http://schemas.microsoft.com/office/drawing/2014/main" id="{00000000-0008-0000-3B00-00003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655417</xdr:row>
          <xdr:rowOff>0</xdr:rowOff>
        </xdr:from>
        <xdr:to>
          <xdr:col>7939</xdr:col>
          <xdr:colOff>0</xdr:colOff>
          <xdr:row>655417</xdr:row>
          <xdr:rowOff>0</xdr:rowOff>
        </xdr:to>
        <xdr:sp macro="" textlink="">
          <xdr:nvSpPr>
            <xdr:cNvPr id="60983" name="Button 567" hidden="1">
              <a:extLst>
                <a:ext uri="{63B3BB69-23CF-44E3-9099-C40C66FF867C}">
                  <a14:compatExt spid="_x0000_s60983"/>
                </a:ext>
                <a:ext uri="{FF2B5EF4-FFF2-40B4-BE49-F238E27FC236}">
                  <a16:creationId xmlns:a16="http://schemas.microsoft.com/office/drawing/2014/main" id="{00000000-0008-0000-3B00-00003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720953</xdr:row>
          <xdr:rowOff>0</xdr:rowOff>
        </xdr:from>
        <xdr:to>
          <xdr:col>7939</xdr:col>
          <xdr:colOff>0</xdr:colOff>
          <xdr:row>720953</xdr:row>
          <xdr:rowOff>0</xdr:rowOff>
        </xdr:to>
        <xdr:sp macro="" textlink="">
          <xdr:nvSpPr>
            <xdr:cNvPr id="60984" name="Button 568" hidden="1">
              <a:extLst>
                <a:ext uri="{63B3BB69-23CF-44E3-9099-C40C66FF867C}">
                  <a14:compatExt spid="_x0000_s60984"/>
                </a:ext>
                <a:ext uri="{FF2B5EF4-FFF2-40B4-BE49-F238E27FC236}">
                  <a16:creationId xmlns:a16="http://schemas.microsoft.com/office/drawing/2014/main" id="{00000000-0008-0000-3B00-00003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786489</xdr:row>
          <xdr:rowOff>0</xdr:rowOff>
        </xdr:from>
        <xdr:to>
          <xdr:col>7939</xdr:col>
          <xdr:colOff>0</xdr:colOff>
          <xdr:row>786489</xdr:row>
          <xdr:rowOff>0</xdr:rowOff>
        </xdr:to>
        <xdr:sp macro="" textlink="">
          <xdr:nvSpPr>
            <xdr:cNvPr id="60985" name="Button 569" hidden="1">
              <a:extLst>
                <a:ext uri="{63B3BB69-23CF-44E3-9099-C40C66FF867C}">
                  <a14:compatExt spid="_x0000_s60985"/>
                </a:ext>
                <a:ext uri="{FF2B5EF4-FFF2-40B4-BE49-F238E27FC236}">
                  <a16:creationId xmlns:a16="http://schemas.microsoft.com/office/drawing/2014/main" id="{00000000-0008-0000-3B00-00003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852025</xdr:row>
          <xdr:rowOff>0</xdr:rowOff>
        </xdr:from>
        <xdr:to>
          <xdr:col>7939</xdr:col>
          <xdr:colOff>0</xdr:colOff>
          <xdr:row>852025</xdr:row>
          <xdr:rowOff>0</xdr:rowOff>
        </xdr:to>
        <xdr:sp macro="" textlink="">
          <xdr:nvSpPr>
            <xdr:cNvPr id="60986" name="Button 570" hidden="1">
              <a:extLst>
                <a:ext uri="{63B3BB69-23CF-44E3-9099-C40C66FF867C}">
                  <a14:compatExt spid="_x0000_s60986"/>
                </a:ext>
                <a:ext uri="{FF2B5EF4-FFF2-40B4-BE49-F238E27FC236}">
                  <a16:creationId xmlns:a16="http://schemas.microsoft.com/office/drawing/2014/main" id="{00000000-0008-0000-3B00-00003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917561</xdr:row>
          <xdr:rowOff>0</xdr:rowOff>
        </xdr:from>
        <xdr:to>
          <xdr:col>7939</xdr:col>
          <xdr:colOff>0</xdr:colOff>
          <xdr:row>917561</xdr:row>
          <xdr:rowOff>0</xdr:rowOff>
        </xdr:to>
        <xdr:sp macro="" textlink="">
          <xdr:nvSpPr>
            <xdr:cNvPr id="60987" name="Button 571" hidden="1">
              <a:extLst>
                <a:ext uri="{63B3BB69-23CF-44E3-9099-C40C66FF867C}">
                  <a14:compatExt spid="_x0000_s60987"/>
                </a:ext>
                <a:ext uri="{FF2B5EF4-FFF2-40B4-BE49-F238E27FC236}">
                  <a16:creationId xmlns:a16="http://schemas.microsoft.com/office/drawing/2014/main" id="{00000000-0008-0000-3B00-00003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983097</xdr:row>
          <xdr:rowOff>0</xdr:rowOff>
        </xdr:from>
        <xdr:to>
          <xdr:col>7939</xdr:col>
          <xdr:colOff>0</xdr:colOff>
          <xdr:row>983097</xdr:row>
          <xdr:rowOff>0</xdr:rowOff>
        </xdr:to>
        <xdr:sp macro="" textlink="">
          <xdr:nvSpPr>
            <xdr:cNvPr id="60988" name="Button 572" hidden="1">
              <a:extLst>
                <a:ext uri="{63B3BB69-23CF-44E3-9099-C40C66FF867C}">
                  <a14:compatExt spid="_x0000_s60988"/>
                </a:ext>
                <a:ext uri="{FF2B5EF4-FFF2-40B4-BE49-F238E27FC236}">
                  <a16:creationId xmlns:a16="http://schemas.microsoft.com/office/drawing/2014/main" id="{00000000-0008-0000-3B00-00003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8193</xdr:col>
          <xdr:colOff>0</xdr:colOff>
          <xdr:row>56</xdr:row>
          <xdr:rowOff>0</xdr:rowOff>
        </xdr:from>
        <xdr:to>
          <xdr:col>8193</xdr:col>
          <xdr:colOff>0</xdr:colOff>
          <xdr:row>56</xdr:row>
          <xdr:rowOff>0</xdr:rowOff>
        </xdr:to>
        <xdr:sp macro="" textlink="">
          <xdr:nvSpPr>
            <xdr:cNvPr id="60989" name="Button 573" hidden="1">
              <a:extLst>
                <a:ext uri="{63B3BB69-23CF-44E3-9099-C40C66FF867C}">
                  <a14:compatExt spid="_x0000_s60989"/>
                </a:ext>
                <a:ext uri="{FF2B5EF4-FFF2-40B4-BE49-F238E27FC236}">
                  <a16:creationId xmlns:a16="http://schemas.microsoft.com/office/drawing/2014/main" id="{00000000-0008-0000-3B00-00003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65593</xdr:row>
          <xdr:rowOff>0</xdr:rowOff>
        </xdr:from>
        <xdr:to>
          <xdr:col>8195</xdr:col>
          <xdr:colOff>0</xdr:colOff>
          <xdr:row>65593</xdr:row>
          <xdr:rowOff>0</xdr:rowOff>
        </xdr:to>
        <xdr:sp macro="" textlink="">
          <xdr:nvSpPr>
            <xdr:cNvPr id="60990" name="Button 574" hidden="1">
              <a:extLst>
                <a:ext uri="{63B3BB69-23CF-44E3-9099-C40C66FF867C}">
                  <a14:compatExt spid="_x0000_s60990"/>
                </a:ext>
                <a:ext uri="{FF2B5EF4-FFF2-40B4-BE49-F238E27FC236}">
                  <a16:creationId xmlns:a16="http://schemas.microsoft.com/office/drawing/2014/main" id="{00000000-0008-0000-3B00-00003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131129</xdr:row>
          <xdr:rowOff>0</xdr:rowOff>
        </xdr:from>
        <xdr:to>
          <xdr:col>8195</xdr:col>
          <xdr:colOff>0</xdr:colOff>
          <xdr:row>131129</xdr:row>
          <xdr:rowOff>0</xdr:rowOff>
        </xdr:to>
        <xdr:sp macro="" textlink="">
          <xdr:nvSpPr>
            <xdr:cNvPr id="60991" name="Button 575" hidden="1">
              <a:extLst>
                <a:ext uri="{63B3BB69-23CF-44E3-9099-C40C66FF867C}">
                  <a14:compatExt spid="_x0000_s60991"/>
                </a:ext>
                <a:ext uri="{FF2B5EF4-FFF2-40B4-BE49-F238E27FC236}">
                  <a16:creationId xmlns:a16="http://schemas.microsoft.com/office/drawing/2014/main" id="{00000000-0008-0000-3B00-00003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196665</xdr:row>
          <xdr:rowOff>0</xdr:rowOff>
        </xdr:from>
        <xdr:to>
          <xdr:col>8195</xdr:col>
          <xdr:colOff>0</xdr:colOff>
          <xdr:row>196665</xdr:row>
          <xdr:rowOff>0</xdr:rowOff>
        </xdr:to>
        <xdr:sp macro="" textlink="">
          <xdr:nvSpPr>
            <xdr:cNvPr id="60992" name="Button 576" hidden="1">
              <a:extLst>
                <a:ext uri="{63B3BB69-23CF-44E3-9099-C40C66FF867C}">
                  <a14:compatExt spid="_x0000_s60992"/>
                </a:ext>
                <a:ext uri="{FF2B5EF4-FFF2-40B4-BE49-F238E27FC236}">
                  <a16:creationId xmlns:a16="http://schemas.microsoft.com/office/drawing/2014/main" id="{00000000-0008-0000-3B00-00004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262201</xdr:row>
          <xdr:rowOff>0</xdr:rowOff>
        </xdr:from>
        <xdr:to>
          <xdr:col>8195</xdr:col>
          <xdr:colOff>0</xdr:colOff>
          <xdr:row>262201</xdr:row>
          <xdr:rowOff>0</xdr:rowOff>
        </xdr:to>
        <xdr:sp macro="" textlink="">
          <xdr:nvSpPr>
            <xdr:cNvPr id="60993" name="Button 577" hidden="1">
              <a:extLst>
                <a:ext uri="{63B3BB69-23CF-44E3-9099-C40C66FF867C}">
                  <a14:compatExt spid="_x0000_s60993"/>
                </a:ext>
                <a:ext uri="{FF2B5EF4-FFF2-40B4-BE49-F238E27FC236}">
                  <a16:creationId xmlns:a16="http://schemas.microsoft.com/office/drawing/2014/main" id="{00000000-0008-0000-3B00-00004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327737</xdr:row>
          <xdr:rowOff>0</xdr:rowOff>
        </xdr:from>
        <xdr:to>
          <xdr:col>8195</xdr:col>
          <xdr:colOff>0</xdr:colOff>
          <xdr:row>327737</xdr:row>
          <xdr:rowOff>0</xdr:rowOff>
        </xdr:to>
        <xdr:sp macro="" textlink="">
          <xdr:nvSpPr>
            <xdr:cNvPr id="60994" name="Button 578" hidden="1">
              <a:extLst>
                <a:ext uri="{63B3BB69-23CF-44E3-9099-C40C66FF867C}">
                  <a14:compatExt spid="_x0000_s60994"/>
                </a:ext>
                <a:ext uri="{FF2B5EF4-FFF2-40B4-BE49-F238E27FC236}">
                  <a16:creationId xmlns:a16="http://schemas.microsoft.com/office/drawing/2014/main" id="{00000000-0008-0000-3B00-00004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393273</xdr:row>
          <xdr:rowOff>0</xdr:rowOff>
        </xdr:from>
        <xdr:to>
          <xdr:col>8195</xdr:col>
          <xdr:colOff>0</xdr:colOff>
          <xdr:row>393273</xdr:row>
          <xdr:rowOff>0</xdr:rowOff>
        </xdr:to>
        <xdr:sp macro="" textlink="">
          <xdr:nvSpPr>
            <xdr:cNvPr id="60995" name="Button 579" hidden="1">
              <a:extLst>
                <a:ext uri="{63B3BB69-23CF-44E3-9099-C40C66FF867C}">
                  <a14:compatExt spid="_x0000_s60995"/>
                </a:ext>
                <a:ext uri="{FF2B5EF4-FFF2-40B4-BE49-F238E27FC236}">
                  <a16:creationId xmlns:a16="http://schemas.microsoft.com/office/drawing/2014/main" id="{00000000-0008-0000-3B00-00004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458809</xdr:row>
          <xdr:rowOff>0</xdr:rowOff>
        </xdr:from>
        <xdr:to>
          <xdr:col>8195</xdr:col>
          <xdr:colOff>0</xdr:colOff>
          <xdr:row>458809</xdr:row>
          <xdr:rowOff>0</xdr:rowOff>
        </xdr:to>
        <xdr:sp macro="" textlink="">
          <xdr:nvSpPr>
            <xdr:cNvPr id="60996" name="Button 580" hidden="1">
              <a:extLst>
                <a:ext uri="{63B3BB69-23CF-44E3-9099-C40C66FF867C}">
                  <a14:compatExt spid="_x0000_s60996"/>
                </a:ext>
                <a:ext uri="{FF2B5EF4-FFF2-40B4-BE49-F238E27FC236}">
                  <a16:creationId xmlns:a16="http://schemas.microsoft.com/office/drawing/2014/main" id="{00000000-0008-0000-3B00-00004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524345</xdr:row>
          <xdr:rowOff>0</xdr:rowOff>
        </xdr:from>
        <xdr:to>
          <xdr:col>8195</xdr:col>
          <xdr:colOff>0</xdr:colOff>
          <xdr:row>524345</xdr:row>
          <xdr:rowOff>0</xdr:rowOff>
        </xdr:to>
        <xdr:sp macro="" textlink="">
          <xdr:nvSpPr>
            <xdr:cNvPr id="60997" name="Button 581" hidden="1">
              <a:extLst>
                <a:ext uri="{63B3BB69-23CF-44E3-9099-C40C66FF867C}">
                  <a14:compatExt spid="_x0000_s60997"/>
                </a:ext>
                <a:ext uri="{FF2B5EF4-FFF2-40B4-BE49-F238E27FC236}">
                  <a16:creationId xmlns:a16="http://schemas.microsoft.com/office/drawing/2014/main" id="{00000000-0008-0000-3B00-00004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589881</xdr:row>
          <xdr:rowOff>0</xdr:rowOff>
        </xdr:from>
        <xdr:to>
          <xdr:col>8195</xdr:col>
          <xdr:colOff>0</xdr:colOff>
          <xdr:row>589881</xdr:row>
          <xdr:rowOff>0</xdr:rowOff>
        </xdr:to>
        <xdr:sp macro="" textlink="">
          <xdr:nvSpPr>
            <xdr:cNvPr id="60998" name="Button 582" hidden="1">
              <a:extLst>
                <a:ext uri="{63B3BB69-23CF-44E3-9099-C40C66FF867C}">
                  <a14:compatExt spid="_x0000_s60998"/>
                </a:ext>
                <a:ext uri="{FF2B5EF4-FFF2-40B4-BE49-F238E27FC236}">
                  <a16:creationId xmlns:a16="http://schemas.microsoft.com/office/drawing/2014/main" id="{00000000-0008-0000-3B00-00004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655417</xdr:row>
          <xdr:rowOff>0</xdr:rowOff>
        </xdr:from>
        <xdr:to>
          <xdr:col>8195</xdr:col>
          <xdr:colOff>0</xdr:colOff>
          <xdr:row>655417</xdr:row>
          <xdr:rowOff>0</xdr:rowOff>
        </xdr:to>
        <xdr:sp macro="" textlink="">
          <xdr:nvSpPr>
            <xdr:cNvPr id="60999" name="Button 583" hidden="1">
              <a:extLst>
                <a:ext uri="{63B3BB69-23CF-44E3-9099-C40C66FF867C}">
                  <a14:compatExt spid="_x0000_s60999"/>
                </a:ext>
                <a:ext uri="{FF2B5EF4-FFF2-40B4-BE49-F238E27FC236}">
                  <a16:creationId xmlns:a16="http://schemas.microsoft.com/office/drawing/2014/main" id="{00000000-0008-0000-3B00-00004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720953</xdr:row>
          <xdr:rowOff>0</xdr:rowOff>
        </xdr:from>
        <xdr:to>
          <xdr:col>8195</xdr:col>
          <xdr:colOff>0</xdr:colOff>
          <xdr:row>720953</xdr:row>
          <xdr:rowOff>0</xdr:rowOff>
        </xdr:to>
        <xdr:sp macro="" textlink="">
          <xdr:nvSpPr>
            <xdr:cNvPr id="61000" name="Button 584" hidden="1">
              <a:extLst>
                <a:ext uri="{63B3BB69-23CF-44E3-9099-C40C66FF867C}">
                  <a14:compatExt spid="_x0000_s61000"/>
                </a:ext>
                <a:ext uri="{FF2B5EF4-FFF2-40B4-BE49-F238E27FC236}">
                  <a16:creationId xmlns:a16="http://schemas.microsoft.com/office/drawing/2014/main" id="{00000000-0008-0000-3B00-00004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786489</xdr:row>
          <xdr:rowOff>0</xdr:rowOff>
        </xdr:from>
        <xdr:to>
          <xdr:col>8195</xdr:col>
          <xdr:colOff>0</xdr:colOff>
          <xdr:row>786489</xdr:row>
          <xdr:rowOff>0</xdr:rowOff>
        </xdr:to>
        <xdr:sp macro="" textlink="">
          <xdr:nvSpPr>
            <xdr:cNvPr id="61001" name="Button 585" hidden="1">
              <a:extLst>
                <a:ext uri="{63B3BB69-23CF-44E3-9099-C40C66FF867C}">
                  <a14:compatExt spid="_x0000_s61001"/>
                </a:ext>
                <a:ext uri="{FF2B5EF4-FFF2-40B4-BE49-F238E27FC236}">
                  <a16:creationId xmlns:a16="http://schemas.microsoft.com/office/drawing/2014/main" id="{00000000-0008-0000-3B00-00004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852025</xdr:row>
          <xdr:rowOff>0</xdr:rowOff>
        </xdr:from>
        <xdr:to>
          <xdr:col>8195</xdr:col>
          <xdr:colOff>0</xdr:colOff>
          <xdr:row>852025</xdr:row>
          <xdr:rowOff>0</xdr:rowOff>
        </xdr:to>
        <xdr:sp macro="" textlink="">
          <xdr:nvSpPr>
            <xdr:cNvPr id="61002" name="Button 586" hidden="1">
              <a:extLst>
                <a:ext uri="{63B3BB69-23CF-44E3-9099-C40C66FF867C}">
                  <a14:compatExt spid="_x0000_s61002"/>
                </a:ext>
                <a:ext uri="{FF2B5EF4-FFF2-40B4-BE49-F238E27FC236}">
                  <a16:creationId xmlns:a16="http://schemas.microsoft.com/office/drawing/2014/main" id="{00000000-0008-0000-3B00-00004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917561</xdr:row>
          <xdr:rowOff>0</xdr:rowOff>
        </xdr:from>
        <xdr:to>
          <xdr:col>8195</xdr:col>
          <xdr:colOff>0</xdr:colOff>
          <xdr:row>917561</xdr:row>
          <xdr:rowOff>0</xdr:rowOff>
        </xdr:to>
        <xdr:sp macro="" textlink="">
          <xdr:nvSpPr>
            <xdr:cNvPr id="61003" name="Button 587" hidden="1">
              <a:extLst>
                <a:ext uri="{63B3BB69-23CF-44E3-9099-C40C66FF867C}">
                  <a14:compatExt spid="_x0000_s61003"/>
                </a:ext>
                <a:ext uri="{FF2B5EF4-FFF2-40B4-BE49-F238E27FC236}">
                  <a16:creationId xmlns:a16="http://schemas.microsoft.com/office/drawing/2014/main" id="{00000000-0008-0000-3B00-00004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983097</xdr:row>
          <xdr:rowOff>0</xdr:rowOff>
        </xdr:from>
        <xdr:to>
          <xdr:col>8195</xdr:col>
          <xdr:colOff>0</xdr:colOff>
          <xdr:row>983097</xdr:row>
          <xdr:rowOff>0</xdr:rowOff>
        </xdr:to>
        <xdr:sp macro="" textlink="">
          <xdr:nvSpPr>
            <xdr:cNvPr id="61004" name="Button 588" hidden="1">
              <a:extLst>
                <a:ext uri="{63B3BB69-23CF-44E3-9099-C40C66FF867C}">
                  <a14:compatExt spid="_x0000_s61004"/>
                </a:ext>
                <a:ext uri="{FF2B5EF4-FFF2-40B4-BE49-F238E27FC236}">
                  <a16:creationId xmlns:a16="http://schemas.microsoft.com/office/drawing/2014/main" id="{00000000-0008-0000-3B00-00004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8449</xdr:col>
          <xdr:colOff>0</xdr:colOff>
          <xdr:row>56</xdr:row>
          <xdr:rowOff>0</xdr:rowOff>
        </xdr:from>
        <xdr:to>
          <xdr:col>8449</xdr:col>
          <xdr:colOff>0</xdr:colOff>
          <xdr:row>56</xdr:row>
          <xdr:rowOff>0</xdr:rowOff>
        </xdr:to>
        <xdr:sp macro="" textlink="">
          <xdr:nvSpPr>
            <xdr:cNvPr id="61005" name="Button 589" hidden="1">
              <a:extLst>
                <a:ext uri="{63B3BB69-23CF-44E3-9099-C40C66FF867C}">
                  <a14:compatExt spid="_x0000_s61005"/>
                </a:ext>
                <a:ext uri="{FF2B5EF4-FFF2-40B4-BE49-F238E27FC236}">
                  <a16:creationId xmlns:a16="http://schemas.microsoft.com/office/drawing/2014/main" id="{00000000-0008-0000-3B00-00004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65593</xdr:row>
          <xdr:rowOff>0</xdr:rowOff>
        </xdr:from>
        <xdr:to>
          <xdr:col>8451</xdr:col>
          <xdr:colOff>0</xdr:colOff>
          <xdr:row>65593</xdr:row>
          <xdr:rowOff>0</xdr:rowOff>
        </xdr:to>
        <xdr:sp macro="" textlink="">
          <xdr:nvSpPr>
            <xdr:cNvPr id="61006" name="Button 590" hidden="1">
              <a:extLst>
                <a:ext uri="{63B3BB69-23CF-44E3-9099-C40C66FF867C}">
                  <a14:compatExt spid="_x0000_s61006"/>
                </a:ext>
                <a:ext uri="{FF2B5EF4-FFF2-40B4-BE49-F238E27FC236}">
                  <a16:creationId xmlns:a16="http://schemas.microsoft.com/office/drawing/2014/main" id="{00000000-0008-0000-3B00-00004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131129</xdr:row>
          <xdr:rowOff>0</xdr:rowOff>
        </xdr:from>
        <xdr:to>
          <xdr:col>8451</xdr:col>
          <xdr:colOff>0</xdr:colOff>
          <xdr:row>131129</xdr:row>
          <xdr:rowOff>0</xdr:rowOff>
        </xdr:to>
        <xdr:sp macro="" textlink="">
          <xdr:nvSpPr>
            <xdr:cNvPr id="61007" name="Button 591" hidden="1">
              <a:extLst>
                <a:ext uri="{63B3BB69-23CF-44E3-9099-C40C66FF867C}">
                  <a14:compatExt spid="_x0000_s61007"/>
                </a:ext>
                <a:ext uri="{FF2B5EF4-FFF2-40B4-BE49-F238E27FC236}">
                  <a16:creationId xmlns:a16="http://schemas.microsoft.com/office/drawing/2014/main" id="{00000000-0008-0000-3B00-00004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196665</xdr:row>
          <xdr:rowOff>0</xdr:rowOff>
        </xdr:from>
        <xdr:to>
          <xdr:col>8451</xdr:col>
          <xdr:colOff>0</xdr:colOff>
          <xdr:row>196665</xdr:row>
          <xdr:rowOff>0</xdr:rowOff>
        </xdr:to>
        <xdr:sp macro="" textlink="">
          <xdr:nvSpPr>
            <xdr:cNvPr id="61008" name="Button 592" hidden="1">
              <a:extLst>
                <a:ext uri="{63B3BB69-23CF-44E3-9099-C40C66FF867C}">
                  <a14:compatExt spid="_x0000_s61008"/>
                </a:ext>
                <a:ext uri="{FF2B5EF4-FFF2-40B4-BE49-F238E27FC236}">
                  <a16:creationId xmlns:a16="http://schemas.microsoft.com/office/drawing/2014/main" id="{00000000-0008-0000-3B00-00005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262201</xdr:row>
          <xdr:rowOff>0</xdr:rowOff>
        </xdr:from>
        <xdr:to>
          <xdr:col>8451</xdr:col>
          <xdr:colOff>0</xdr:colOff>
          <xdr:row>262201</xdr:row>
          <xdr:rowOff>0</xdr:rowOff>
        </xdr:to>
        <xdr:sp macro="" textlink="">
          <xdr:nvSpPr>
            <xdr:cNvPr id="61009" name="Button 593" hidden="1">
              <a:extLst>
                <a:ext uri="{63B3BB69-23CF-44E3-9099-C40C66FF867C}">
                  <a14:compatExt spid="_x0000_s61009"/>
                </a:ext>
                <a:ext uri="{FF2B5EF4-FFF2-40B4-BE49-F238E27FC236}">
                  <a16:creationId xmlns:a16="http://schemas.microsoft.com/office/drawing/2014/main" id="{00000000-0008-0000-3B00-00005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327737</xdr:row>
          <xdr:rowOff>0</xdr:rowOff>
        </xdr:from>
        <xdr:to>
          <xdr:col>8451</xdr:col>
          <xdr:colOff>0</xdr:colOff>
          <xdr:row>327737</xdr:row>
          <xdr:rowOff>0</xdr:rowOff>
        </xdr:to>
        <xdr:sp macro="" textlink="">
          <xdr:nvSpPr>
            <xdr:cNvPr id="61010" name="Button 594" hidden="1">
              <a:extLst>
                <a:ext uri="{63B3BB69-23CF-44E3-9099-C40C66FF867C}">
                  <a14:compatExt spid="_x0000_s61010"/>
                </a:ext>
                <a:ext uri="{FF2B5EF4-FFF2-40B4-BE49-F238E27FC236}">
                  <a16:creationId xmlns:a16="http://schemas.microsoft.com/office/drawing/2014/main" id="{00000000-0008-0000-3B00-00005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393273</xdr:row>
          <xdr:rowOff>0</xdr:rowOff>
        </xdr:from>
        <xdr:to>
          <xdr:col>8451</xdr:col>
          <xdr:colOff>0</xdr:colOff>
          <xdr:row>393273</xdr:row>
          <xdr:rowOff>0</xdr:rowOff>
        </xdr:to>
        <xdr:sp macro="" textlink="">
          <xdr:nvSpPr>
            <xdr:cNvPr id="61011" name="Button 595" hidden="1">
              <a:extLst>
                <a:ext uri="{63B3BB69-23CF-44E3-9099-C40C66FF867C}">
                  <a14:compatExt spid="_x0000_s61011"/>
                </a:ext>
                <a:ext uri="{FF2B5EF4-FFF2-40B4-BE49-F238E27FC236}">
                  <a16:creationId xmlns:a16="http://schemas.microsoft.com/office/drawing/2014/main" id="{00000000-0008-0000-3B00-00005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458809</xdr:row>
          <xdr:rowOff>0</xdr:rowOff>
        </xdr:from>
        <xdr:to>
          <xdr:col>8451</xdr:col>
          <xdr:colOff>0</xdr:colOff>
          <xdr:row>458809</xdr:row>
          <xdr:rowOff>0</xdr:rowOff>
        </xdr:to>
        <xdr:sp macro="" textlink="">
          <xdr:nvSpPr>
            <xdr:cNvPr id="61012" name="Button 596" hidden="1">
              <a:extLst>
                <a:ext uri="{63B3BB69-23CF-44E3-9099-C40C66FF867C}">
                  <a14:compatExt spid="_x0000_s61012"/>
                </a:ext>
                <a:ext uri="{FF2B5EF4-FFF2-40B4-BE49-F238E27FC236}">
                  <a16:creationId xmlns:a16="http://schemas.microsoft.com/office/drawing/2014/main" id="{00000000-0008-0000-3B00-00005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524345</xdr:row>
          <xdr:rowOff>0</xdr:rowOff>
        </xdr:from>
        <xdr:to>
          <xdr:col>8451</xdr:col>
          <xdr:colOff>0</xdr:colOff>
          <xdr:row>524345</xdr:row>
          <xdr:rowOff>0</xdr:rowOff>
        </xdr:to>
        <xdr:sp macro="" textlink="">
          <xdr:nvSpPr>
            <xdr:cNvPr id="61013" name="Button 597" hidden="1">
              <a:extLst>
                <a:ext uri="{63B3BB69-23CF-44E3-9099-C40C66FF867C}">
                  <a14:compatExt spid="_x0000_s61013"/>
                </a:ext>
                <a:ext uri="{FF2B5EF4-FFF2-40B4-BE49-F238E27FC236}">
                  <a16:creationId xmlns:a16="http://schemas.microsoft.com/office/drawing/2014/main" id="{00000000-0008-0000-3B00-00005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589881</xdr:row>
          <xdr:rowOff>0</xdr:rowOff>
        </xdr:from>
        <xdr:to>
          <xdr:col>8451</xdr:col>
          <xdr:colOff>0</xdr:colOff>
          <xdr:row>589881</xdr:row>
          <xdr:rowOff>0</xdr:rowOff>
        </xdr:to>
        <xdr:sp macro="" textlink="">
          <xdr:nvSpPr>
            <xdr:cNvPr id="61014" name="Button 598" hidden="1">
              <a:extLst>
                <a:ext uri="{63B3BB69-23CF-44E3-9099-C40C66FF867C}">
                  <a14:compatExt spid="_x0000_s61014"/>
                </a:ext>
                <a:ext uri="{FF2B5EF4-FFF2-40B4-BE49-F238E27FC236}">
                  <a16:creationId xmlns:a16="http://schemas.microsoft.com/office/drawing/2014/main" id="{00000000-0008-0000-3B00-00005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655417</xdr:row>
          <xdr:rowOff>0</xdr:rowOff>
        </xdr:from>
        <xdr:to>
          <xdr:col>8451</xdr:col>
          <xdr:colOff>0</xdr:colOff>
          <xdr:row>655417</xdr:row>
          <xdr:rowOff>0</xdr:rowOff>
        </xdr:to>
        <xdr:sp macro="" textlink="">
          <xdr:nvSpPr>
            <xdr:cNvPr id="61015" name="Button 599" hidden="1">
              <a:extLst>
                <a:ext uri="{63B3BB69-23CF-44E3-9099-C40C66FF867C}">
                  <a14:compatExt spid="_x0000_s61015"/>
                </a:ext>
                <a:ext uri="{FF2B5EF4-FFF2-40B4-BE49-F238E27FC236}">
                  <a16:creationId xmlns:a16="http://schemas.microsoft.com/office/drawing/2014/main" id="{00000000-0008-0000-3B00-00005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720953</xdr:row>
          <xdr:rowOff>0</xdr:rowOff>
        </xdr:from>
        <xdr:to>
          <xdr:col>8451</xdr:col>
          <xdr:colOff>0</xdr:colOff>
          <xdr:row>720953</xdr:row>
          <xdr:rowOff>0</xdr:rowOff>
        </xdr:to>
        <xdr:sp macro="" textlink="">
          <xdr:nvSpPr>
            <xdr:cNvPr id="61016" name="Button 600" hidden="1">
              <a:extLst>
                <a:ext uri="{63B3BB69-23CF-44E3-9099-C40C66FF867C}">
                  <a14:compatExt spid="_x0000_s61016"/>
                </a:ext>
                <a:ext uri="{FF2B5EF4-FFF2-40B4-BE49-F238E27FC236}">
                  <a16:creationId xmlns:a16="http://schemas.microsoft.com/office/drawing/2014/main" id="{00000000-0008-0000-3B00-00005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786489</xdr:row>
          <xdr:rowOff>0</xdr:rowOff>
        </xdr:from>
        <xdr:to>
          <xdr:col>8451</xdr:col>
          <xdr:colOff>0</xdr:colOff>
          <xdr:row>786489</xdr:row>
          <xdr:rowOff>0</xdr:rowOff>
        </xdr:to>
        <xdr:sp macro="" textlink="">
          <xdr:nvSpPr>
            <xdr:cNvPr id="61017" name="Button 601" hidden="1">
              <a:extLst>
                <a:ext uri="{63B3BB69-23CF-44E3-9099-C40C66FF867C}">
                  <a14:compatExt spid="_x0000_s61017"/>
                </a:ext>
                <a:ext uri="{FF2B5EF4-FFF2-40B4-BE49-F238E27FC236}">
                  <a16:creationId xmlns:a16="http://schemas.microsoft.com/office/drawing/2014/main" id="{00000000-0008-0000-3B00-00005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852025</xdr:row>
          <xdr:rowOff>0</xdr:rowOff>
        </xdr:from>
        <xdr:to>
          <xdr:col>8451</xdr:col>
          <xdr:colOff>0</xdr:colOff>
          <xdr:row>852025</xdr:row>
          <xdr:rowOff>0</xdr:rowOff>
        </xdr:to>
        <xdr:sp macro="" textlink="">
          <xdr:nvSpPr>
            <xdr:cNvPr id="61018" name="Button 602" hidden="1">
              <a:extLst>
                <a:ext uri="{63B3BB69-23CF-44E3-9099-C40C66FF867C}">
                  <a14:compatExt spid="_x0000_s61018"/>
                </a:ext>
                <a:ext uri="{FF2B5EF4-FFF2-40B4-BE49-F238E27FC236}">
                  <a16:creationId xmlns:a16="http://schemas.microsoft.com/office/drawing/2014/main" id="{00000000-0008-0000-3B00-00005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917561</xdr:row>
          <xdr:rowOff>0</xdr:rowOff>
        </xdr:from>
        <xdr:to>
          <xdr:col>8451</xdr:col>
          <xdr:colOff>0</xdr:colOff>
          <xdr:row>917561</xdr:row>
          <xdr:rowOff>0</xdr:rowOff>
        </xdr:to>
        <xdr:sp macro="" textlink="">
          <xdr:nvSpPr>
            <xdr:cNvPr id="61019" name="Button 603" hidden="1">
              <a:extLst>
                <a:ext uri="{63B3BB69-23CF-44E3-9099-C40C66FF867C}">
                  <a14:compatExt spid="_x0000_s61019"/>
                </a:ext>
                <a:ext uri="{FF2B5EF4-FFF2-40B4-BE49-F238E27FC236}">
                  <a16:creationId xmlns:a16="http://schemas.microsoft.com/office/drawing/2014/main" id="{00000000-0008-0000-3B00-00005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983097</xdr:row>
          <xdr:rowOff>0</xdr:rowOff>
        </xdr:from>
        <xdr:to>
          <xdr:col>8451</xdr:col>
          <xdr:colOff>0</xdr:colOff>
          <xdr:row>983097</xdr:row>
          <xdr:rowOff>0</xdr:rowOff>
        </xdr:to>
        <xdr:sp macro="" textlink="">
          <xdr:nvSpPr>
            <xdr:cNvPr id="61020" name="Button 604" hidden="1">
              <a:extLst>
                <a:ext uri="{63B3BB69-23CF-44E3-9099-C40C66FF867C}">
                  <a14:compatExt spid="_x0000_s61020"/>
                </a:ext>
                <a:ext uri="{FF2B5EF4-FFF2-40B4-BE49-F238E27FC236}">
                  <a16:creationId xmlns:a16="http://schemas.microsoft.com/office/drawing/2014/main" id="{00000000-0008-0000-3B00-00005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8705</xdr:col>
          <xdr:colOff>0</xdr:colOff>
          <xdr:row>56</xdr:row>
          <xdr:rowOff>0</xdr:rowOff>
        </xdr:from>
        <xdr:to>
          <xdr:col>8705</xdr:col>
          <xdr:colOff>0</xdr:colOff>
          <xdr:row>56</xdr:row>
          <xdr:rowOff>0</xdr:rowOff>
        </xdr:to>
        <xdr:sp macro="" textlink="">
          <xdr:nvSpPr>
            <xdr:cNvPr id="61021" name="Button 605" hidden="1">
              <a:extLst>
                <a:ext uri="{63B3BB69-23CF-44E3-9099-C40C66FF867C}">
                  <a14:compatExt spid="_x0000_s61021"/>
                </a:ext>
                <a:ext uri="{FF2B5EF4-FFF2-40B4-BE49-F238E27FC236}">
                  <a16:creationId xmlns:a16="http://schemas.microsoft.com/office/drawing/2014/main" id="{00000000-0008-0000-3B00-00005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65593</xdr:row>
          <xdr:rowOff>0</xdr:rowOff>
        </xdr:from>
        <xdr:to>
          <xdr:col>8707</xdr:col>
          <xdr:colOff>0</xdr:colOff>
          <xdr:row>65593</xdr:row>
          <xdr:rowOff>0</xdr:rowOff>
        </xdr:to>
        <xdr:sp macro="" textlink="">
          <xdr:nvSpPr>
            <xdr:cNvPr id="61022" name="Button 606" hidden="1">
              <a:extLst>
                <a:ext uri="{63B3BB69-23CF-44E3-9099-C40C66FF867C}">
                  <a14:compatExt spid="_x0000_s61022"/>
                </a:ext>
                <a:ext uri="{FF2B5EF4-FFF2-40B4-BE49-F238E27FC236}">
                  <a16:creationId xmlns:a16="http://schemas.microsoft.com/office/drawing/2014/main" id="{00000000-0008-0000-3B00-00005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131129</xdr:row>
          <xdr:rowOff>0</xdr:rowOff>
        </xdr:from>
        <xdr:to>
          <xdr:col>8707</xdr:col>
          <xdr:colOff>0</xdr:colOff>
          <xdr:row>131129</xdr:row>
          <xdr:rowOff>0</xdr:rowOff>
        </xdr:to>
        <xdr:sp macro="" textlink="">
          <xdr:nvSpPr>
            <xdr:cNvPr id="61023" name="Button 607" hidden="1">
              <a:extLst>
                <a:ext uri="{63B3BB69-23CF-44E3-9099-C40C66FF867C}">
                  <a14:compatExt spid="_x0000_s61023"/>
                </a:ext>
                <a:ext uri="{FF2B5EF4-FFF2-40B4-BE49-F238E27FC236}">
                  <a16:creationId xmlns:a16="http://schemas.microsoft.com/office/drawing/2014/main" id="{00000000-0008-0000-3B00-00005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196665</xdr:row>
          <xdr:rowOff>0</xdr:rowOff>
        </xdr:from>
        <xdr:to>
          <xdr:col>8707</xdr:col>
          <xdr:colOff>0</xdr:colOff>
          <xdr:row>196665</xdr:row>
          <xdr:rowOff>0</xdr:rowOff>
        </xdr:to>
        <xdr:sp macro="" textlink="">
          <xdr:nvSpPr>
            <xdr:cNvPr id="61024" name="Button 608" hidden="1">
              <a:extLst>
                <a:ext uri="{63B3BB69-23CF-44E3-9099-C40C66FF867C}">
                  <a14:compatExt spid="_x0000_s61024"/>
                </a:ext>
                <a:ext uri="{FF2B5EF4-FFF2-40B4-BE49-F238E27FC236}">
                  <a16:creationId xmlns:a16="http://schemas.microsoft.com/office/drawing/2014/main" id="{00000000-0008-0000-3B00-00006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262201</xdr:row>
          <xdr:rowOff>0</xdr:rowOff>
        </xdr:from>
        <xdr:to>
          <xdr:col>8707</xdr:col>
          <xdr:colOff>0</xdr:colOff>
          <xdr:row>262201</xdr:row>
          <xdr:rowOff>0</xdr:rowOff>
        </xdr:to>
        <xdr:sp macro="" textlink="">
          <xdr:nvSpPr>
            <xdr:cNvPr id="61025" name="Button 609" hidden="1">
              <a:extLst>
                <a:ext uri="{63B3BB69-23CF-44E3-9099-C40C66FF867C}">
                  <a14:compatExt spid="_x0000_s61025"/>
                </a:ext>
                <a:ext uri="{FF2B5EF4-FFF2-40B4-BE49-F238E27FC236}">
                  <a16:creationId xmlns:a16="http://schemas.microsoft.com/office/drawing/2014/main" id="{00000000-0008-0000-3B00-00006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327737</xdr:row>
          <xdr:rowOff>0</xdr:rowOff>
        </xdr:from>
        <xdr:to>
          <xdr:col>8707</xdr:col>
          <xdr:colOff>0</xdr:colOff>
          <xdr:row>327737</xdr:row>
          <xdr:rowOff>0</xdr:rowOff>
        </xdr:to>
        <xdr:sp macro="" textlink="">
          <xdr:nvSpPr>
            <xdr:cNvPr id="61026" name="Button 610" hidden="1">
              <a:extLst>
                <a:ext uri="{63B3BB69-23CF-44E3-9099-C40C66FF867C}">
                  <a14:compatExt spid="_x0000_s61026"/>
                </a:ext>
                <a:ext uri="{FF2B5EF4-FFF2-40B4-BE49-F238E27FC236}">
                  <a16:creationId xmlns:a16="http://schemas.microsoft.com/office/drawing/2014/main" id="{00000000-0008-0000-3B00-00006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393273</xdr:row>
          <xdr:rowOff>0</xdr:rowOff>
        </xdr:from>
        <xdr:to>
          <xdr:col>8707</xdr:col>
          <xdr:colOff>0</xdr:colOff>
          <xdr:row>393273</xdr:row>
          <xdr:rowOff>0</xdr:rowOff>
        </xdr:to>
        <xdr:sp macro="" textlink="">
          <xdr:nvSpPr>
            <xdr:cNvPr id="61027" name="Button 611" hidden="1">
              <a:extLst>
                <a:ext uri="{63B3BB69-23CF-44E3-9099-C40C66FF867C}">
                  <a14:compatExt spid="_x0000_s61027"/>
                </a:ext>
                <a:ext uri="{FF2B5EF4-FFF2-40B4-BE49-F238E27FC236}">
                  <a16:creationId xmlns:a16="http://schemas.microsoft.com/office/drawing/2014/main" id="{00000000-0008-0000-3B00-00006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458809</xdr:row>
          <xdr:rowOff>0</xdr:rowOff>
        </xdr:from>
        <xdr:to>
          <xdr:col>8707</xdr:col>
          <xdr:colOff>0</xdr:colOff>
          <xdr:row>458809</xdr:row>
          <xdr:rowOff>0</xdr:rowOff>
        </xdr:to>
        <xdr:sp macro="" textlink="">
          <xdr:nvSpPr>
            <xdr:cNvPr id="61028" name="Button 612" hidden="1">
              <a:extLst>
                <a:ext uri="{63B3BB69-23CF-44E3-9099-C40C66FF867C}">
                  <a14:compatExt spid="_x0000_s61028"/>
                </a:ext>
                <a:ext uri="{FF2B5EF4-FFF2-40B4-BE49-F238E27FC236}">
                  <a16:creationId xmlns:a16="http://schemas.microsoft.com/office/drawing/2014/main" id="{00000000-0008-0000-3B00-00006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524345</xdr:row>
          <xdr:rowOff>0</xdr:rowOff>
        </xdr:from>
        <xdr:to>
          <xdr:col>8707</xdr:col>
          <xdr:colOff>0</xdr:colOff>
          <xdr:row>524345</xdr:row>
          <xdr:rowOff>0</xdr:rowOff>
        </xdr:to>
        <xdr:sp macro="" textlink="">
          <xdr:nvSpPr>
            <xdr:cNvPr id="61029" name="Button 613" hidden="1">
              <a:extLst>
                <a:ext uri="{63B3BB69-23CF-44E3-9099-C40C66FF867C}">
                  <a14:compatExt spid="_x0000_s61029"/>
                </a:ext>
                <a:ext uri="{FF2B5EF4-FFF2-40B4-BE49-F238E27FC236}">
                  <a16:creationId xmlns:a16="http://schemas.microsoft.com/office/drawing/2014/main" id="{00000000-0008-0000-3B00-00006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589881</xdr:row>
          <xdr:rowOff>0</xdr:rowOff>
        </xdr:from>
        <xdr:to>
          <xdr:col>8707</xdr:col>
          <xdr:colOff>0</xdr:colOff>
          <xdr:row>589881</xdr:row>
          <xdr:rowOff>0</xdr:rowOff>
        </xdr:to>
        <xdr:sp macro="" textlink="">
          <xdr:nvSpPr>
            <xdr:cNvPr id="61030" name="Button 614" hidden="1">
              <a:extLst>
                <a:ext uri="{63B3BB69-23CF-44E3-9099-C40C66FF867C}">
                  <a14:compatExt spid="_x0000_s61030"/>
                </a:ext>
                <a:ext uri="{FF2B5EF4-FFF2-40B4-BE49-F238E27FC236}">
                  <a16:creationId xmlns:a16="http://schemas.microsoft.com/office/drawing/2014/main" id="{00000000-0008-0000-3B00-00006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655417</xdr:row>
          <xdr:rowOff>0</xdr:rowOff>
        </xdr:from>
        <xdr:to>
          <xdr:col>8707</xdr:col>
          <xdr:colOff>0</xdr:colOff>
          <xdr:row>655417</xdr:row>
          <xdr:rowOff>0</xdr:rowOff>
        </xdr:to>
        <xdr:sp macro="" textlink="">
          <xdr:nvSpPr>
            <xdr:cNvPr id="61031" name="Button 615" hidden="1">
              <a:extLst>
                <a:ext uri="{63B3BB69-23CF-44E3-9099-C40C66FF867C}">
                  <a14:compatExt spid="_x0000_s61031"/>
                </a:ext>
                <a:ext uri="{FF2B5EF4-FFF2-40B4-BE49-F238E27FC236}">
                  <a16:creationId xmlns:a16="http://schemas.microsoft.com/office/drawing/2014/main" id="{00000000-0008-0000-3B00-00006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720953</xdr:row>
          <xdr:rowOff>0</xdr:rowOff>
        </xdr:from>
        <xdr:to>
          <xdr:col>8707</xdr:col>
          <xdr:colOff>0</xdr:colOff>
          <xdr:row>720953</xdr:row>
          <xdr:rowOff>0</xdr:rowOff>
        </xdr:to>
        <xdr:sp macro="" textlink="">
          <xdr:nvSpPr>
            <xdr:cNvPr id="61032" name="Button 616" hidden="1">
              <a:extLst>
                <a:ext uri="{63B3BB69-23CF-44E3-9099-C40C66FF867C}">
                  <a14:compatExt spid="_x0000_s61032"/>
                </a:ext>
                <a:ext uri="{FF2B5EF4-FFF2-40B4-BE49-F238E27FC236}">
                  <a16:creationId xmlns:a16="http://schemas.microsoft.com/office/drawing/2014/main" id="{00000000-0008-0000-3B00-00006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786489</xdr:row>
          <xdr:rowOff>0</xdr:rowOff>
        </xdr:from>
        <xdr:to>
          <xdr:col>8707</xdr:col>
          <xdr:colOff>0</xdr:colOff>
          <xdr:row>786489</xdr:row>
          <xdr:rowOff>0</xdr:rowOff>
        </xdr:to>
        <xdr:sp macro="" textlink="">
          <xdr:nvSpPr>
            <xdr:cNvPr id="61033" name="Button 617" hidden="1">
              <a:extLst>
                <a:ext uri="{63B3BB69-23CF-44E3-9099-C40C66FF867C}">
                  <a14:compatExt spid="_x0000_s61033"/>
                </a:ext>
                <a:ext uri="{FF2B5EF4-FFF2-40B4-BE49-F238E27FC236}">
                  <a16:creationId xmlns:a16="http://schemas.microsoft.com/office/drawing/2014/main" id="{00000000-0008-0000-3B00-00006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852025</xdr:row>
          <xdr:rowOff>0</xdr:rowOff>
        </xdr:from>
        <xdr:to>
          <xdr:col>8707</xdr:col>
          <xdr:colOff>0</xdr:colOff>
          <xdr:row>852025</xdr:row>
          <xdr:rowOff>0</xdr:rowOff>
        </xdr:to>
        <xdr:sp macro="" textlink="">
          <xdr:nvSpPr>
            <xdr:cNvPr id="61034" name="Button 618" hidden="1">
              <a:extLst>
                <a:ext uri="{63B3BB69-23CF-44E3-9099-C40C66FF867C}">
                  <a14:compatExt spid="_x0000_s61034"/>
                </a:ext>
                <a:ext uri="{FF2B5EF4-FFF2-40B4-BE49-F238E27FC236}">
                  <a16:creationId xmlns:a16="http://schemas.microsoft.com/office/drawing/2014/main" id="{00000000-0008-0000-3B00-00006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917561</xdr:row>
          <xdr:rowOff>0</xdr:rowOff>
        </xdr:from>
        <xdr:to>
          <xdr:col>8707</xdr:col>
          <xdr:colOff>0</xdr:colOff>
          <xdr:row>917561</xdr:row>
          <xdr:rowOff>0</xdr:rowOff>
        </xdr:to>
        <xdr:sp macro="" textlink="">
          <xdr:nvSpPr>
            <xdr:cNvPr id="61035" name="Button 619" hidden="1">
              <a:extLst>
                <a:ext uri="{63B3BB69-23CF-44E3-9099-C40C66FF867C}">
                  <a14:compatExt spid="_x0000_s61035"/>
                </a:ext>
                <a:ext uri="{FF2B5EF4-FFF2-40B4-BE49-F238E27FC236}">
                  <a16:creationId xmlns:a16="http://schemas.microsoft.com/office/drawing/2014/main" id="{00000000-0008-0000-3B00-00006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983097</xdr:row>
          <xdr:rowOff>0</xdr:rowOff>
        </xdr:from>
        <xdr:to>
          <xdr:col>8707</xdr:col>
          <xdr:colOff>0</xdr:colOff>
          <xdr:row>983097</xdr:row>
          <xdr:rowOff>0</xdr:rowOff>
        </xdr:to>
        <xdr:sp macro="" textlink="">
          <xdr:nvSpPr>
            <xdr:cNvPr id="61036" name="Button 620" hidden="1">
              <a:extLst>
                <a:ext uri="{63B3BB69-23CF-44E3-9099-C40C66FF867C}">
                  <a14:compatExt spid="_x0000_s61036"/>
                </a:ext>
                <a:ext uri="{FF2B5EF4-FFF2-40B4-BE49-F238E27FC236}">
                  <a16:creationId xmlns:a16="http://schemas.microsoft.com/office/drawing/2014/main" id="{00000000-0008-0000-3B00-00006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8961</xdr:col>
          <xdr:colOff>0</xdr:colOff>
          <xdr:row>56</xdr:row>
          <xdr:rowOff>0</xdr:rowOff>
        </xdr:from>
        <xdr:to>
          <xdr:col>8961</xdr:col>
          <xdr:colOff>0</xdr:colOff>
          <xdr:row>56</xdr:row>
          <xdr:rowOff>0</xdr:rowOff>
        </xdr:to>
        <xdr:sp macro="" textlink="">
          <xdr:nvSpPr>
            <xdr:cNvPr id="61037" name="Button 621" hidden="1">
              <a:extLst>
                <a:ext uri="{63B3BB69-23CF-44E3-9099-C40C66FF867C}">
                  <a14:compatExt spid="_x0000_s61037"/>
                </a:ext>
                <a:ext uri="{FF2B5EF4-FFF2-40B4-BE49-F238E27FC236}">
                  <a16:creationId xmlns:a16="http://schemas.microsoft.com/office/drawing/2014/main" id="{00000000-0008-0000-3B00-00006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65593</xdr:row>
          <xdr:rowOff>0</xdr:rowOff>
        </xdr:from>
        <xdr:to>
          <xdr:col>8963</xdr:col>
          <xdr:colOff>0</xdr:colOff>
          <xdr:row>65593</xdr:row>
          <xdr:rowOff>0</xdr:rowOff>
        </xdr:to>
        <xdr:sp macro="" textlink="">
          <xdr:nvSpPr>
            <xdr:cNvPr id="61038" name="Button 622" hidden="1">
              <a:extLst>
                <a:ext uri="{63B3BB69-23CF-44E3-9099-C40C66FF867C}">
                  <a14:compatExt spid="_x0000_s61038"/>
                </a:ext>
                <a:ext uri="{FF2B5EF4-FFF2-40B4-BE49-F238E27FC236}">
                  <a16:creationId xmlns:a16="http://schemas.microsoft.com/office/drawing/2014/main" id="{00000000-0008-0000-3B00-00006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131129</xdr:row>
          <xdr:rowOff>0</xdr:rowOff>
        </xdr:from>
        <xdr:to>
          <xdr:col>8963</xdr:col>
          <xdr:colOff>0</xdr:colOff>
          <xdr:row>131129</xdr:row>
          <xdr:rowOff>0</xdr:rowOff>
        </xdr:to>
        <xdr:sp macro="" textlink="">
          <xdr:nvSpPr>
            <xdr:cNvPr id="61039" name="Button 623" hidden="1">
              <a:extLst>
                <a:ext uri="{63B3BB69-23CF-44E3-9099-C40C66FF867C}">
                  <a14:compatExt spid="_x0000_s61039"/>
                </a:ext>
                <a:ext uri="{FF2B5EF4-FFF2-40B4-BE49-F238E27FC236}">
                  <a16:creationId xmlns:a16="http://schemas.microsoft.com/office/drawing/2014/main" id="{00000000-0008-0000-3B00-00006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196665</xdr:row>
          <xdr:rowOff>0</xdr:rowOff>
        </xdr:from>
        <xdr:to>
          <xdr:col>8963</xdr:col>
          <xdr:colOff>0</xdr:colOff>
          <xdr:row>196665</xdr:row>
          <xdr:rowOff>0</xdr:rowOff>
        </xdr:to>
        <xdr:sp macro="" textlink="">
          <xdr:nvSpPr>
            <xdr:cNvPr id="61040" name="Button 624" hidden="1">
              <a:extLst>
                <a:ext uri="{63B3BB69-23CF-44E3-9099-C40C66FF867C}">
                  <a14:compatExt spid="_x0000_s61040"/>
                </a:ext>
                <a:ext uri="{FF2B5EF4-FFF2-40B4-BE49-F238E27FC236}">
                  <a16:creationId xmlns:a16="http://schemas.microsoft.com/office/drawing/2014/main" id="{00000000-0008-0000-3B00-00007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262201</xdr:row>
          <xdr:rowOff>0</xdr:rowOff>
        </xdr:from>
        <xdr:to>
          <xdr:col>8963</xdr:col>
          <xdr:colOff>0</xdr:colOff>
          <xdr:row>262201</xdr:row>
          <xdr:rowOff>0</xdr:rowOff>
        </xdr:to>
        <xdr:sp macro="" textlink="">
          <xdr:nvSpPr>
            <xdr:cNvPr id="61041" name="Button 625" hidden="1">
              <a:extLst>
                <a:ext uri="{63B3BB69-23CF-44E3-9099-C40C66FF867C}">
                  <a14:compatExt spid="_x0000_s61041"/>
                </a:ext>
                <a:ext uri="{FF2B5EF4-FFF2-40B4-BE49-F238E27FC236}">
                  <a16:creationId xmlns:a16="http://schemas.microsoft.com/office/drawing/2014/main" id="{00000000-0008-0000-3B00-00007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327737</xdr:row>
          <xdr:rowOff>0</xdr:rowOff>
        </xdr:from>
        <xdr:to>
          <xdr:col>8963</xdr:col>
          <xdr:colOff>0</xdr:colOff>
          <xdr:row>327737</xdr:row>
          <xdr:rowOff>0</xdr:rowOff>
        </xdr:to>
        <xdr:sp macro="" textlink="">
          <xdr:nvSpPr>
            <xdr:cNvPr id="61042" name="Button 626" hidden="1">
              <a:extLst>
                <a:ext uri="{63B3BB69-23CF-44E3-9099-C40C66FF867C}">
                  <a14:compatExt spid="_x0000_s61042"/>
                </a:ext>
                <a:ext uri="{FF2B5EF4-FFF2-40B4-BE49-F238E27FC236}">
                  <a16:creationId xmlns:a16="http://schemas.microsoft.com/office/drawing/2014/main" id="{00000000-0008-0000-3B00-00007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393273</xdr:row>
          <xdr:rowOff>0</xdr:rowOff>
        </xdr:from>
        <xdr:to>
          <xdr:col>8963</xdr:col>
          <xdr:colOff>0</xdr:colOff>
          <xdr:row>393273</xdr:row>
          <xdr:rowOff>0</xdr:rowOff>
        </xdr:to>
        <xdr:sp macro="" textlink="">
          <xdr:nvSpPr>
            <xdr:cNvPr id="61043" name="Button 627" hidden="1">
              <a:extLst>
                <a:ext uri="{63B3BB69-23CF-44E3-9099-C40C66FF867C}">
                  <a14:compatExt spid="_x0000_s61043"/>
                </a:ext>
                <a:ext uri="{FF2B5EF4-FFF2-40B4-BE49-F238E27FC236}">
                  <a16:creationId xmlns:a16="http://schemas.microsoft.com/office/drawing/2014/main" id="{00000000-0008-0000-3B00-00007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458809</xdr:row>
          <xdr:rowOff>0</xdr:rowOff>
        </xdr:from>
        <xdr:to>
          <xdr:col>8963</xdr:col>
          <xdr:colOff>0</xdr:colOff>
          <xdr:row>458809</xdr:row>
          <xdr:rowOff>0</xdr:rowOff>
        </xdr:to>
        <xdr:sp macro="" textlink="">
          <xdr:nvSpPr>
            <xdr:cNvPr id="61044" name="Button 628" hidden="1">
              <a:extLst>
                <a:ext uri="{63B3BB69-23CF-44E3-9099-C40C66FF867C}">
                  <a14:compatExt spid="_x0000_s61044"/>
                </a:ext>
                <a:ext uri="{FF2B5EF4-FFF2-40B4-BE49-F238E27FC236}">
                  <a16:creationId xmlns:a16="http://schemas.microsoft.com/office/drawing/2014/main" id="{00000000-0008-0000-3B00-00007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524345</xdr:row>
          <xdr:rowOff>0</xdr:rowOff>
        </xdr:from>
        <xdr:to>
          <xdr:col>8963</xdr:col>
          <xdr:colOff>0</xdr:colOff>
          <xdr:row>524345</xdr:row>
          <xdr:rowOff>0</xdr:rowOff>
        </xdr:to>
        <xdr:sp macro="" textlink="">
          <xdr:nvSpPr>
            <xdr:cNvPr id="61045" name="Button 629" hidden="1">
              <a:extLst>
                <a:ext uri="{63B3BB69-23CF-44E3-9099-C40C66FF867C}">
                  <a14:compatExt spid="_x0000_s61045"/>
                </a:ext>
                <a:ext uri="{FF2B5EF4-FFF2-40B4-BE49-F238E27FC236}">
                  <a16:creationId xmlns:a16="http://schemas.microsoft.com/office/drawing/2014/main" id="{00000000-0008-0000-3B00-00007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589881</xdr:row>
          <xdr:rowOff>0</xdr:rowOff>
        </xdr:from>
        <xdr:to>
          <xdr:col>8963</xdr:col>
          <xdr:colOff>0</xdr:colOff>
          <xdr:row>589881</xdr:row>
          <xdr:rowOff>0</xdr:rowOff>
        </xdr:to>
        <xdr:sp macro="" textlink="">
          <xdr:nvSpPr>
            <xdr:cNvPr id="61046" name="Button 630" hidden="1">
              <a:extLst>
                <a:ext uri="{63B3BB69-23CF-44E3-9099-C40C66FF867C}">
                  <a14:compatExt spid="_x0000_s61046"/>
                </a:ext>
                <a:ext uri="{FF2B5EF4-FFF2-40B4-BE49-F238E27FC236}">
                  <a16:creationId xmlns:a16="http://schemas.microsoft.com/office/drawing/2014/main" id="{00000000-0008-0000-3B00-00007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655417</xdr:row>
          <xdr:rowOff>0</xdr:rowOff>
        </xdr:from>
        <xdr:to>
          <xdr:col>8963</xdr:col>
          <xdr:colOff>0</xdr:colOff>
          <xdr:row>655417</xdr:row>
          <xdr:rowOff>0</xdr:rowOff>
        </xdr:to>
        <xdr:sp macro="" textlink="">
          <xdr:nvSpPr>
            <xdr:cNvPr id="61047" name="Button 631" hidden="1">
              <a:extLst>
                <a:ext uri="{63B3BB69-23CF-44E3-9099-C40C66FF867C}">
                  <a14:compatExt spid="_x0000_s61047"/>
                </a:ext>
                <a:ext uri="{FF2B5EF4-FFF2-40B4-BE49-F238E27FC236}">
                  <a16:creationId xmlns:a16="http://schemas.microsoft.com/office/drawing/2014/main" id="{00000000-0008-0000-3B00-00007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720953</xdr:row>
          <xdr:rowOff>0</xdr:rowOff>
        </xdr:from>
        <xdr:to>
          <xdr:col>8963</xdr:col>
          <xdr:colOff>0</xdr:colOff>
          <xdr:row>720953</xdr:row>
          <xdr:rowOff>0</xdr:rowOff>
        </xdr:to>
        <xdr:sp macro="" textlink="">
          <xdr:nvSpPr>
            <xdr:cNvPr id="61048" name="Button 632" hidden="1">
              <a:extLst>
                <a:ext uri="{63B3BB69-23CF-44E3-9099-C40C66FF867C}">
                  <a14:compatExt spid="_x0000_s61048"/>
                </a:ext>
                <a:ext uri="{FF2B5EF4-FFF2-40B4-BE49-F238E27FC236}">
                  <a16:creationId xmlns:a16="http://schemas.microsoft.com/office/drawing/2014/main" id="{00000000-0008-0000-3B00-00007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786489</xdr:row>
          <xdr:rowOff>0</xdr:rowOff>
        </xdr:from>
        <xdr:to>
          <xdr:col>8963</xdr:col>
          <xdr:colOff>0</xdr:colOff>
          <xdr:row>786489</xdr:row>
          <xdr:rowOff>0</xdr:rowOff>
        </xdr:to>
        <xdr:sp macro="" textlink="">
          <xdr:nvSpPr>
            <xdr:cNvPr id="61049" name="Button 633" hidden="1">
              <a:extLst>
                <a:ext uri="{63B3BB69-23CF-44E3-9099-C40C66FF867C}">
                  <a14:compatExt spid="_x0000_s61049"/>
                </a:ext>
                <a:ext uri="{FF2B5EF4-FFF2-40B4-BE49-F238E27FC236}">
                  <a16:creationId xmlns:a16="http://schemas.microsoft.com/office/drawing/2014/main" id="{00000000-0008-0000-3B00-00007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852025</xdr:row>
          <xdr:rowOff>0</xdr:rowOff>
        </xdr:from>
        <xdr:to>
          <xdr:col>8963</xdr:col>
          <xdr:colOff>0</xdr:colOff>
          <xdr:row>852025</xdr:row>
          <xdr:rowOff>0</xdr:rowOff>
        </xdr:to>
        <xdr:sp macro="" textlink="">
          <xdr:nvSpPr>
            <xdr:cNvPr id="61050" name="Button 634" hidden="1">
              <a:extLst>
                <a:ext uri="{63B3BB69-23CF-44E3-9099-C40C66FF867C}">
                  <a14:compatExt spid="_x0000_s61050"/>
                </a:ext>
                <a:ext uri="{FF2B5EF4-FFF2-40B4-BE49-F238E27FC236}">
                  <a16:creationId xmlns:a16="http://schemas.microsoft.com/office/drawing/2014/main" id="{00000000-0008-0000-3B00-00007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917561</xdr:row>
          <xdr:rowOff>0</xdr:rowOff>
        </xdr:from>
        <xdr:to>
          <xdr:col>8963</xdr:col>
          <xdr:colOff>0</xdr:colOff>
          <xdr:row>917561</xdr:row>
          <xdr:rowOff>0</xdr:rowOff>
        </xdr:to>
        <xdr:sp macro="" textlink="">
          <xdr:nvSpPr>
            <xdr:cNvPr id="61051" name="Button 635" hidden="1">
              <a:extLst>
                <a:ext uri="{63B3BB69-23CF-44E3-9099-C40C66FF867C}">
                  <a14:compatExt spid="_x0000_s61051"/>
                </a:ext>
                <a:ext uri="{FF2B5EF4-FFF2-40B4-BE49-F238E27FC236}">
                  <a16:creationId xmlns:a16="http://schemas.microsoft.com/office/drawing/2014/main" id="{00000000-0008-0000-3B00-00007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983097</xdr:row>
          <xdr:rowOff>0</xdr:rowOff>
        </xdr:from>
        <xdr:to>
          <xdr:col>8963</xdr:col>
          <xdr:colOff>0</xdr:colOff>
          <xdr:row>983097</xdr:row>
          <xdr:rowOff>0</xdr:rowOff>
        </xdr:to>
        <xdr:sp macro="" textlink="">
          <xdr:nvSpPr>
            <xdr:cNvPr id="61052" name="Button 636" hidden="1">
              <a:extLst>
                <a:ext uri="{63B3BB69-23CF-44E3-9099-C40C66FF867C}">
                  <a14:compatExt spid="_x0000_s61052"/>
                </a:ext>
                <a:ext uri="{FF2B5EF4-FFF2-40B4-BE49-F238E27FC236}">
                  <a16:creationId xmlns:a16="http://schemas.microsoft.com/office/drawing/2014/main" id="{00000000-0008-0000-3B00-00007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9217</xdr:col>
          <xdr:colOff>0</xdr:colOff>
          <xdr:row>56</xdr:row>
          <xdr:rowOff>0</xdr:rowOff>
        </xdr:from>
        <xdr:to>
          <xdr:col>9217</xdr:col>
          <xdr:colOff>0</xdr:colOff>
          <xdr:row>56</xdr:row>
          <xdr:rowOff>0</xdr:rowOff>
        </xdr:to>
        <xdr:sp macro="" textlink="">
          <xdr:nvSpPr>
            <xdr:cNvPr id="61053" name="Button 637" hidden="1">
              <a:extLst>
                <a:ext uri="{63B3BB69-23CF-44E3-9099-C40C66FF867C}">
                  <a14:compatExt spid="_x0000_s61053"/>
                </a:ext>
                <a:ext uri="{FF2B5EF4-FFF2-40B4-BE49-F238E27FC236}">
                  <a16:creationId xmlns:a16="http://schemas.microsoft.com/office/drawing/2014/main" id="{00000000-0008-0000-3B00-00007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65593</xdr:row>
          <xdr:rowOff>0</xdr:rowOff>
        </xdr:from>
        <xdr:to>
          <xdr:col>9219</xdr:col>
          <xdr:colOff>0</xdr:colOff>
          <xdr:row>65593</xdr:row>
          <xdr:rowOff>0</xdr:rowOff>
        </xdr:to>
        <xdr:sp macro="" textlink="">
          <xdr:nvSpPr>
            <xdr:cNvPr id="61054" name="Button 638" hidden="1">
              <a:extLst>
                <a:ext uri="{63B3BB69-23CF-44E3-9099-C40C66FF867C}">
                  <a14:compatExt spid="_x0000_s61054"/>
                </a:ext>
                <a:ext uri="{FF2B5EF4-FFF2-40B4-BE49-F238E27FC236}">
                  <a16:creationId xmlns:a16="http://schemas.microsoft.com/office/drawing/2014/main" id="{00000000-0008-0000-3B00-00007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131129</xdr:row>
          <xdr:rowOff>0</xdr:rowOff>
        </xdr:from>
        <xdr:to>
          <xdr:col>9219</xdr:col>
          <xdr:colOff>0</xdr:colOff>
          <xdr:row>131129</xdr:row>
          <xdr:rowOff>0</xdr:rowOff>
        </xdr:to>
        <xdr:sp macro="" textlink="">
          <xdr:nvSpPr>
            <xdr:cNvPr id="61055" name="Button 639" hidden="1">
              <a:extLst>
                <a:ext uri="{63B3BB69-23CF-44E3-9099-C40C66FF867C}">
                  <a14:compatExt spid="_x0000_s61055"/>
                </a:ext>
                <a:ext uri="{FF2B5EF4-FFF2-40B4-BE49-F238E27FC236}">
                  <a16:creationId xmlns:a16="http://schemas.microsoft.com/office/drawing/2014/main" id="{00000000-0008-0000-3B00-00007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196665</xdr:row>
          <xdr:rowOff>0</xdr:rowOff>
        </xdr:from>
        <xdr:to>
          <xdr:col>9219</xdr:col>
          <xdr:colOff>0</xdr:colOff>
          <xdr:row>196665</xdr:row>
          <xdr:rowOff>0</xdr:rowOff>
        </xdr:to>
        <xdr:sp macro="" textlink="">
          <xdr:nvSpPr>
            <xdr:cNvPr id="61056" name="Button 640" hidden="1">
              <a:extLst>
                <a:ext uri="{63B3BB69-23CF-44E3-9099-C40C66FF867C}">
                  <a14:compatExt spid="_x0000_s61056"/>
                </a:ext>
                <a:ext uri="{FF2B5EF4-FFF2-40B4-BE49-F238E27FC236}">
                  <a16:creationId xmlns:a16="http://schemas.microsoft.com/office/drawing/2014/main" id="{00000000-0008-0000-3B00-00008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262201</xdr:row>
          <xdr:rowOff>0</xdr:rowOff>
        </xdr:from>
        <xdr:to>
          <xdr:col>9219</xdr:col>
          <xdr:colOff>0</xdr:colOff>
          <xdr:row>262201</xdr:row>
          <xdr:rowOff>0</xdr:rowOff>
        </xdr:to>
        <xdr:sp macro="" textlink="">
          <xdr:nvSpPr>
            <xdr:cNvPr id="61057" name="Button 641" hidden="1">
              <a:extLst>
                <a:ext uri="{63B3BB69-23CF-44E3-9099-C40C66FF867C}">
                  <a14:compatExt spid="_x0000_s61057"/>
                </a:ext>
                <a:ext uri="{FF2B5EF4-FFF2-40B4-BE49-F238E27FC236}">
                  <a16:creationId xmlns:a16="http://schemas.microsoft.com/office/drawing/2014/main" id="{00000000-0008-0000-3B00-00008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327737</xdr:row>
          <xdr:rowOff>0</xdr:rowOff>
        </xdr:from>
        <xdr:to>
          <xdr:col>9219</xdr:col>
          <xdr:colOff>0</xdr:colOff>
          <xdr:row>327737</xdr:row>
          <xdr:rowOff>0</xdr:rowOff>
        </xdr:to>
        <xdr:sp macro="" textlink="">
          <xdr:nvSpPr>
            <xdr:cNvPr id="61058" name="Button 642" hidden="1">
              <a:extLst>
                <a:ext uri="{63B3BB69-23CF-44E3-9099-C40C66FF867C}">
                  <a14:compatExt spid="_x0000_s61058"/>
                </a:ext>
                <a:ext uri="{FF2B5EF4-FFF2-40B4-BE49-F238E27FC236}">
                  <a16:creationId xmlns:a16="http://schemas.microsoft.com/office/drawing/2014/main" id="{00000000-0008-0000-3B00-00008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393273</xdr:row>
          <xdr:rowOff>0</xdr:rowOff>
        </xdr:from>
        <xdr:to>
          <xdr:col>9219</xdr:col>
          <xdr:colOff>0</xdr:colOff>
          <xdr:row>393273</xdr:row>
          <xdr:rowOff>0</xdr:rowOff>
        </xdr:to>
        <xdr:sp macro="" textlink="">
          <xdr:nvSpPr>
            <xdr:cNvPr id="61059" name="Button 643" hidden="1">
              <a:extLst>
                <a:ext uri="{63B3BB69-23CF-44E3-9099-C40C66FF867C}">
                  <a14:compatExt spid="_x0000_s61059"/>
                </a:ext>
                <a:ext uri="{FF2B5EF4-FFF2-40B4-BE49-F238E27FC236}">
                  <a16:creationId xmlns:a16="http://schemas.microsoft.com/office/drawing/2014/main" id="{00000000-0008-0000-3B00-00008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458809</xdr:row>
          <xdr:rowOff>0</xdr:rowOff>
        </xdr:from>
        <xdr:to>
          <xdr:col>9219</xdr:col>
          <xdr:colOff>0</xdr:colOff>
          <xdr:row>458809</xdr:row>
          <xdr:rowOff>0</xdr:rowOff>
        </xdr:to>
        <xdr:sp macro="" textlink="">
          <xdr:nvSpPr>
            <xdr:cNvPr id="61060" name="Button 644" hidden="1">
              <a:extLst>
                <a:ext uri="{63B3BB69-23CF-44E3-9099-C40C66FF867C}">
                  <a14:compatExt spid="_x0000_s61060"/>
                </a:ext>
                <a:ext uri="{FF2B5EF4-FFF2-40B4-BE49-F238E27FC236}">
                  <a16:creationId xmlns:a16="http://schemas.microsoft.com/office/drawing/2014/main" id="{00000000-0008-0000-3B00-00008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524345</xdr:row>
          <xdr:rowOff>0</xdr:rowOff>
        </xdr:from>
        <xdr:to>
          <xdr:col>9219</xdr:col>
          <xdr:colOff>0</xdr:colOff>
          <xdr:row>524345</xdr:row>
          <xdr:rowOff>0</xdr:rowOff>
        </xdr:to>
        <xdr:sp macro="" textlink="">
          <xdr:nvSpPr>
            <xdr:cNvPr id="61061" name="Button 645" hidden="1">
              <a:extLst>
                <a:ext uri="{63B3BB69-23CF-44E3-9099-C40C66FF867C}">
                  <a14:compatExt spid="_x0000_s61061"/>
                </a:ext>
                <a:ext uri="{FF2B5EF4-FFF2-40B4-BE49-F238E27FC236}">
                  <a16:creationId xmlns:a16="http://schemas.microsoft.com/office/drawing/2014/main" id="{00000000-0008-0000-3B00-00008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589881</xdr:row>
          <xdr:rowOff>0</xdr:rowOff>
        </xdr:from>
        <xdr:to>
          <xdr:col>9219</xdr:col>
          <xdr:colOff>0</xdr:colOff>
          <xdr:row>589881</xdr:row>
          <xdr:rowOff>0</xdr:rowOff>
        </xdr:to>
        <xdr:sp macro="" textlink="">
          <xdr:nvSpPr>
            <xdr:cNvPr id="61062" name="Button 646" hidden="1">
              <a:extLst>
                <a:ext uri="{63B3BB69-23CF-44E3-9099-C40C66FF867C}">
                  <a14:compatExt spid="_x0000_s61062"/>
                </a:ext>
                <a:ext uri="{FF2B5EF4-FFF2-40B4-BE49-F238E27FC236}">
                  <a16:creationId xmlns:a16="http://schemas.microsoft.com/office/drawing/2014/main" id="{00000000-0008-0000-3B00-00008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655417</xdr:row>
          <xdr:rowOff>0</xdr:rowOff>
        </xdr:from>
        <xdr:to>
          <xdr:col>9219</xdr:col>
          <xdr:colOff>0</xdr:colOff>
          <xdr:row>655417</xdr:row>
          <xdr:rowOff>0</xdr:rowOff>
        </xdr:to>
        <xdr:sp macro="" textlink="">
          <xdr:nvSpPr>
            <xdr:cNvPr id="61063" name="Button 647" hidden="1">
              <a:extLst>
                <a:ext uri="{63B3BB69-23CF-44E3-9099-C40C66FF867C}">
                  <a14:compatExt spid="_x0000_s61063"/>
                </a:ext>
                <a:ext uri="{FF2B5EF4-FFF2-40B4-BE49-F238E27FC236}">
                  <a16:creationId xmlns:a16="http://schemas.microsoft.com/office/drawing/2014/main" id="{00000000-0008-0000-3B00-00008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720953</xdr:row>
          <xdr:rowOff>0</xdr:rowOff>
        </xdr:from>
        <xdr:to>
          <xdr:col>9219</xdr:col>
          <xdr:colOff>0</xdr:colOff>
          <xdr:row>720953</xdr:row>
          <xdr:rowOff>0</xdr:rowOff>
        </xdr:to>
        <xdr:sp macro="" textlink="">
          <xdr:nvSpPr>
            <xdr:cNvPr id="61064" name="Button 648" hidden="1">
              <a:extLst>
                <a:ext uri="{63B3BB69-23CF-44E3-9099-C40C66FF867C}">
                  <a14:compatExt spid="_x0000_s61064"/>
                </a:ext>
                <a:ext uri="{FF2B5EF4-FFF2-40B4-BE49-F238E27FC236}">
                  <a16:creationId xmlns:a16="http://schemas.microsoft.com/office/drawing/2014/main" id="{00000000-0008-0000-3B00-00008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786489</xdr:row>
          <xdr:rowOff>0</xdr:rowOff>
        </xdr:from>
        <xdr:to>
          <xdr:col>9219</xdr:col>
          <xdr:colOff>0</xdr:colOff>
          <xdr:row>786489</xdr:row>
          <xdr:rowOff>0</xdr:rowOff>
        </xdr:to>
        <xdr:sp macro="" textlink="">
          <xdr:nvSpPr>
            <xdr:cNvPr id="61065" name="Button 649" hidden="1">
              <a:extLst>
                <a:ext uri="{63B3BB69-23CF-44E3-9099-C40C66FF867C}">
                  <a14:compatExt spid="_x0000_s61065"/>
                </a:ext>
                <a:ext uri="{FF2B5EF4-FFF2-40B4-BE49-F238E27FC236}">
                  <a16:creationId xmlns:a16="http://schemas.microsoft.com/office/drawing/2014/main" id="{00000000-0008-0000-3B00-00008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852025</xdr:row>
          <xdr:rowOff>0</xdr:rowOff>
        </xdr:from>
        <xdr:to>
          <xdr:col>9219</xdr:col>
          <xdr:colOff>0</xdr:colOff>
          <xdr:row>852025</xdr:row>
          <xdr:rowOff>0</xdr:rowOff>
        </xdr:to>
        <xdr:sp macro="" textlink="">
          <xdr:nvSpPr>
            <xdr:cNvPr id="61066" name="Button 650" hidden="1">
              <a:extLst>
                <a:ext uri="{63B3BB69-23CF-44E3-9099-C40C66FF867C}">
                  <a14:compatExt spid="_x0000_s61066"/>
                </a:ext>
                <a:ext uri="{FF2B5EF4-FFF2-40B4-BE49-F238E27FC236}">
                  <a16:creationId xmlns:a16="http://schemas.microsoft.com/office/drawing/2014/main" id="{00000000-0008-0000-3B00-00008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917561</xdr:row>
          <xdr:rowOff>0</xdr:rowOff>
        </xdr:from>
        <xdr:to>
          <xdr:col>9219</xdr:col>
          <xdr:colOff>0</xdr:colOff>
          <xdr:row>917561</xdr:row>
          <xdr:rowOff>0</xdr:rowOff>
        </xdr:to>
        <xdr:sp macro="" textlink="">
          <xdr:nvSpPr>
            <xdr:cNvPr id="61067" name="Button 651" hidden="1">
              <a:extLst>
                <a:ext uri="{63B3BB69-23CF-44E3-9099-C40C66FF867C}">
                  <a14:compatExt spid="_x0000_s61067"/>
                </a:ext>
                <a:ext uri="{FF2B5EF4-FFF2-40B4-BE49-F238E27FC236}">
                  <a16:creationId xmlns:a16="http://schemas.microsoft.com/office/drawing/2014/main" id="{00000000-0008-0000-3B00-00008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983097</xdr:row>
          <xdr:rowOff>0</xdr:rowOff>
        </xdr:from>
        <xdr:to>
          <xdr:col>9219</xdr:col>
          <xdr:colOff>0</xdr:colOff>
          <xdr:row>983097</xdr:row>
          <xdr:rowOff>0</xdr:rowOff>
        </xdr:to>
        <xdr:sp macro="" textlink="">
          <xdr:nvSpPr>
            <xdr:cNvPr id="61068" name="Button 652" hidden="1">
              <a:extLst>
                <a:ext uri="{63B3BB69-23CF-44E3-9099-C40C66FF867C}">
                  <a14:compatExt spid="_x0000_s61068"/>
                </a:ext>
                <a:ext uri="{FF2B5EF4-FFF2-40B4-BE49-F238E27FC236}">
                  <a16:creationId xmlns:a16="http://schemas.microsoft.com/office/drawing/2014/main" id="{00000000-0008-0000-3B00-00008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9473</xdr:col>
          <xdr:colOff>0</xdr:colOff>
          <xdr:row>56</xdr:row>
          <xdr:rowOff>0</xdr:rowOff>
        </xdr:from>
        <xdr:to>
          <xdr:col>9473</xdr:col>
          <xdr:colOff>0</xdr:colOff>
          <xdr:row>56</xdr:row>
          <xdr:rowOff>0</xdr:rowOff>
        </xdr:to>
        <xdr:sp macro="" textlink="">
          <xdr:nvSpPr>
            <xdr:cNvPr id="61069" name="Button 653" hidden="1">
              <a:extLst>
                <a:ext uri="{63B3BB69-23CF-44E3-9099-C40C66FF867C}">
                  <a14:compatExt spid="_x0000_s61069"/>
                </a:ext>
                <a:ext uri="{FF2B5EF4-FFF2-40B4-BE49-F238E27FC236}">
                  <a16:creationId xmlns:a16="http://schemas.microsoft.com/office/drawing/2014/main" id="{00000000-0008-0000-3B00-00008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65593</xdr:row>
          <xdr:rowOff>0</xdr:rowOff>
        </xdr:from>
        <xdr:to>
          <xdr:col>9475</xdr:col>
          <xdr:colOff>0</xdr:colOff>
          <xdr:row>65593</xdr:row>
          <xdr:rowOff>0</xdr:rowOff>
        </xdr:to>
        <xdr:sp macro="" textlink="">
          <xdr:nvSpPr>
            <xdr:cNvPr id="61070" name="Button 654" hidden="1">
              <a:extLst>
                <a:ext uri="{63B3BB69-23CF-44E3-9099-C40C66FF867C}">
                  <a14:compatExt spid="_x0000_s61070"/>
                </a:ext>
                <a:ext uri="{FF2B5EF4-FFF2-40B4-BE49-F238E27FC236}">
                  <a16:creationId xmlns:a16="http://schemas.microsoft.com/office/drawing/2014/main" id="{00000000-0008-0000-3B00-00008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131129</xdr:row>
          <xdr:rowOff>0</xdr:rowOff>
        </xdr:from>
        <xdr:to>
          <xdr:col>9475</xdr:col>
          <xdr:colOff>0</xdr:colOff>
          <xdr:row>131129</xdr:row>
          <xdr:rowOff>0</xdr:rowOff>
        </xdr:to>
        <xdr:sp macro="" textlink="">
          <xdr:nvSpPr>
            <xdr:cNvPr id="61071" name="Button 655" hidden="1">
              <a:extLst>
                <a:ext uri="{63B3BB69-23CF-44E3-9099-C40C66FF867C}">
                  <a14:compatExt spid="_x0000_s61071"/>
                </a:ext>
                <a:ext uri="{FF2B5EF4-FFF2-40B4-BE49-F238E27FC236}">
                  <a16:creationId xmlns:a16="http://schemas.microsoft.com/office/drawing/2014/main" id="{00000000-0008-0000-3B00-00008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196665</xdr:row>
          <xdr:rowOff>0</xdr:rowOff>
        </xdr:from>
        <xdr:to>
          <xdr:col>9475</xdr:col>
          <xdr:colOff>0</xdr:colOff>
          <xdr:row>196665</xdr:row>
          <xdr:rowOff>0</xdr:rowOff>
        </xdr:to>
        <xdr:sp macro="" textlink="">
          <xdr:nvSpPr>
            <xdr:cNvPr id="61072" name="Button 656" hidden="1">
              <a:extLst>
                <a:ext uri="{63B3BB69-23CF-44E3-9099-C40C66FF867C}">
                  <a14:compatExt spid="_x0000_s61072"/>
                </a:ext>
                <a:ext uri="{FF2B5EF4-FFF2-40B4-BE49-F238E27FC236}">
                  <a16:creationId xmlns:a16="http://schemas.microsoft.com/office/drawing/2014/main" id="{00000000-0008-0000-3B00-00009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262201</xdr:row>
          <xdr:rowOff>0</xdr:rowOff>
        </xdr:from>
        <xdr:to>
          <xdr:col>9475</xdr:col>
          <xdr:colOff>0</xdr:colOff>
          <xdr:row>262201</xdr:row>
          <xdr:rowOff>0</xdr:rowOff>
        </xdr:to>
        <xdr:sp macro="" textlink="">
          <xdr:nvSpPr>
            <xdr:cNvPr id="61073" name="Button 657" hidden="1">
              <a:extLst>
                <a:ext uri="{63B3BB69-23CF-44E3-9099-C40C66FF867C}">
                  <a14:compatExt spid="_x0000_s61073"/>
                </a:ext>
                <a:ext uri="{FF2B5EF4-FFF2-40B4-BE49-F238E27FC236}">
                  <a16:creationId xmlns:a16="http://schemas.microsoft.com/office/drawing/2014/main" id="{00000000-0008-0000-3B00-00009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327737</xdr:row>
          <xdr:rowOff>0</xdr:rowOff>
        </xdr:from>
        <xdr:to>
          <xdr:col>9475</xdr:col>
          <xdr:colOff>0</xdr:colOff>
          <xdr:row>327737</xdr:row>
          <xdr:rowOff>0</xdr:rowOff>
        </xdr:to>
        <xdr:sp macro="" textlink="">
          <xdr:nvSpPr>
            <xdr:cNvPr id="61074" name="Button 658" hidden="1">
              <a:extLst>
                <a:ext uri="{63B3BB69-23CF-44E3-9099-C40C66FF867C}">
                  <a14:compatExt spid="_x0000_s61074"/>
                </a:ext>
                <a:ext uri="{FF2B5EF4-FFF2-40B4-BE49-F238E27FC236}">
                  <a16:creationId xmlns:a16="http://schemas.microsoft.com/office/drawing/2014/main" id="{00000000-0008-0000-3B00-00009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393273</xdr:row>
          <xdr:rowOff>0</xdr:rowOff>
        </xdr:from>
        <xdr:to>
          <xdr:col>9475</xdr:col>
          <xdr:colOff>0</xdr:colOff>
          <xdr:row>393273</xdr:row>
          <xdr:rowOff>0</xdr:rowOff>
        </xdr:to>
        <xdr:sp macro="" textlink="">
          <xdr:nvSpPr>
            <xdr:cNvPr id="61075" name="Button 659" hidden="1">
              <a:extLst>
                <a:ext uri="{63B3BB69-23CF-44E3-9099-C40C66FF867C}">
                  <a14:compatExt spid="_x0000_s61075"/>
                </a:ext>
                <a:ext uri="{FF2B5EF4-FFF2-40B4-BE49-F238E27FC236}">
                  <a16:creationId xmlns:a16="http://schemas.microsoft.com/office/drawing/2014/main" id="{00000000-0008-0000-3B00-00009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458809</xdr:row>
          <xdr:rowOff>0</xdr:rowOff>
        </xdr:from>
        <xdr:to>
          <xdr:col>9475</xdr:col>
          <xdr:colOff>0</xdr:colOff>
          <xdr:row>458809</xdr:row>
          <xdr:rowOff>0</xdr:rowOff>
        </xdr:to>
        <xdr:sp macro="" textlink="">
          <xdr:nvSpPr>
            <xdr:cNvPr id="61076" name="Button 660" hidden="1">
              <a:extLst>
                <a:ext uri="{63B3BB69-23CF-44E3-9099-C40C66FF867C}">
                  <a14:compatExt spid="_x0000_s61076"/>
                </a:ext>
                <a:ext uri="{FF2B5EF4-FFF2-40B4-BE49-F238E27FC236}">
                  <a16:creationId xmlns:a16="http://schemas.microsoft.com/office/drawing/2014/main" id="{00000000-0008-0000-3B00-00009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524345</xdr:row>
          <xdr:rowOff>0</xdr:rowOff>
        </xdr:from>
        <xdr:to>
          <xdr:col>9475</xdr:col>
          <xdr:colOff>0</xdr:colOff>
          <xdr:row>524345</xdr:row>
          <xdr:rowOff>0</xdr:rowOff>
        </xdr:to>
        <xdr:sp macro="" textlink="">
          <xdr:nvSpPr>
            <xdr:cNvPr id="61077" name="Button 661" hidden="1">
              <a:extLst>
                <a:ext uri="{63B3BB69-23CF-44E3-9099-C40C66FF867C}">
                  <a14:compatExt spid="_x0000_s61077"/>
                </a:ext>
                <a:ext uri="{FF2B5EF4-FFF2-40B4-BE49-F238E27FC236}">
                  <a16:creationId xmlns:a16="http://schemas.microsoft.com/office/drawing/2014/main" id="{00000000-0008-0000-3B00-00009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589881</xdr:row>
          <xdr:rowOff>0</xdr:rowOff>
        </xdr:from>
        <xdr:to>
          <xdr:col>9475</xdr:col>
          <xdr:colOff>0</xdr:colOff>
          <xdr:row>589881</xdr:row>
          <xdr:rowOff>0</xdr:rowOff>
        </xdr:to>
        <xdr:sp macro="" textlink="">
          <xdr:nvSpPr>
            <xdr:cNvPr id="61078" name="Button 662" hidden="1">
              <a:extLst>
                <a:ext uri="{63B3BB69-23CF-44E3-9099-C40C66FF867C}">
                  <a14:compatExt spid="_x0000_s61078"/>
                </a:ext>
                <a:ext uri="{FF2B5EF4-FFF2-40B4-BE49-F238E27FC236}">
                  <a16:creationId xmlns:a16="http://schemas.microsoft.com/office/drawing/2014/main" id="{00000000-0008-0000-3B00-00009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655417</xdr:row>
          <xdr:rowOff>0</xdr:rowOff>
        </xdr:from>
        <xdr:to>
          <xdr:col>9475</xdr:col>
          <xdr:colOff>0</xdr:colOff>
          <xdr:row>655417</xdr:row>
          <xdr:rowOff>0</xdr:rowOff>
        </xdr:to>
        <xdr:sp macro="" textlink="">
          <xdr:nvSpPr>
            <xdr:cNvPr id="61079" name="Button 663" hidden="1">
              <a:extLst>
                <a:ext uri="{63B3BB69-23CF-44E3-9099-C40C66FF867C}">
                  <a14:compatExt spid="_x0000_s61079"/>
                </a:ext>
                <a:ext uri="{FF2B5EF4-FFF2-40B4-BE49-F238E27FC236}">
                  <a16:creationId xmlns:a16="http://schemas.microsoft.com/office/drawing/2014/main" id="{00000000-0008-0000-3B00-00009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720953</xdr:row>
          <xdr:rowOff>0</xdr:rowOff>
        </xdr:from>
        <xdr:to>
          <xdr:col>9475</xdr:col>
          <xdr:colOff>0</xdr:colOff>
          <xdr:row>720953</xdr:row>
          <xdr:rowOff>0</xdr:rowOff>
        </xdr:to>
        <xdr:sp macro="" textlink="">
          <xdr:nvSpPr>
            <xdr:cNvPr id="61080" name="Button 664" hidden="1">
              <a:extLst>
                <a:ext uri="{63B3BB69-23CF-44E3-9099-C40C66FF867C}">
                  <a14:compatExt spid="_x0000_s61080"/>
                </a:ext>
                <a:ext uri="{FF2B5EF4-FFF2-40B4-BE49-F238E27FC236}">
                  <a16:creationId xmlns:a16="http://schemas.microsoft.com/office/drawing/2014/main" id="{00000000-0008-0000-3B00-00009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786489</xdr:row>
          <xdr:rowOff>0</xdr:rowOff>
        </xdr:from>
        <xdr:to>
          <xdr:col>9475</xdr:col>
          <xdr:colOff>0</xdr:colOff>
          <xdr:row>786489</xdr:row>
          <xdr:rowOff>0</xdr:rowOff>
        </xdr:to>
        <xdr:sp macro="" textlink="">
          <xdr:nvSpPr>
            <xdr:cNvPr id="61081" name="Button 665" hidden="1">
              <a:extLst>
                <a:ext uri="{63B3BB69-23CF-44E3-9099-C40C66FF867C}">
                  <a14:compatExt spid="_x0000_s61081"/>
                </a:ext>
                <a:ext uri="{FF2B5EF4-FFF2-40B4-BE49-F238E27FC236}">
                  <a16:creationId xmlns:a16="http://schemas.microsoft.com/office/drawing/2014/main" id="{00000000-0008-0000-3B00-00009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852025</xdr:row>
          <xdr:rowOff>0</xdr:rowOff>
        </xdr:from>
        <xdr:to>
          <xdr:col>9475</xdr:col>
          <xdr:colOff>0</xdr:colOff>
          <xdr:row>852025</xdr:row>
          <xdr:rowOff>0</xdr:rowOff>
        </xdr:to>
        <xdr:sp macro="" textlink="">
          <xdr:nvSpPr>
            <xdr:cNvPr id="61082" name="Button 666" hidden="1">
              <a:extLst>
                <a:ext uri="{63B3BB69-23CF-44E3-9099-C40C66FF867C}">
                  <a14:compatExt spid="_x0000_s61082"/>
                </a:ext>
                <a:ext uri="{FF2B5EF4-FFF2-40B4-BE49-F238E27FC236}">
                  <a16:creationId xmlns:a16="http://schemas.microsoft.com/office/drawing/2014/main" id="{00000000-0008-0000-3B00-00009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917561</xdr:row>
          <xdr:rowOff>0</xdr:rowOff>
        </xdr:from>
        <xdr:to>
          <xdr:col>9475</xdr:col>
          <xdr:colOff>0</xdr:colOff>
          <xdr:row>917561</xdr:row>
          <xdr:rowOff>0</xdr:rowOff>
        </xdr:to>
        <xdr:sp macro="" textlink="">
          <xdr:nvSpPr>
            <xdr:cNvPr id="61083" name="Button 667" hidden="1">
              <a:extLst>
                <a:ext uri="{63B3BB69-23CF-44E3-9099-C40C66FF867C}">
                  <a14:compatExt spid="_x0000_s61083"/>
                </a:ext>
                <a:ext uri="{FF2B5EF4-FFF2-40B4-BE49-F238E27FC236}">
                  <a16:creationId xmlns:a16="http://schemas.microsoft.com/office/drawing/2014/main" id="{00000000-0008-0000-3B00-00009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983097</xdr:row>
          <xdr:rowOff>0</xdr:rowOff>
        </xdr:from>
        <xdr:to>
          <xdr:col>9475</xdr:col>
          <xdr:colOff>0</xdr:colOff>
          <xdr:row>983097</xdr:row>
          <xdr:rowOff>0</xdr:rowOff>
        </xdr:to>
        <xdr:sp macro="" textlink="">
          <xdr:nvSpPr>
            <xdr:cNvPr id="61084" name="Button 668" hidden="1">
              <a:extLst>
                <a:ext uri="{63B3BB69-23CF-44E3-9099-C40C66FF867C}">
                  <a14:compatExt spid="_x0000_s61084"/>
                </a:ext>
                <a:ext uri="{FF2B5EF4-FFF2-40B4-BE49-F238E27FC236}">
                  <a16:creationId xmlns:a16="http://schemas.microsoft.com/office/drawing/2014/main" id="{00000000-0008-0000-3B00-00009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9729</xdr:col>
          <xdr:colOff>0</xdr:colOff>
          <xdr:row>56</xdr:row>
          <xdr:rowOff>0</xdr:rowOff>
        </xdr:from>
        <xdr:to>
          <xdr:col>9729</xdr:col>
          <xdr:colOff>0</xdr:colOff>
          <xdr:row>56</xdr:row>
          <xdr:rowOff>0</xdr:rowOff>
        </xdr:to>
        <xdr:sp macro="" textlink="">
          <xdr:nvSpPr>
            <xdr:cNvPr id="61085" name="Button 669" hidden="1">
              <a:extLst>
                <a:ext uri="{63B3BB69-23CF-44E3-9099-C40C66FF867C}">
                  <a14:compatExt spid="_x0000_s61085"/>
                </a:ext>
                <a:ext uri="{FF2B5EF4-FFF2-40B4-BE49-F238E27FC236}">
                  <a16:creationId xmlns:a16="http://schemas.microsoft.com/office/drawing/2014/main" id="{00000000-0008-0000-3B00-00009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65593</xdr:row>
          <xdr:rowOff>0</xdr:rowOff>
        </xdr:from>
        <xdr:to>
          <xdr:col>9731</xdr:col>
          <xdr:colOff>0</xdr:colOff>
          <xdr:row>65593</xdr:row>
          <xdr:rowOff>0</xdr:rowOff>
        </xdr:to>
        <xdr:sp macro="" textlink="">
          <xdr:nvSpPr>
            <xdr:cNvPr id="61086" name="Button 670" hidden="1">
              <a:extLst>
                <a:ext uri="{63B3BB69-23CF-44E3-9099-C40C66FF867C}">
                  <a14:compatExt spid="_x0000_s61086"/>
                </a:ext>
                <a:ext uri="{FF2B5EF4-FFF2-40B4-BE49-F238E27FC236}">
                  <a16:creationId xmlns:a16="http://schemas.microsoft.com/office/drawing/2014/main" id="{00000000-0008-0000-3B00-00009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131129</xdr:row>
          <xdr:rowOff>0</xdr:rowOff>
        </xdr:from>
        <xdr:to>
          <xdr:col>9731</xdr:col>
          <xdr:colOff>0</xdr:colOff>
          <xdr:row>131129</xdr:row>
          <xdr:rowOff>0</xdr:rowOff>
        </xdr:to>
        <xdr:sp macro="" textlink="">
          <xdr:nvSpPr>
            <xdr:cNvPr id="61087" name="Button 671" hidden="1">
              <a:extLst>
                <a:ext uri="{63B3BB69-23CF-44E3-9099-C40C66FF867C}">
                  <a14:compatExt spid="_x0000_s61087"/>
                </a:ext>
                <a:ext uri="{FF2B5EF4-FFF2-40B4-BE49-F238E27FC236}">
                  <a16:creationId xmlns:a16="http://schemas.microsoft.com/office/drawing/2014/main" id="{00000000-0008-0000-3B00-00009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196665</xdr:row>
          <xdr:rowOff>0</xdr:rowOff>
        </xdr:from>
        <xdr:to>
          <xdr:col>9731</xdr:col>
          <xdr:colOff>0</xdr:colOff>
          <xdr:row>196665</xdr:row>
          <xdr:rowOff>0</xdr:rowOff>
        </xdr:to>
        <xdr:sp macro="" textlink="">
          <xdr:nvSpPr>
            <xdr:cNvPr id="61088" name="Button 672" hidden="1">
              <a:extLst>
                <a:ext uri="{63B3BB69-23CF-44E3-9099-C40C66FF867C}">
                  <a14:compatExt spid="_x0000_s61088"/>
                </a:ext>
                <a:ext uri="{FF2B5EF4-FFF2-40B4-BE49-F238E27FC236}">
                  <a16:creationId xmlns:a16="http://schemas.microsoft.com/office/drawing/2014/main" id="{00000000-0008-0000-3B00-0000A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262201</xdr:row>
          <xdr:rowOff>0</xdr:rowOff>
        </xdr:from>
        <xdr:to>
          <xdr:col>9731</xdr:col>
          <xdr:colOff>0</xdr:colOff>
          <xdr:row>262201</xdr:row>
          <xdr:rowOff>0</xdr:rowOff>
        </xdr:to>
        <xdr:sp macro="" textlink="">
          <xdr:nvSpPr>
            <xdr:cNvPr id="61089" name="Button 673" hidden="1">
              <a:extLst>
                <a:ext uri="{63B3BB69-23CF-44E3-9099-C40C66FF867C}">
                  <a14:compatExt spid="_x0000_s61089"/>
                </a:ext>
                <a:ext uri="{FF2B5EF4-FFF2-40B4-BE49-F238E27FC236}">
                  <a16:creationId xmlns:a16="http://schemas.microsoft.com/office/drawing/2014/main" id="{00000000-0008-0000-3B00-0000A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327737</xdr:row>
          <xdr:rowOff>0</xdr:rowOff>
        </xdr:from>
        <xdr:to>
          <xdr:col>9731</xdr:col>
          <xdr:colOff>0</xdr:colOff>
          <xdr:row>327737</xdr:row>
          <xdr:rowOff>0</xdr:rowOff>
        </xdr:to>
        <xdr:sp macro="" textlink="">
          <xdr:nvSpPr>
            <xdr:cNvPr id="61090" name="Button 674" hidden="1">
              <a:extLst>
                <a:ext uri="{63B3BB69-23CF-44E3-9099-C40C66FF867C}">
                  <a14:compatExt spid="_x0000_s61090"/>
                </a:ext>
                <a:ext uri="{FF2B5EF4-FFF2-40B4-BE49-F238E27FC236}">
                  <a16:creationId xmlns:a16="http://schemas.microsoft.com/office/drawing/2014/main" id="{00000000-0008-0000-3B00-0000A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393273</xdr:row>
          <xdr:rowOff>0</xdr:rowOff>
        </xdr:from>
        <xdr:to>
          <xdr:col>9731</xdr:col>
          <xdr:colOff>0</xdr:colOff>
          <xdr:row>393273</xdr:row>
          <xdr:rowOff>0</xdr:rowOff>
        </xdr:to>
        <xdr:sp macro="" textlink="">
          <xdr:nvSpPr>
            <xdr:cNvPr id="61091" name="Button 675" hidden="1">
              <a:extLst>
                <a:ext uri="{63B3BB69-23CF-44E3-9099-C40C66FF867C}">
                  <a14:compatExt spid="_x0000_s61091"/>
                </a:ext>
                <a:ext uri="{FF2B5EF4-FFF2-40B4-BE49-F238E27FC236}">
                  <a16:creationId xmlns:a16="http://schemas.microsoft.com/office/drawing/2014/main" id="{00000000-0008-0000-3B00-0000A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458809</xdr:row>
          <xdr:rowOff>0</xdr:rowOff>
        </xdr:from>
        <xdr:to>
          <xdr:col>9731</xdr:col>
          <xdr:colOff>0</xdr:colOff>
          <xdr:row>458809</xdr:row>
          <xdr:rowOff>0</xdr:rowOff>
        </xdr:to>
        <xdr:sp macro="" textlink="">
          <xdr:nvSpPr>
            <xdr:cNvPr id="61092" name="Button 676" hidden="1">
              <a:extLst>
                <a:ext uri="{63B3BB69-23CF-44E3-9099-C40C66FF867C}">
                  <a14:compatExt spid="_x0000_s61092"/>
                </a:ext>
                <a:ext uri="{FF2B5EF4-FFF2-40B4-BE49-F238E27FC236}">
                  <a16:creationId xmlns:a16="http://schemas.microsoft.com/office/drawing/2014/main" id="{00000000-0008-0000-3B00-0000A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524345</xdr:row>
          <xdr:rowOff>0</xdr:rowOff>
        </xdr:from>
        <xdr:to>
          <xdr:col>9731</xdr:col>
          <xdr:colOff>0</xdr:colOff>
          <xdr:row>524345</xdr:row>
          <xdr:rowOff>0</xdr:rowOff>
        </xdr:to>
        <xdr:sp macro="" textlink="">
          <xdr:nvSpPr>
            <xdr:cNvPr id="61093" name="Button 677" hidden="1">
              <a:extLst>
                <a:ext uri="{63B3BB69-23CF-44E3-9099-C40C66FF867C}">
                  <a14:compatExt spid="_x0000_s61093"/>
                </a:ext>
                <a:ext uri="{FF2B5EF4-FFF2-40B4-BE49-F238E27FC236}">
                  <a16:creationId xmlns:a16="http://schemas.microsoft.com/office/drawing/2014/main" id="{00000000-0008-0000-3B00-0000A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589881</xdr:row>
          <xdr:rowOff>0</xdr:rowOff>
        </xdr:from>
        <xdr:to>
          <xdr:col>9731</xdr:col>
          <xdr:colOff>0</xdr:colOff>
          <xdr:row>589881</xdr:row>
          <xdr:rowOff>0</xdr:rowOff>
        </xdr:to>
        <xdr:sp macro="" textlink="">
          <xdr:nvSpPr>
            <xdr:cNvPr id="61094" name="Button 678" hidden="1">
              <a:extLst>
                <a:ext uri="{63B3BB69-23CF-44E3-9099-C40C66FF867C}">
                  <a14:compatExt spid="_x0000_s61094"/>
                </a:ext>
                <a:ext uri="{FF2B5EF4-FFF2-40B4-BE49-F238E27FC236}">
                  <a16:creationId xmlns:a16="http://schemas.microsoft.com/office/drawing/2014/main" id="{00000000-0008-0000-3B00-0000A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655417</xdr:row>
          <xdr:rowOff>0</xdr:rowOff>
        </xdr:from>
        <xdr:to>
          <xdr:col>9731</xdr:col>
          <xdr:colOff>0</xdr:colOff>
          <xdr:row>655417</xdr:row>
          <xdr:rowOff>0</xdr:rowOff>
        </xdr:to>
        <xdr:sp macro="" textlink="">
          <xdr:nvSpPr>
            <xdr:cNvPr id="61095" name="Button 679" hidden="1">
              <a:extLst>
                <a:ext uri="{63B3BB69-23CF-44E3-9099-C40C66FF867C}">
                  <a14:compatExt spid="_x0000_s61095"/>
                </a:ext>
                <a:ext uri="{FF2B5EF4-FFF2-40B4-BE49-F238E27FC236}">
                  <a16:creationId xmlns:a16="http://schemas.microsoft.com/office/drawing/2014/main" id="{00000000-0008-0000-3B00-0000A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720953</xdr:row>
          <xdr:rowOff>0</xdr:rowOff>
        </xdr:from>
        <xdr:to>
          <xdr:col>9731</xdr:col>
          <xdr:colOff>0</xdr:colOff>
          <xdr:row>720953</xdr:row>
          <xdr:rowOff>0</xdr:rowOff>
        </xdr:to>
        <xdr:sp macro="" textlink="">
          <xdr:nvSpPr>
            <xdr:cNvPr id="61096" name="Button 680" hidden="1">
              <a:extLst>
                <a:ext uri="{63B3BB69-23CF-44E3-9099-C40C66FF867C}">
                  <a14:compatExt spid="_x0000_s61096"/>
                </a:ext>
                <a:ext uri="{FF2B5EF4-FFF2-40B4-BE49-F238E27FC236}">
                  <a16:creationId xmlns:a16="http://schemas.microsoft.com/office/drawing/2014/main" id="{00000000-0008-0000-3B00-0000A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786489</xdr:row>
          <xdr:rowOff>0</xdr:rowOff>
        </xdr:from>
        <xdr:to>
          <xdr:col>9731</xdr:col>
          <xdr:colOff>0</xdr:colOff>
          <xdr:row>786489</xdr:row>
          <xdr:rowOff>0</xdr:rowOff>
        </xdr:to>
        <xdr:sp macro="" textlink="">
          <xdr:nvSpPr>
            <xdr:cNvPr id="61097" name="Button 681" hidden="1">
              <a:extLst>
                <a:ext uri="{63B3BB69-23CF-44E3-9099-C40C66FF867C}">
                  <a14:compatExt spid="_x0000_s61097"/>
                </a:ext>
                <a:ext uri="{FF2B5EF4-FFF2-40B4-BE49-F238E27FC236}">
                  <a16:creationId xmlns:a16="http://schemas.microsoft.com/office/drawing/2014/main" id="{00000000-0008-0000-3B00-0000A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852025</xdr:row>
          <xdr:rowOff>0</xdr:rowOff>
        </xdr:from>
        <xdr:to>
          <xdr:col>9731</xdr:col>
          <xdr:colOff>0</xdr:colOff>
          <xdr:row>852025</xdr:row>
          <xdr:rowOff>0</xdr:rowOff>
        </xdr:to>
        <xdr:sp macro="" textlink="">
          <xdr:nvSpPr>
            <xdr:cNvPr id="61098" name="Button 682" hidden="1">
              <a:extLst>
                <a:ext uri="{63B3BB69-23CF-44E3-9099-C40C66FF867C}">
                  <a14:compatExt spid="_x0000_s61098"/>
                </a:ext>
                <a:ext uri="{FF2B5EF4-FFF2-40B4-BE49-F238E27FC236}">
                  <a16:creationId xmlns:a16="http://schemas.microsoft.com/office/drawing/2014/main" id="{00000000-0008-0000-3B00-0000A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917561</xdr:row>
          <xdr:rowOff>0</xdr:rowOff>
        </xdr:from>
        <xdr:to>
          <xdr:col>9731</xdr:col>
          <xdr:colOff>0</xdr:colOff>
          <xdr:row>917561</xdr:row>
          <xdr:rowOff>0</xdr:rowOff>
        </xdr:to>
        <xdr:sp macro="" textlink="">
          <xdr:nvSpPr>
            <xdr:cNvPr id="61099" name="Button 683" hidden="1">
              <a:extLst>
                <a:ext uri="{63B3BB69-23CF-44E3-9099-C40C66FF867C}">
                  <a14:compatExt spid="_x0000_s61099"/>
                </a:ext>
                <a:ext uri="{FF2B5EF4-FFF2-40B4-BE49-F238E27FC236}">
                  <a16:creationId xmlns:a16="http://schemas.microsoft.com/office/drawing/2014/main" id="{00000000-0008-0000-3B00-0000A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983097</xdr:row>
          <xdr:rowOff>0</xdr:rowOff>
        </xdr:from>
        <xdr:to>
          <xdr:col>9731</xdr:col>
          <xdr:colOff>0</xdr:colOff>
          <xdr:row>983097</xdr:row>
          <xdr:rowOff>0</xdr:rowOff>
        </xdr:to>
        <xdr:sp macro="" textlink="">
          <xdr:nvSpPr>
            <xdr:cNvPr id="61100" name="Button 684" hidden="1">
              <a:extLst>
                <a:ext uri="{63B3BB69-23CF-44E3-9099-C40C66FF867C}">
                  <a14:compatExt spid="_x0000_s61100"/>
                </a:ext>
                <a:ext uri="{FF2B5EF4-FFF2-40B4-BE49-F238E27FC236}">
                  <a16:creationId xmlns:a16="http://schemas.microsoft.com/office/drawing/2014/main" id="{00000000-0008-0000-3B00-0000A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9985</xdr:col>
          <xdr:colOff>0</xdr:colOff>
          <xdr:row>56</xdr:row>
          <xdr:rowOff>0</xdr:rowOff>
        </xdr:from>
        <xdr:to>
          <xdr:col>9985</xdr:col>
          <xdr:colOff>0</xdr:colOff>
          <xdr:row>56</xdr:row>
          <xdr:rowOff>0</xdr:rowOff>
        </xdr:to>
        <xdr:sp macro="" textlink="">
          <xdr:nvSpPr>
            <xdr:cNvPr id="61101" name="Button 685" hidden="1">
              <a:extLst>
                <a:ext uri="{63B3BB69-23CF-44E3-9099-C40C66FF867C}">
                  <a14:compatExt spid="_x0000_s61101"/>
                </a:ext>
                <a:ext uri="{FF2B5EF4-FFF2-40B4-BE49-F238E27FC236}">
                  <a16:creationId xmlns:a16="http://schemas.microsoft.com/office/drawing/2014/main" id="{00000000-0008-0000-3B00-0000A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65593</xdr:row>
          <xdr:rowOff>0</xdr:rowOff>
        </xdr:from>
        <xdr:to>
          <xdr:col>9987</xdr:col>
          <xdr:colOff>0</xdr:colOff>
          <xdr:row>65593</xdr:row>
          <xdr:rowOff>0</xdr:rowOff>
        </xdr:to>
        <xdr:sp macro="" textlink="">
          <xdr:nvSpPr>
            <xdr:cNvPr id="61102" name="Button 686" hidden="1">
              <a:extLst>
                <a:ext uri="{63B3BB69-23CF-44E3-9099-C40C66FF867C}">
                  <a14:compatExt spid="_x0000_s61102"/>
                </a:ext>
                <a:ext uri="{FF2B5EF4-FFF2-40B4-BE49-F238E27FC236}">
                  <a16:creationId xmlns:a16="http://schemas.microsoft.com/office/drawing/2014/main" id="{00000000-0008-0000-3B00-0000A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131129</xdr:row>
          <xdr:rowOff>0</xdr:rowOff>
        </xdr:from>
        <xdr:to>
          <xdr:col>9987</xdr:col>
          <xdr:colOff>0</xdr:colOff>
          <xdr:row>131129</xdr:row>
          <xdr:rowOff>0</xdr:rowOff>
        </xdr:to>
        <xdr:sp macro="" textlink="">
          <xdr:nvSpPr>
            <xdr:cNvPr id="61103" name="Button 687" hidden="1">
              <a:extLst>
                <a:ext uri="{63B3BB69-23CF-44E3-9099-C40C66FF867C}">
                  <a14:compatExt spid="_x0000_s61103"/>
                </a:ext>
                <a:ext uri="{FF2B5EF4-FFF2-40B4-BE49-F238E27FC236}">
                  <a16:creationId xmlns:a16="http://schemas.microsoft.com/office/drawing/2014/main" id="{00000000-0008-0000-3B00-0000A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196665</xdr:row>
          <xdr:rowOff>0</xdr:rowOff>
        </xdr:from>
        <xdr:to>
          <xdr:col>9987</xdr:col>
          <xdr:colOff>0</xdr:colOff>
          <xdr:row>196665</xdr:row>
          <xdr:rowOff>0</xdr:rowOff>
        </xdr:to>
        <xdr:sp macro="" textlink="">
          <xdr:nvSpPr>
            <xdr:cNvPr id="61104" name="Button 688" hidden="1">
              <a:extLst>
                <a:ext uri="{63B3BB69-23CF-44E3-9099-C40C66FF867C}">
                  <a14:compatExt spid="_x0000_s61104"/>
                </a:ext>
                <a:ext uri="{FF2B5EF4-FFF2-40B4-BE49-F238E27FC236}">
                  <a16:creationId xmlns:a16="http://schemas.microsoft.com/office/drawing/2014/main" id="{00000000-0008-0000-3B00-0000B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262201</xdr:row>
          <xdr:rowOff>0</xdr:rowOff>
        </xdr:from>
        <xdr:to>
          <xdr:col>9987</xdr:col>
          <xdr:colOff>0</xdr:colOff>
          <xdr:row>262201</xdr:row>
          <xdr:rowOff>0</xdr:rowOff>
        </xdr:to>
        <xdr:sp macro="" textlink="">
          <xdr:nvSpPr>
            <xdr:cNvPr id="61105" name="Button 689" hidden="1">
              <a:extLst>
                <a:ext uri="{63B3BB69-23CF-44E3-9099-C40C66FF867C}">
                  <a14:compatExt spid="_x0000_s61105"/>
                </a:ext>
                <a:ext uri="{FF2B5EF4-FFF2-40B4-BE49-F238E27FC236}">
                  <a16:creationId xmlns:a16="http://schemas.microsoft.com/office/drawing/2014/main" id="{00000000-0008-0000-3B00-0000B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327737</xdr:row>
          <xdr:rowOff>0</xdr:rowOff>
        </xdr:from>
        <xdr:to>
          <xdr:col>9987</xdr:col>
          <xdr:colOff>0</xdr:colOff>
          <xdr:row>327737</xdr:row>
          <xdr:rowOff>0</xdr:rowOff>
        </xdr:to>
        <xdr:sp macro="" textlink="">
          <xdr:nvSpPr>
            <xdr:cNvPr id="61106" name="Button 690" hidden="1">
              <a:extLst>
                <a:ext uri="{63B3BB69-23CF-44E3-9099-C40C66FF867C}">
                  <a14:compatExt spid="_x0000_s61106"/>
                </a:ext>
                <a:ext uri="{FF2B5EF4-FFF2-40B4-BE49-F238E27FC236}">
                  <a16:creationId xmlns:a16="http://schemas.microsoft.com/office/drawing/2014/main" id="{00000000-0008-0000-3B00-0000B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393273</xdr:row>
          <xdr:rowOff>0</xdr:rowOff>
        </xdr:from>
        <xdr:to>
          <xdr:col>9987</xdr:col>
          <xdr:colOff>0</xdr:colOff>
          <xdr:row>393273</xdr:row>
          <xdr:rowOff>0</xdr:rowOff>
        </xdr:to>
        <xdr:sp macro="" textlink="">
          <xdr:nvSpPr>
            <xdr:cNvPr id="61107" name="Button 691" hidden="1">
              <a:extLst>
                <a:ext uri="{63B3BB69-23CF-44E3-9099-C40C66FF867C}">
                  <a14:compatExt spid="_x0000_s61107"/>
                </a:ext>
                <a:ext uri="{FF2B5EF4-FFF2-40B4-BE49-F238E27FC236}">
                  <a16:creationId xmlns:a16="http://schemas.microsoft.com/office/drawing/2014/main" id="{00000000-0008-0000-3B00-0000B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458809</xdr:row>
          <xdr:rowOff>0</xdr:rowOff>
        </xdr:from>
        <xdr:to>
          <xdr:col>9987</xdr:col>
          <xdr:colOff>0</xdr:colOff>
          <xdr:row>458809</xdr:row>
          <xdr:rowOff>0</xdr:rowOff>
        </xdr:to>
        <xdr:sp macro="" textlink="">
          <xdr:nvSpPr>
            <xdr:cNvPr id="61108" name="Button 692" hidden="1">
              <a:extLst>
                <a:ext uri="{63B3BB69-23CF-44E3-9099-C40C66FF867C}">
                  <a14:compatExt spid="_x0000_s61108"/>
                </a:ext>
                <a:ext uri="{FF2B5EF4-FFF2-40B4-BE49-F238E27FC236}">
                  <a16:creationId xmlns:a16="http://schemas.microsoft.com/office/drawing/2014/main" id="{00000000-0008-0000-3B00-0000B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524345</xdr:row>
          <xdr:rowOff>0</xdr:rowOff>
        </xdr:from>
        <xdr:to>
          <xdr:col>9987</xdr:col>
          <xdr:colOff>0</xdr:colOff>
          <xdr:row>524345</xdr:row>
          <xdr:rowOff>0</xdr:rowOff>
        </xdr:to>
        <xdr:sp macro="" textlink="">
          <xdr:nvSpPr>
            <xdr:cNvPr id="61109" name="Button 693" hidden="1">
              <a:extLst>
                <a:ext uri="{63B3BB69-23CF-44E3-9099-C40C66FF867C}">
                  <a14:compatExt spid="_x0000_s61109"/>
                </a:ext>
                <a:ext uri="{FF2B5EF4-FFF2-40B4-BE49-F238E27FC236}">
                  <a16:creationId xmlns:a16="http://schemas.microsoft.com/office/drawing/2014/main" id="{00000000-0008-0000-3B00-0000B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589881</xdr:row>
          <xdr:rowOff>0</xdr:rowOff>
        </xdr:from>
        <xdr:to>
          <xdr:col>9987</xdr:col>
          <xdr:colOff>0</xdr:colOff>
          <xdr:row>589881</xdr:row>
          <xdr:rowOff>0</xdr:rowOff>
        </xdr:to>
        <xdr:sp macro="" textlink="">
          <xdr:nvSpPr>
            <xdr:cNvPr id="61110" name="Button 694" hidden="1">
              <a:extLst>
                <a:ext uri="{63B3BB69-23CF-44E3-9099-C40C66FF867C}">
                  <a14:compatExt spid="_x0000_s61110"/>
                </a:ext>
                <a:ext uri="{FF2B5EF4-FFF2-40B4-BE49-F238E27FC236}">
                  <a16:creationId xmlns:a16="http://schemas.microsoft.com/office/drawing/2014/main" id="{00000000-0008-0000-3B00-0000B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655417</xdr:row>
          <xdr:rowOff>0</xdr:rowOff>
        </xdr:from>
        <xdr:to>
          <xdr:col>9987</xdr:col>
          <xdr:colOff>0</xdr:colOff>
          <xdr:row>655417</xdr:row>
          <xdr:rowOff>0</xdr:rowOff>
        </xdr:to>
        <xdr:sp macro="" textlink="">
          <xdr:nvSpPr>
            <xdr:cNvPr id="61111" name="Button 695" hidden="1">
              <a:extLst>
                <a:ext uri="{63B3BB69-23CF-44E3-9099-C40C66FF867C}">
                  <a14:compatExt spid="_x0000_s61111"/>
                </a:ext>
                <a:ext uri="{FF2B5EF4-FFF2-40B4-BE49-F238E27FC236}">
                  <a16:creationId xmlns:a16="http://schemas.microsoft.com/office/drawing/2014/main" id="{00000000-0008-0000-3B00-0000B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720953</xdr:row>
          <xdr:rowOff>0</xdr:rowOff>
        </xdr:from>
        <xdr:to>
          <xdr:col>9987</xdr:col>
          <xdr:colOff>0</xdr:colOff>
          <xdr:row>720953</xdr:row>
          <xdr:rowOff>0</xdr:rowOff>
        </xdr:to>
        <xdr:sp macro="" textlink="">
          <xdr:nvSpPr>
            <xdr:cNvPr id="61112" name="Button 696" hidden="1">
              <a:extLst>
                <a:ext uri="{63B3BB69-23CF-44E3-9099-C40C66FF867C}">
                  <a14:compatExt spid="_x0000_s61112"/>
                </a:ext>
                <a:ext uri="{FF2B5EF4-FFF2-40B4-BE49-F238E27FC236}">
                  <a16:creationId xmlns:a16="http://schemas.microsoft.com/office/drawing/2014/main" id="{00000000-0008-0000-3B00-0000B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786489</xdr:row>
          <xdr:rowOff>0</xdr:rowOff>
        </xdr:from>
        <xdr:to>
          <xdr:col>9987</xdr:col>
          <xdr:colOff>0</xdr:colOff>
          <xdr:row>786489</xdr:row>
          <xdr:rowOff>0</xdr:rowOff>
        </xdr:to>
        <xdr:sp macro="" textlink="">
          <xdr:nvSpPr>
            <xdr:cNvPr id="61113" name="Button 697" hidden="1">
              <a:extLst>
                <a:ext uri="{63B3BB69-23CF-44E3-9099-C40C66FF867C}">
                  <a14:compatExt spid="_x0000_s61113"/>
                </a:ext>
                <a:ext uri="{FF2B5EF4-FFF2-40B4-BE49-F238E27FC236}">
                  <a16:creationId xmlns:a16="http://schemas.microsoft.com/office/drawing/2014/main" id="{00000000-0008-0000-3B00-0000B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852025</xdr:row>
          <xdr:rowOff>0</xdr:rowOff>
        </xdr:from>
        <xdr:to>
          <xdr:col>9987</xdr:col>
          <xdr:colOff>0</xdr:colOff>
          <xdr:row>852025</xdr:row>
          <xdr:rowOff>0</xdr:rowOff>
        </xdr:to>
        <xdr:sp macro="" textlink="">
          <xdr:nvSpPr>
            <xdr:cNvPr id="61114" name="Button 698" hidden="1">
              <a:extLst>
                <a:ext uri="{63B3BB69-23CF-44E3-9099-C40C66FF867C}">
                  <a14:compatExt spid="_x0000_s61114"/>
                </a:ext>
                <a:ext uri="{FF2B5EF4-FFF2-40B4-BE49-F238E27FC236}">
                  <a16:creationId xmlns:a16="http://schemas.microsoft.com/office/drawing/2014/main" id="{00000000-0008-0000-3B00-0000B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917561</xdr:row>
          <xdr:rowOff>0</xdr:rowOff>
        </xdr:from>
        <xdr:to>
          <xdr:col>9987</xdr:col>
          <xdr:colOff>0</xdr:colOff>
          <xdr:row>917561</xdr:row>
          <xdr:rowOff>0</xdr:rowOff>
        </xdr:to>
        <xdr:sp macro="" textlink="">
          <xdr:nvSpPr>
            <xdr:cNvPr id="61115" name="Button 699" hidden="1">
              <a:extLst>
                <a:ext uri="{63B3BB69-23CF-44E3-9099-C40C66FF867C}">
                  <a14:compatExt spid="_x0000_s61115"/>
                </a:ext>
                <a:ext uri="{FF2B5EF4-FFF2-40B4-BE49-F238E27FC236}">
                  <a16:creationId xmlns:a16="http://schemas.microsoft.com/office/drawing/2014/main" id="{00000000-0008-0000-3B00-0000B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983097</xdr:row>
          <xdr:rowOff>0</xdr:rowOff>
        </xdr:from>
        <xdr:to>
          <xdr:col>9987</xdr:col>
          <xdr:colOff>0</xdr:colOff>
          <xdr:row>983097</xdr:row>
          <xdr:rowOff>0</xdr:rowOff>
        </xdr:to>
        <xdr:sp macro="" textlink="">
          <xdr:nvSpPr>
            <xdr:cNvPr id="61116" name="Button 700" hidden="1">
              <a:extLst>
                <a:ext uri="{63B3BB69-23CF-44E3-9099-C40C66FF867C}">
                  <a14:compatExt spid="_x0000_s61116"/>
                </a:ext>
                <a:ext uri="{FF2B5EF4-FFF2-40B4-BE49-F238E27FC236}">
                  <a16:creationId xmlns:a16="http://schemas.microsoft.com/office/drawing/2014/main" id="{00000000-0008-0000-3B00-0000B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10241</xdr:col>
          <xdr:colOff>0</xdr:colOff>
          <xdr:row>56</xdr:row>
          <xdr:rowOff>0</xdr:rowOff>
        </xdr:from>
        <xdr:to>
          <xdr:col>10241</xdr:col>
          <xdr:colOff>0</xdr:colOff>
          <xdr:row>56</xdr:row>
          <xdr:rowOff>0</xdr:rowOff>
        </xdr:to>
        <xdr:sp macro="" textlink="">
          <xdr:nvSpPr>
            <xdr:cNvPr id="61117" name="Button 701" hidden="1">
              <a:extLst>
                <a:ext uri="{63B3BB69-23CF-44E3-9099-C40C66FF867C}">
                  <a14:compatExt spid="_x0000_s61117"/>
                </a:ext>
                <a:ext uri="{FF2B5EF4-FFF2-40B4-BE49-F238E27FC236}">
                  <a16:creationId xmlns:a16="http://schemas.microsoft.com/office/drawing/2014/main" id="{00000000-0008-0000-3B00-0000B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65593</xdr:row>
          <xdr:rowOff>0</xdr:rowOff>
        </xdr:from>
        <xdr:to>
          <xdr:col>10243</xdr:col>
          <xdr:colOff>0</xdr:colOff>
          <xdr:row>65593</xdr:row>
          <xdr:rowOff>0</xdr:rowOff>
        </xdr:to>
        <xdr:sp macro="" textlink="">
          <xdr:nvSpPr>
            <xdr:cNvPr id="61118" name="Button 702" hidden="1">
              <a:extLst>
                <a:ext uri="{63B3BB69-23CF-44E3-9099-C40C66FF867C}">
                  <a14:compatExt spid="_x0000_s61118"/>
                </a:ext>
                <a:ext uri="{FF2B5EF4-FFF2-40B4-BE49-F238E27FC236}">
                  <a16:creationId xmlns:a16="http://schemas.microsoft.com/office/drawing/2014/main" id="{00000000-0008-0000-3B00-0000B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131129</xdr:row>
          <xdr:rowOff>0</xdr:rowOff>
        </xdr:from>
        <xdr:to>
          <xdr:col>10243</xdr:col>
          <xdr:colOff>0</xdr:colOff>
          <xdr:row>131129</xdr:row>
          <xdr:rowOff>0</xdr:rowOff>
        </xdr:to>
        <xdr:sp macro="" textlink="">
          <xdr:nvSpPr>
            <xdr:cNvPr id="61119" name="Button 703" hidden="1">
              <a:extLst>
                <a:ext uri="{63B3BB69-23CF-44E3-9099-C40C66FF867C}">
                  <a14:compatExt spid="_x0000_s61119"/>
                </a:ext>
                <a:ext uri="{FF2B5EF4-FFF2-40B4-BE49-F238E27FC236}">
                  <a16:creationId xmlns:a16="http://schemas.microsoft.com/office/drawing/2014/main" id="{00000000-0008-0000-3B00-0000B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196665</xdr:row>
          <xdr:rowOff>0</xdr:rowOff>
        </xdr:from>
        <xdr:to>
          <xdr:col>10243</xdr:col>
          <xdr:colOff>0</xdr:colOff>
          <xdr:row>196665</xdr:row>
          <xdr:rowOff>0</xdr:rowOff>
        </xdr:to>
        <xdr:sp macro="" textlink="">
          <xdr:nvSpPr>
            <xdr:cNvPr id="61120" name="Button 704" hidden="1">
              <a:extLst>
                <a:ext uri="{63B3BB69-23CF-44E3-9099-C40C66FF867C}">
                  <a14:compatExt spid="_x0000_s61120"/>
                </a:ext>
                <a:ext uri="{FF2B5EF4-FFF2-40B4-BE49-F238E27FC236}">
                  <a16:creationId xmlns:a16="http://schemas.microsoft.com/office/drawing/2014/main" id="{00000000-0008-0000-3B00-0000C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262201</xdr:row>
          <xdr:rowOff>0</xdr:rowOff>
        </xdr:from>
        <xdr:to>
          <xdr:col>10243</xdr:col>
          <xdr:colOff>0</xdr:colOff>
          <xdr:row>262201</xdr:row>
          <xdr:rowOff>0</xdr:rowOff>
        </xdr:to>
        <xdr:sp macro="" textlink="">
          <xdr:nvSpPr>
            <xdr:cNvPr id="61121" name="Button 705" hidden="1">
              <a:extLst>
                <a:ext uri="{63B3BB69-23CF-44E3-9099-C40C66FF867C}">
                  <a14:compatExt spid="_x0000_s61121"/>
                </a:ext>
                <a:ext uri="{FF2B5EF4-FFF2-40B4-BE49-F238E27FC236}">
                  <a16:creationId xmlns:a16="http://schemas.microsoft.com/office/drawing/2014/main" id="{00000000-0008-0000-3B00-0000C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327737</xdr:row>
          <xdr:rowOff>0</xdr:rowOff>
        </xdr:from>
        <xdr:to>
          <xdr:col>10243</xdr:col>
          <xdr:colOff>0</xdr:colOff>
          <xdr:row>327737</xdr:row>
          <xdr:rowOff>0</xdr:rowOff>
        </xdr:to>
        <xdr:sp macro="" textlink="">
          <xdr:nvSpPr>
            <xdr:cNvPr id="61122" name="Button 706" hidden="1">
              <a:extLst>
                <a:ext uri="{63B3BB69-23CF-44E3-9099-C40C66FF867C}">
                  <a14:compatExt spid="_x0000_s61122"/>
                </a:ext>
                <a:ext uri="{FF2B5EF4-FFF2-40B4-BE49-F238E27FC236}">
                  <a16:creationId xmlns:a16="http://schemas.microsoft.com/office/drawing/2014/main" id="{00000000-0008-0000-3B00-0000C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393273</xdr:row>
          <xdr:rowOff>0</xdr:rowOff>
        </xdr:from>
        <xdr:to>
          <xdr:col>10243</xdr:col>
          <xdr:colOff>0</xdr:colOff>
          <xdr:row>393273</xdr:row>
          <xdr:rowOff>0</xdr:rowOff>
        </xdr:to>
        <xdr:sp macro="" textlink="">
          <xdr:nvSpPr>
            <xdr:cNvPr id="61123" name="Button 707" hidden="1">
              <a:extLst>
                <a:ext uri="{63B3BB69-23CF-44E3-9099-C40C66FF867C}">
                  <a14:compatExt spid="_x0000_s61123"/>
                </a:ext>
                <a:ext uri="{FF2B5EF4-FFF2-40B4-BE49-F238E27FC236}">
                  <a16:creationId xmlns:a16="http://schemas.microsoft.com/office/drawing/2014/main" id="{00000000-0008-0000-3B00-0000C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458809</xdr:row>
          <xdr:rowOff>0</xdr:rowOff>
        </xdr:from>
        <xdr:to>
          <xdr:col>10243</xdr:col>
          <xdr:colOff>0</xdr:colOff>
          <xdr:row>458809</xdr:row>
          <xdr:rowOff>0</xdr:rowOff>
        </xdr:to>
        <xdr:sp macro="" textlink="">
          <xdr:nvSpPr>
            <xdr:cNvPr id="61124" name="Button 708" hidden="1">
              <a:extLst>
                <a:ext uri="{63B3BB69-23CF-44E3-9099-C40C66FF867C}">
                  <a14:compatExt spid="_x0000_s61124"/>
                </a:ext>
                <a:ext uri="{FF2B5EF4-FFF2-40B4-BE49-F238E27FC236}">
                  <a16:creationId xmlns:a16="http://schemas.microsoft.com/office/drawing/2014/main" id="{00000000-0008-0000-3B00-0000C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524345</xdr:row>
          <xdr:rowOff>0</xdr:rowOff>
        </xdr:from>
        <xdr:to>
          <xdr:col>10243</xdr:col>
          <xdr:colOff>0</xdr:colOff>
          <xdr:row>524345</xdr:row>
          <xdr:rowOff>0</xdr:rowOff>
        </xdr:to>
        <xdr:sp macro="" textlink="">
          <xdr:nvSpPr>
            <xdr:cNvPr id="61125" name="Button 709" hidden="1">
              <a:extLst>
                <a:ext uri="{63B3BB69-23CF-44E3-9099-C40C66FF867C}">
                  <a14:compatExt spid="_x0000_s61125"/>
                </a:ext>
                <a:ext uri="{FF2B5EF4-FFF2-40B4-BE49-F238E27FC236}">
                  <a16:creationId xmlns:a16="http://schemas.microsoft.com/office/drawing/2014/main" id="{00000000-0008-0000-3B00-0000C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589881</xdr:row>
          <xdr:rowOff>0</xdr:rowOff>
        </xdr:from>
        <xdr:to>
          <xdr:col>10243</xdr:col>
          <xdr:colOff>0</xdr:colOff>
          <xdr:row>589881</xdr:row>
          <xdr:rowOff>0</xdr:rowOff>
        </xdr:to>
        <xdr:sp macro="" textlink="">
          <xdr:nvSpPr>
            <xdr:cNvPr id="61126" name="Button 710" hidden="1">
              <a:extLst>
                <a:ext uri="{63B3BB69-23CF-44E3-9099-C40C66FF867C}">
                  <a14:compatExt spid="_x0000_s61126"/>
                </a:ext>
                <a:ext uri="{FF2B5EF4-FFF2-40B4-BE49-F238E27FC236}">
                  <a16:creationId xmlns:a16="http://schemas.microsoft.com/office/drawing/2014/main" id="{00000000-0008-0000-3B00-0000C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655417</xdr:row>
          <xdr:rowOff>0</xdr:rowOff>
        </xdr:from>
        <xdr:to>
          <xdr:col>10243</xdr:col>
          <xdr:colOff>0</xdr:colOff>
          <xdr:row>655417</xdr:row>
          <xdr:rowOff>0</xdr:rowOff>
        </xdr:to>
        <xdr:sp macro="" textlink="">
          <xdr:nvSpPr>
            <xdr:cNvPr id="61127" name="Button 711" hidden="1">
              <a:extLst>
                <a:ext uri="{63B3BB69-23CF-44E3-9099-C40C66FF867C}">
                  <a14:compatExt spid="_x0000_s61127"/>
                </a:ext>
                <a:ext uri="{FF2B5EF4-FFF2-40B4-BE49-F238E27FC236}">
                  <a16:creationId xmlns:a16="http://schemas.microsoft.com/office/drawing/2014/main" id="{00000000-0008-0000-3B00-0000C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720953</xdr:row>
          <xdr:rowOff>0</xdr:rowOff>
        </xdr:from>
        <xdr:to>
          <xdr:col>10243</xdr:col>
          <xdr:colOff>0</xdr:colOff>
          <xdr:row>720953</xdr:row>
          <xdr:rowOff>0</xdr:rowOff>
        </xdr:to>
        <xdr:sp macro="" textlink="">
          <xdr:nvSpPr>
            <xdr:cNvPr id="61128" name="Button 712" hidden="1">
              <a:extLst>
                <a:ext uri="{63B3BB69-23CF-44E3-9099-C40C66FF867C}">
                  <a14:compatExt spid="_x0000_s61128"/>
                </a:ext>
                <a:ext uri="{FF2B5EF4-FFF2-40B4-BE49-F238E27FC236}">
                  <a16:creationId xmlns:a16="http://schemas.microsoft.com/office/drawing/2014/main" id="{00000000-0008-0000-3B00-0000C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786489</xdr:row>
          <xdr:rowOff>0</xdr:rowOff>
        </xdr:from>
        <xdr:to>
          <xdr:col>10243</xdr:col>
          <xdr:colOff>0</xdr:colOff>
          <xdr:row>786489</xdr:row>
          <xdr:rowOff>0</xdr:rowOff>
        </xdr:to>
        <xdr:sp macro="" textlink="">
          <xdr:nvSpPr>
            <xdr:cNvPr id="61129" name="Button 713" hidden="1">
              <a:extLst>
                <a:ext uri="{63B3BB69-23CF-44E3-9099-C40C66FF867C}">
                  <a14:compatExt spid="_x0000_s61129"/>
                </a:ext>
                <a:ext uri="{FF2B5EF4-FFF2-40B4-BE49-F238E27FC236}">
                  <a16:creationId xmlns:a16="http://schemas.microsoft.com/office/drawing/2014/main" id="{00000000-0008-0000-3B00-0000C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852025</xdr:row>
          <xdr:rowOff>0</xdr:rowOff>
        </xdr:from>
        <xdr:to>
          <xdr:col>10243</xdr:col>
          <xdr:colOff>0</xdr:colOff>
          <xdr:row>852025</xdr:row>
          <xdr:rowOff>0</xdr:rowOff>
        </xdr:to>
        <xdr:sp macro="" textlink="">
          <xdr:nvSpPr>
            <xdr:cNvPr id="61130" name="Button 714" hidden="1">
              <a:extLst>
                <a:ext uri="{63B3BB69-23CF-44E3-9099-C40C66FF867C}">
                  <a14:compatExt spid="_x0000_s61130"/>
                </a:ext>
                <a:ext uri="{FF2B5EF4-FFF2-40B4-BE49-F238E27FC236}">
                  <a16:creationId xmlns:a16="http://schemas.microsoft.com/office/drawing/2014/main" id="{00000000-0008-0000-3B00-0000C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917561</xdr:row>
          <xdr:rowOff>0</xdr:rowOff>
        </xdr:from>
        <xdr:to>
          <xdr:col>10243</xdr:col>
          <xdr:colOff>0</xdr:colOff>
          <xdr:row>917561</xdr:row>
          <xdr:rowOff>0</xdr:rowOff>
        </xdr:to>
        <xdr:sp macro="" textlink="">
          <xdr:nvSpPr>
            <xdr:cNvPr id="61131" name="Button 715" hidden="1">
              <a:extLst>
                <a:ext uri="{63B3BB69-23CF-44E3-9099-C40C66FF867C}">
                  <a14:compatExt spid="_x0000_s61131"/>
                </a:ext>
                <a:ext uri="{FF2B5EF4-FFF2-40B4-BE49-F238E27FC236}">
                  <a16:creationId xmlns:a16="http://schemas.microsoft.com/office/drawing/2014/main" id="{00000000-0008-0000-3B00-0000C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983097</xdr:row>
          <xdr:rowOff>0</xdr:rowOff>
        </xdr:from>
        <xdr:to>
          <xdr:col>10243</xdr:col>
          <xdr:colOff>0</xdr:colOff>
          <xdr:row>983097</xdr:row>
          <xdr:rowOff>0</xdr:rowOff>
        </xdr:to>
        <xdr:sp macro="" textlink="">
          <xdr:nvSpPr>
            <xdr:cNvPr id="61132" name="Button 716" hidden="1">
              <a:extLst>
                <a:ext uri="{63B3BB69-23CF-44E3-9099-C40C66FF867C}">
                  <a14:compatExt spid="_x0000_s61132"/>
                </a:ext>
                <a:ext uri="{FF2B5EF4-FFF2-40B4-BE49-F238E27FC236}">
                  <a16:creationId xmlns:a16="http://schemas.microsoft.com/office/drawing/2014/main" id="{00000000-0008-0000-3B00-0000C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10497</xdr:col>
          <xdr:colOff>0</xdr:colOff>
          <xdr:row>56</xdr:row>
          <xdr:rowOff>0</xdr:rowOff>
        </xdr:from>
        <xdr:to>
          <xdr:col>10497</xdr:col>
          <xdr:colOff>0</xdr:colOff>
          <xdr:row>56</xdr:row>
          <xdr:rowOff>0</xdr:rowOff>
        </xdr:to>
        <xdr:sp macro="" textlink="">
          <xdr:nvSpPr>
            <xdr:cNvPr id="61133" name="Button 717" hidden="1">
              <a:extLst>
                <a:ext uri="{63B3BB69-23CF-44E3-9099-C40C66FF867C}">
                  <a14:compatExt spid="_x0000_s61133"/>
                </a:ext>
                <a:ext uri="{FF2B5EF4-FFF2-40B4-BE49-F238E27FC236}">
                  <a16:creationId xmlns:a16="http://schemas.microsoft.com/office/drawing/2014/main" id="{00000000-0008-0000-3B00-0000C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65593</xdr:row>
          <xdr:rowOff>0</xdr:rowOff>
        </xdr:from>
        <xdr:to>
          <xdr:col>10499</xdr:col>
          <xdr:colOff>0</xdr:colOff>
          <xdr:row>65593</xdr:row>
          <xdr:rowOff>0</xdr:rowOff>
        </xdr:to>
        <xdr:sp macro="" textlink="">
          <xdr:nvSpPr>
            <xdr:cNvPr id="61134" name="Button 718" hidden="1">
              <a:extLst>
                <a:ext uri="{63B3BB69-23CF-44E3-9099-C40C66FF867C}">
                  <a14:compatExt spid="_x0000_s61134"/>
                </a:ext>
                <a:ext uri="{FF2B5EF4-FFF2-40B4-BE49-F238E27FC236}">
                  <a16:creationId xmlns:a16="http://schemas.microsoft.com/office/drawing/2014/main" id="{00000000-0008-0000-3B00-0000C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131129</xdr:row>
          <xdr:rowOff>0</xdr:rowOff>
        </xdr:from>
        <xdr:to>
          <xdr:col>10499</xdr:col>
          <xdr:colOff>0</xdr:colOff>
          <xdr:row>131129</xdr:row>
          <xdr:rowOff>0</xdr:rowOff>
        </xdr:to>
        <xdr:sp macro="" textlink="">
          <xdr:nvSpPr>
            <xdr:cNvPr id="61135" name="Button 719" hidden="1">
              <a:extLst>
                <a:ext uri="{63B3BB69-23CF-44E3-9099-C40C66FF867C}">
                  <a14:compatExt spid="_x0000_s61135"/>
                </a:ext>
                <a:ext uri="{FF2B5EF4-FFF2-40B4-BE49-F238E27FC236}">
                  <a16:creationId xmlns:a16="http://schemas.microsoft.com/office/drawing/2014/main" id="{00000000-0008-0000-3B00-0000C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196665</xdr:row>
          <xdr:rowOff>0</xdr:rowOff>
        </xdr:from>
        <xdr:to>
          <xdr:col>10499</xdr:col>
          <xdr:colOff>0</xdr:colOff>
          <xdr:row>196665</xdr:row>
          <xdr:rowOff>0</xdr:rowOff>
        </xdr:to>
        <xdr:sp macro="" textlink="">
          <xdr:nvSpPr>
            <xdr:cNvPr id="61136" name="Button 720" hidden="1">
              <a:extLst>
                <a:ext uri="{63B3BB69-23CF-44E3-9099-C40C66FF867C}">
                  <a14:compatExt spid="_x0000_s61136"/>
                </a:ext>
                <a:ext uri="{FF2B5EF4-FFF2-40B4-BE49-F238E27FC236}">
                  <a16:creationId xmlns:a16="http://schemas.microsoft.com/office/drawing/2014/main" id="{00000000-0008-0000-3B00-0000D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262201</xdr:row>
          <xdr:rowOff>0</xdr:rowOff>
        </xdr:from>
        <xdr:to>
          <xdr:col>10499</xdr:col>
          <xdr:colOff>0</xdr:colOff>
          <xdr:row>262201</xdr:row>
          <xdr:rowOff>0</xdr:rowOff>
        </xdr:to>
        <xdr:sp macro="" textlink="">
          <xdr:nvSpPr>
            <xdr:cNvPr id="61137" name="Button 721" hidden="1">
              <a:extLst>
                <a:ext uri="{63B3BB69-23CF-44E3-9099-C40C66FF867C}">
                  <a14:compatExt spid="_x0000_s61137"/>
                </a:ext>
                <a:ext uri="{FF2B5EF4-FFF2-40B4-BE49-F238E27FC236}">
                  <a16:creationId xmlns:a16="http://schemas.microsoft.com/office/drawing/2014/main" id="{00000000-0008-0000-3B00-0000D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327737</xdr:row>
          <xdr:rowOff>0</xdr:rowOff>
        </xdr:from>
        <xdr:to>
          <xdr:col>10499</xdr:col>
          <xdr:colOff>0</xdr:colOff>
          <xdr:row>327737</xdr:row>
          <xdr:rowOff>0</xdr:rowOff>
        </xdr:to>
        <xdr:sp macro="" textlink="">
          <xdr:nvSpPr>
            <xdr:cNvPr id="61138" name="Button 722" hidden="1">
              <a:extLst>
                <a:ext uri="{63B3BB69-23CF-44E3-9099-C40C66FF867C}">
                  <a14:compatExt spid="_x0000_s61138"/>
                </a:ext>
                <a:ext uri="{FF2B5EF4-FFF2-40B4-BE49-F238E27FC236}">
                  <a16:creationId xmlns:a16="http://schemas.microsoft.com/office/drawing/2014/main" id="{00000000-0008-0000-3B00-0000D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393273</xdr:row>
          <xdr:rowOff>0</xdr:rowOff>
        </xdr:from>
        <xdr:to>
          <xdr:col>10499</xdr:col>
          <xdr:colOff>0</xdr:colOff>
          <xdr:row>393273</xdr:row>
          <xdr:rowOff>0</xdr:rowOff>
        </xdr:to>
        <xdr:sp macro="" textlink="">
          <xdr:nvSpPr>
            <xdr:cNvPr id="61139" name="Button 723" hidden="1">
              <a:extLst>
                <a:ext uri="{63B3BB69-23CF-44E3-9099-C40C66FF867C}">
                  <a14:compatExt spid="_x0000_s61139"/>
                </a:ext>
                <a:ext uri="{FF2B5EF4-FFF2-40B4-BE49-F238E27FC236}">
                  <a16:creationId xmlns:a16="http://schemas.microsoft.com/office/drawing/2014/main" id="{00000000-0008-0000-3B00-0000D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458809</xdr:row>
          <xdr:rowOff>0</xdr:rowOff>
        </xdr:from>
        <xdr:to>
          <xdr:col>10499</xdr:col>
          <xdr:colOff>0</xdr:colOff>
          <xdr:row>458809</xdr:row>
          <xdr:rowOff>0</xdr:rowOff>
        </xdr:to>
        <xdr:sp macro="" textlink="">
          <xdr:nvSpPr>
            <xdr:cNvPr id="61140" name="Button 724" hidden="1">
              <a:extLst>
                <a:ext uri="{63B3BB69-23CF-44E3-9099-C40C66FF867C}">
                  <a14:compatExt spid="_x0000_s61140"/>
                </a:ext>
                <a:ext uri="{FF2B5EF4-FFF2-40B4-BE49-F238E27FC236}">
                  <a16:creationId xmlns:a16="http://schemas.microsoft.com/office/drawing/2014/main" id="{00000000-0008-0000-3B00-0000D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524345</xdr:row>
          <xdr:rowOff>0</xdr:rowOff>
        </xdr:from>
        <xdr:to>
          <xdr:col>10499</xdr:col>
          <xdr:colOff>0</xdr:colOff>
          <xdr:row>524345</xdr:row>
          <xdr:rowOff>0</xdr:rowOff>
        </xdr:to>
        <xdr:sp macro="" textlink="">
          <xdr:nvSpPr>
            <xdr:cNvPr id="61141" name="Button 725" hidden="1">
              <a:extLst>
                <a:ext uri="{63B3BB69-23CF-44E3-9099-C40C66FF867C}">
                  <a14:compatExt spid="_x0000_s61141"/>
                </a:ext>
                <a:ext uri="{FF2B5EF4-FFF2-40B4-BE49-F238E27FC236}">
                  <a16:creationId xmlns:a16="http://schemas.microsoft.com/office/drawing/2014/main" id="{00000000-0008-0000-3B00-0000D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589881</xdr:row>
          <xdr:rowOff>0</xdr:rowOff>
        </xdr:from>
        <xdr:to>
          <xdr:col>10499</xdr:col>
          <xdr:colOff>0</xdr:colOff>
          <xdr:row>589881</xdr:row>
          <xdr:rowOff>0</xdr:rowOff>
        </xdr:to>
        <xdr:sp macro="" textlink="">
          <xdr:nvSpPr>
            <xdr:cNvPr id="61142" name="Button 726" hidden="1">
              <a:extLst>
                <a:ext uri="{63B3BB69-23CF-44E3-9099-C40C66FF867C}">
                  <a14:compatExt spid="_x0000_s61142"/>
                </a:ext>
                <a:ext uri="{FF2B5EF4-FFF2-40B4-BE49-F238E27FC236}">
                  <a16:creationId xmlns:a16="http://schemas.microsoft.com/office/drawing/2014/main" id="{00000000-0008-0000-3B00-0000D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655417</xdr:row>
          <xdr:rowOff>0</xdr:rowOff>
        </xdr:from>
        <xdr:to>
          <xdr:col>10499</xdr:col>
          <xdr:colOff>0</xdr:colOff>
          <xdr:row>655417</xdr:row>
          <xdr:rowOff>0</xdr:rowOff>
        </xdr:to>
        <xdr:sp macro="" textlink="">
          <xdr:nvSpPr>
            <xdr:cNvPr id="61143" name="Button 727" hidden="1">
              <a:extLst>
                <a:ext uri="{63B3BB69-23CF-44E3-9099-C40C66FF867C}">
                  <a14:compatExt spid="_x0000_s61143"/>
                </a:ext>
                <a:ext uri="{FF2B5EF4-FFF2-40B4-BE49-F238E27FC236}">
                  <a16:creationId xmlns:a16="http://schemas.microsoft.com/office/drawing/2014/main" id="{00000000-0008-0000-3B00-0000D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720953</xdr:row>
          <xdr:rowOff>0</xdr:rowOff>
        </xdr:from>
        <xdr:to>
          <xdr:col>10499</xdr:col>
          <xdr:colOff>0</xdr:colOff>
          <xdr:row>720953</xdr:row>
          <xdr:rowOff>0</xdr:rowOff>
        </xdr:to>
        <xdr:sp macro="" textlink="">
          <xdr:nvSpPr>
            <xdr:cNvPr id="61144" name="Button 728" hidden="1">
              <a:extLst>
                <a:ext uri="{63B3BB69-23CF-44E3-9099-C40C66FF867C}">
                  <a14:compatExt spid="_x0000_s61144"/>
                </a:ext>
                <a:ext uri="{FF2B5EF4-FFF2-40B4-BE49-F238E27FC236}">
                  <a16:creationId xmlns:a16="http://schemas.microsoft.com/office/drawing/2014/main" id="{00000000-0008-0000-3B00-0000D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786489</xdr:row>
          <xdr:rowOff>0</xdr:rowOff>
        </xdr:from>
        <xdr:to>
          <xdr:col>10499</xdr:col>
          <xdr:colOff>0</xdr:colOff>
          <xdr:row>786489</xdr:row>
          <xdr:rowOff>0</xdr:rowOff>
        </xdr:to>
        <xdr:sp macro="" textlink="">
          <xdr:nvSpPr>
            <xdr:cNvPr id="61145" name="Button 729" hidden="1">
              <a:extLst>
                <a:ext uri="{63B3BB69-23CF-44E3-9099-C40C66FF867C}">
                  <a14:compatExt spid="_x0000_s61145"/>
                </a:ext>
                <a:ext uri="{FF2B5EF4-FFF2-40B4-BE49-F238E27FC236}">
                  <a16:creationId xmlns:a16="http://schemas.microsoft.com/office/drawing/2014/main" id="{00000000-0008-0000-3B00-0000D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852025</xdr:row>
          <xdr:rowOff>0</xdr:rowOff>
        </xdr:from>
        <xdr:to>
          <xdr:col>10499</xdr:col>
          <xdr:colOff>0</xdr:colOff>
          <xdr:row>852025</xdr:row>
          <xdr:rowOff>0</xdr:rowOff>
        </xdr:to>
        <xdr:sp macro="" textlink="">
          <xdr:nvSpPr>
            <xdr:cNvPr id="61146" name="Button 730" hidden="1">
              <a:extLst>
                <a:ext uri="{63B3BB69-23CF-44E3-9099-C40C66FF867C}">
                  <a14:compatExt spid="_x0000_s61146"/>
                </a:ext>
                <a:ext uri="{FF2B5EF4-FFF2-40B4-BE49-F238E27FC236}">
                  <a16:creationId xmlns:a16="http://schemas.microsoft.com/office/drawing/2014/main" id="{00000000-0008-0000-3B00-0000D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917561</xdr:row>
          <xdr:rowOff>0</xdr:rowOff>
        </xdr:from>
        <xdr:to>
          <xdr:col>10499</xdr:col>
          <xdr:colOff>0</xdr:colOff>
          <xdr:row>917561</xdr:row>
          <xdr:rowOff>0</xdr:rowOff>
        </xdr:to>
        <xdr:sp macro="" textlink="">
          <xdr:nvSpPr>
            <xdr:cNvPr id="61147" name="Button 731" hidden="1">
              <a:extLst>
                <a:ext uri="{63B3BB69-23CF-44E3-9099-C40C66FF867C}">
                  <a14:compatExt spid="_x0000_s61147"/>
                </a:ext>
                <a:ext uri="{FF2B5EF4-FFF2-40B4-BE49-F238E27FC236}">
                  <a16:creationId xmlns:a16="http://schemas.microsoft.com/office/drawing/2014/main" id="{00000000-0008-0000-3B00-0000D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983097</xdr:row>
          <xdr:rowOff>0</xdr:rowOff>
        </xdr:from>
        <xdr:to>
          <xdr:col>10499</xdr:col>
          <xdr:colOff>0</xdr:colOff>
          <xdr:row>983097</xdr:row>
          <xdr:rowOff>0</xdr:rowOff>
        </xdr:to>
        <xdr:sp macro="" textlink="">
          <xdr:nvSpPr>
            <xdr:cNvPr id="61148" name="Button 732" hidden="1">
              <a:extLst>
                <a:ext uri="{63B3BB69-23CF-44E3-9099-C40C66FF867C}">
                  <a14:compatExt spid="_x0000_s61148"/>
                </a:ext>
                <a:ext uri="{FF2B5EF4-FFF2-40B4-BE49-F238E27FC236}">
                  <a16:creationId xmlns:a16="http://schemas.microsoft.com/office/drawing/2014/main" id="{00000000-0008-0000-3B00-0000D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10753</xdr:col>
          <xdr:colOff>0</xdr:colOff>
          <xdr:row>56</xdr:row>
          <xdr:rowOff>0</xdr:rowOff>
        </xdr:from>
        <xdr:to>
          <xdr:col>10753</xdr:col>
          <xdr:colOff>0</xdr:colOff>
          <xdr:row>56</xdr:row>
          <xdr:rowOff>0</xdr:rowOff>
        </xdr:to>
        <xdr:sp macro="" textlink="">
          <xdr:nvSpPr>
            <xdr:cNvPr id="61149" name="Button 733" hidden="1">
              <a:extLst>
                <a:ext uri="{63B3BB69-23CF-44E3-9099-C40C66FF867C}">
                  <a14:compatExt spid="_x0000_s61149"/>
                </a:ext>
                <a:ext uri="{FF2B5EF4-FFF2-40B4-BE49-F238E27FC236}">
                  <a16:creationId xmlns:a16="http://schemas.microsoft.com/office/drawing/2014/main" id="{00000000-0008-0000-3B00-0000D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65593</xdr:row>
          <xdr:rowOff>0</xdr:rowOff>
        </xdr:from>
        <xdr:to>
          <xdr:col>10755</xdr:col>
          <xdr:colOff>0</xdr:colOff>
          <xdr:row>65593</xdr:row>
          <xdr:rowOff>0</xdr:rowOff>
        </xdr:to>
        <xdr:sp macro="" textlink="">
          <xdr:nvSpPr>
            <xdr:cNvPr id="61150" name="Button 734" hidden="1">
              <a:extLst>
                <a:ext uri="{63B3BB69-23CF-44E3-9099-C40C66FF867C}">
                  <a14:compatExt spid="_x0000_s61150"/>
                </a:ext>
                <a:ext uri="{FF2B5EF4-FFF2-40B4-BE49-F238E27FC236}">
                  <a16:creationId xmlns:a16="http://schemas.microsoft.com/office/drawing/2014/main" id="{00000000-0008-0000-3B00-0000D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131129</xdr:row>
          <xdr:rowOff>0</xdr:rowOff>
        </xdr:from>
        <xdr:to>
          <xdr:col>10755</xdr:col>
          <xdr:colOff>0</xdr:colOff>
          <xdr:row>131129</xdr:row>
          <xdr:rowOff>0</xdr:rowOff>
        </xdr:to>
        <xdr:sp macro="" textlink="">
          <xdr:nvSpPr>
            <xdr:cNvPr id="61151" name="Button 735" hidden="1">
              <a:extLst>
                <a:ext uri="{63B3BB69-23CF-44E3-9099-C40C66FF867C}">
                  <a14:compatExt spid="_x0000_s61151"/>
                </a:ext>
                <a:ext uri="{FF2B5EF4-FFF2-40B4-BE49-F238E27FC236}">
                  <a16:creationId xmlns:a16="http://schemas.microsoft.com/office/drawing/2014/main" id="{00000000-0008-0000-3B00-0000D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196665</xdr:row>
          <xdr:rowOff>0</xdr:rowOff>
        </xdr:from>
        <xdr:to>
          <xdr:col>10755</xdr:col>
          <xdr:colOff>0</xdr:colOff>
          <xdr:row>196665</xdr:row>
          <xdr:rowOff>0</xdr:rowOff>
        </xdr:to>
        <xdr:sp macro="" textlink="">
          <xdr:nvSpPr>
            <xdr:cNvPr id="61152" name="Button 736" hidden="1">
              <a:extLst>
                <a:ext uri="{63B3BB69-23CF-44E3-9099-C40C66FF867C}">
                  <a14:compatExt spid="_x0000_s61152"/>
                </a:ext>
                <a:ext uri="{FF2B5EF4-FFF2-40B4-BE49-F238E27FC236}">
                  <a16:creationId xmlns:a16="http://schemas.microsoft.com/office/drawing/2014/main" id="{00000000-0008-0000-3B00-0000E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262201</xdr:row>
          <xdr:rowOff>0</xdr:rowOff>
        </xdr:from>
        <xdr:to>
          <xdr:col>10755</xdr:col>
          <xdr:colOff>0</xdr:colOff>
          <xdr:row>262201</xdr:row>
          <xdr:rowOff>0</xdr:rowOff>
        </xdr:to>
        <xdr:sp macro="" textlink="">
          <xdr:nvSpPr>
            <xdr:cNvPr id="61153" name="Button 737" hidden="1">
              <a:extLst>
                <a:ext uri="{63B3BB69-23CF-44E3-9099-C40C66FF867C}">
                  <a14:compatExt spid="_x0000_s61153"/>
                </a:ext>
                <a:ext uri="{FF2B5EF4-FFF2-40B4-BE49-F238E27FC236}">
                  <a16:creationId xmlns:a16="http://schemas.microsoft.com/office/drawing/2014/main" id="{00000000-0008-0000-3B00-0000E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327737</xdr:row>
          <xdr:rowOff>0</xdr:rowOff>
        </xdr:from>
        <xdr:to>
          <xdr:col>10755</xdr:col>
          <xdr:colOff>0</xdr:colOff>
          <xdr:row>327737</xdr:row>
          <xdr:rowOff>0</xdr:rowOff>
        </xdr:to>
        <xdr:sp macro="" textlink="">
          <xdr:nvSpPr>
            <xdr:cNvPr id="61154" name="Button 738" hidden="1">
              <a:extLst>
                <a:ext uri="{63B3BB69-23CF-44E3-9099-C40C66FF867C}">
                  <a14:compatExt spid="_x0000_s61154"/>
                </a:ext>
                <a:ext uri="{FF2B5EF4-FFF2-40B4-BE49-F238E27FC236}">
                  <a16:creationId xmlns:a16="http://schemas.microsoft.com/office/drawing/2014/main" id="{00000000-0008-0000-3B00-0000E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393273</xdr:row>
          <xdr:rowOff>0</xdr:rowOff>
        </xdr:from>
        <xdr:to>
          <xdr:col>10755</xdr:col>
          <xdr:colOff>0</xdr:colOff>
          <xdr:row>393273</xdr:row>
          <xdr:rowOff>0</xdr:rowOff>
        </xdr:to>
        <xdr:sp macro="" textlink="">
          <xdr:nvSpPr>
            <xdr:cNvPr id="61155" name="Button 739" hidden="1">
              <a:extLst>
                <a:ext uri="{63B3BB69-23CF-44E3-9099-C40C66FF867C}">
                  <a14:compatExt spid="_x0000_s61155"/>
                </a:ext>
                <a:ext uri="{FF2B5EF4-FFF2-40B4-BE49-F238E27FC236}">
                  <a16:creationId xmlns:a16="http://schemas.microsoft.com/office/drawing/2014/main" id="{00000000-0008-0000-3B00-0000E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458809</xdr:row>
          <xdr:rowOff>0</xdr:rowOff>
        </xdr:from>
        <xdr:to>
          <xdr:col>10755</xdr:col>
          <xdr:colOff>0</xdr:colOff>
          <xdr:row>458809</xdr:row>
          <xdr:rowOff>0</xdr:rowOff>
        </xdr:to>
        <xdr:sp macro="" textlink="">
          <xdr:nvSpPr>
            <xdr:cNvPr id="61156" name="Button 740" hidden="1">
              <a:extLst>
                <a:ext uri="{63B3BB69-23CF-44E3-9099-C40C66FF867C}">
                  <a14:compatExt spid="_x0000_s61156"/>
                </a:ext>
                <a:ext uri="{FF2B5EF4-FFF2-40B4-BE49-F238E27FC236}">
                  <a16:creationId xmlns:a16="http://schemas.microsoft.com/office/drawing/2014/main" id="{00000000-0008-0000-3B00-0000E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524345</xdr:row>
          <xdr:rowOff>0</xdr:rowOff>
        </xdr:from>
        <xdr:to>
          <xdr:col>10755</xdr:col>
          <xdr:colOff>0</xdr:colOff>
          <xdr:row>524345</xdr:row>
          <xdr:rowOff>0</xdr:rowOff>
        </xdr:to>
        <xdr:sp macro="" textlink="">
          <xdr:nvSpPr>
            <xdr:cNvPr id="61157" name="Button 741" hidden="1">
              <a:extLst>
                <a:ext uri="{63B3BB69-23CF-44E3-9099-C40C66FF867C}">
                  <a14:compatExt spid="_x0000_s61157"/>
                </a:ext>
                <a:ext uri="{FF2B5EF4-FFF2-40B4-BE49-F238E27FC236}">
                  <a16:creationId xmlns:a16="http://schemas.microsoft.com/office/drawing/2014/main" id="{00000000-0008-0000-3B00-0000E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589881</xdr:row>
          <xdr:rowOff>0</xdr:rowOff>
        </xdr:from>
        <xdr:to>
          <xdr:col>10755</xdr:col>
          <xdr:colOff>0</xdr:colOff>
          <xdr:row>589881</xdr:row>
          <xdr:rowOff>0</xdr:rowOff>
        </xdr:to>
        <xdr:sp macro="" textlink="">
          <xdr:nvSpPr>
            <xdr:cNvPr id="61158" name="Button 742" hidden="1">
              <a:extLst>
                <a:ext uri="{63B3BB69-23CF-44E3-9099-C40C66FF867C}">
                  <a14:compatExt spid="_x0000_s61158"/>
                </a:ext>
                <a:ext uri="{FF2B5EF4-FFF2-40B4-BE49-F238E27FC236}">
                  <a16:creationId xmlns:a16="http://schemas.microsoft.com/office/drawing/2014/main" id="{00000000-0008-0000-3B00-0000E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655417</xdr:row>
          <xdr:rowOff>0</xdr:rowOff>
        </xdr:from>
        <xdr:to>
          <xdr:col>10755</xdr:col>
          <xdr:colOff>0</xdr:colOff>
          <xdr:row>655417</xdr:row>
          <xdr:rowOff>0</xdr:rowOff>
        </xdr:to>
        <xdr:sp macro="" textlink="">
          <xdr:nvSpPr>
            <xdr:cNvPr id="61159" name="Button 743" hidden="1">
              <a:extLst>
                <a:ext uri="{63B3BB69-23CF-44E3-9099-C40C66FF867C}">
                  <a14:compatExt spid="_x0000_s61159"/>
                </a:ext>
                <a:ext uri="{FF2B5EF4-FFF2-40B4-BE49-F238E27FC236}">
                  <a16:creationId xmlns:a16="http://schemas.microsoft.com/office/drawing/2014/main" id="{00000000-0008-0000-3B00-0000E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720953</xdr:row>
          <xdr:rowOff>0</xdr:rowOff>
        </xdr:from>
        <xdr:to>
          <xdr:col>10755</xdr:col>
          <xdr:colOff>0</xdr:colOff>
          <xdr:row>720953</xdr:row>
          <xdr:rowOff>0</xdr:rowOff>
        </xdr:to>
        <xdr:sp macro="" textlink="">
          <xdr:nvSpPr>
            <xdr:cNvPr id="61160" name="Button 744" hidden="1">
              <a:extLst>
                <a:ext uri="{63B3BB69-23CF-44E3-9099-C40C66FF867C}">
                  <a14:compatExt spid="_x0000_s61160"/>
                </a:ext>
                <a:ext uri="{FF2B5EF4-FFF2-40B4-BE49-F238E27FC236}">
                  <a16:creationId xmlns:a16="http://schemas.microsoft.com/office/drawing/2014/main" id="{00000000-0008-0000-3B00-0000E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786489</xdr:row>
          <xdr:rowOff>0</xdr:rowOff>
        </xdr:from>
        <xdr:to>
          <xdr:col>10755</xdr:col>
          <xdr:colOff>0</xdr:colOff>
          <xdr:row>786489</xdr:row>
          <xdr:rowOff>0</xdr:rowOff>
        </xdr:to>
        <xdr:sp macro="" textlink="">
          <xdr:nvSpPr>
            <xdr:cNvPr id="61161" name="Button 745" hidden="1">
              <a:extLst>
                <a:ext uri="{63B3BB69-23CF-44E3-9099-C40C66FF867C}">
                  <a14:compatExt spid="_x0000_s61161"/>
                </a:ext>
                <a:ext uri="{FF2B5EF4-FFF2-40B4-BE49-F238E27FC236}">
                  <a16:creationId xmlns:a16="http://schemas.microsoft.com/office/drawing/2014/main" id="{00000000-0008-0000-3B00-0000E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852025</xdr:row>
          <xdr:rowOff>0</xdr:rowOff>
        </xdr:from>
        <xdr:to>
          <xdr:col>10755</xdr:col>
          <xdr:colOff>0</xdr:colOff>
          <xdr:row>852025</xdr:row>
          <xdr:rowOff>0</xdr:rowOff>
        </xdr:to>
        <xdr:sp macro="" textlink="">
          <xdr:nvSpPr>
            <xdr:cNvPr id="61162" name="Button 746" hidden="1">
              <a:extLst>
                <a:ext uri="{63B3BB69-23CF-44E3-9099-C40C66FF867C}">
                  <a14:compatExt spid="_x0000_s61162"/>
                </a:ext>
                <a:ext uri="{FF2B5EF4-FFF2-40B4-BE49-F238E27FC236}">
                  <a16:creationId xmlns:a16="http://schemas.microsoft.com/office/drawing/2014/main" id="{00000000-0008-0000-3B00-0000E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917561</xdr:row>
          <xdr:rowOff>0</xdr:rowOff>
        </xdr:from>
        <xdr:to>
          <xdr:col>10755</xdr:col>
          <xdr:colOff>0</xdr:colOff>
          <xdr:row>917561</xdr:row>
          <xdr:rowOff>0</xdr:rowOff>
        </xdr:to>
        <xdr:sp macro="" textlink="">
          <xdr:nvSpPr>
            <xdr:cNvPr id="61163" name="Button 747" hidden="1">
              <a:extLst>
                <a:ext uri="{63B3BB69-23CF-44E3-9099-C40C66FF867C}">
                  <a14:compatExt spid="_x0000_s61163"/>
                </a:ext>
                <a:ext uri="{FF2B5EF4-FFF2-40B4-BE49-F238E27FC236}">
                  <a16:creationId xmlns:a16="http://schemas.microsoft.com/office/drawing/2014/main" id="{00000000-0008-0000-3B00-0000E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983097</xdr:row>
          <xdr:rowOff>0</xdr:rowOff>
        </xdr:from>
        <xdr:to>
          <xdr:col>10755</xdr:col>
          <xdr:colOff>0</xdr:colOff>
          <xdr:row>983097</xdr:row>
          <xdr:rowOff>0</xdr:rowOff>
        </xdr:to>
        <xdr:sp macro="" textlink="">
          <xdr:nvSpPr>
            <xdr:cNvPr id="61164" name="Button 748" hidden="1">
              <a:extLst>
                <a:ext uri="{63B3BB69-23CF-44E3-9099-C40C66FF867C}">
                  <a14:compatExt spid="_x0000_s61164"/>
                </a:ext>
                <a:ext uri="{FF2B5EF4-FFF2-40B4-BE49-F238E27FC236}">
                  <a16:creationId xmlns:a16="http://schemas.microsoft.com/office/drawing/2014/main" id="{00000000-0008-0000-3B00-0000E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11009</xdr:col>
          <xdr:colOff>0</xdr:colOff>
          <xdr:row>56</xdr:row>
          <xdr:rowOff>0</xdr:rowOff>
        </xdr:from>
        <xdr:to>
          <xdr:col>11009</xdr:col>
          <xdr:colOff>0</xdr:colOff>
          <xdr:row>56</xdr:row>
          <xdr:rowOff>0</xdr:rowOff>
        </xdr:to>
        <xdr:sp macro="" textlink="">
          <xdr:nvSpPr>
            <xdr:cNvPr id="61165" name="Button 749" hidden="1">
              <a:extLst>
                <a:ext uri="{63B3BB69-23CF-44E3-9099-C40C66FF867C}">
                  <a14:compatExt spid="_x0000_s61165"/>
                </a:ext>
                <a:ext uri="{FF2B5EF4-FFF2-40B4-BE49-F238E27FC236}">
                  <a16:creationId xmlns:a16="http://schemas.microsoft.com/office/drawing/2014/main" id="{00000000-0008-0000-3B00-0000E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65593</xdr:row>
          <xdr:rowOff>0</xdr:rowOff>
        </xdr:from>
        <xdr:to>
          <xdr:col>11011</xdr:col>
          <xdr:colOff>0</xdr:colOff>
          <xdr:row>65593</xdr:row>
          <xdr:rowOff>0</xdr:rowOff>
        </xdr:to>
        <xdr:sp macro="" textlink="">
          <xdr:nvSpPr>
            <xdr:cNvPr id="61166" name="Button 750" hidden="1">
              <a:extLst>
                <a:ext uri="{63B3BB69-23CF-44E3-9099-C40C66FF867C}">
                  <a14:compatExt spid="_x0000_s61166"/>
                </a:ext>
                <a:ext uri="{FF2B5EF4-FFF2-40B4-BE49-F238E27FC236}">
                  <a16:creationId xmlns:a16="http://schemas.microsoft.com/office/drawing/2014/main" id="{00000000-0008-0000-3B00-0000E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131129</xdr:row>
          <xdr:rowOff>0</xdr:rowOff>
        </xdr:from>
        <xdr:to>
          <xdr:col>11011</xdr:col>
          <xdr:colOff>0</xdr:colOff>
          <xdr:row>131129</xdr:row>
          <xdr:rowOff>0</xdr:rowOff>
        </xdr:to>
        <xdr:sp macro="" textlink="">
          <xdr:nvSpPr>
            <xdr:cNvPr id="61167" name="Button 751" hidden="1">
              <a:extLst>
                <a:ext uri="{63B3BB69-23CF-44E3-9099-C40C66FF867C}">
                  <a14:compatExt spid="_x0000_s61167"/>
                </a:ext>
                <a:ext uri="{FF2B5EF4-FFF2-40B4-BE49-F238E27FC236}">
                  <a16:creationId xmlns:a16="http://schemas.microsoft.com/office/drawing/2014/main" id="{00000000-0008-0000-3B00-0000E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196665</xdr:row>
          <xdr:rowOff>0</xdr:rowOff>
        </xdr:from>
        <xdr:to>
          <xdr:col>11011</xdr:col>
          <xdr:colOff>0</xdr:colOff>
          <xdr:row>196665</xdr:row>
          <xdr:rowOff>0</xdr:rowOff>
        </xdr:to>
        <xdr:sp macro="" textlink="">
          <xdr:nvSpPr>
            <xdr:cNvPr id="61168" name="Button 752" hidden="1">
              <a:extLst>
                <a:ext uri="{63B3BB69-23CF-44E3-9099-C40C66FF867C}">
                  <a14:compatExt spid="_x0000_s61168"/>
                </a:ext>
                <a:ext uri="{FF2B5EF4-FFF2-40B4-BE49-F238E27FC236}">
                  <a16:creationId xmlns:a16="http://schemas.microsoft.com/office/drawing/2014/main" id="{00000000-0008-0000-3B00-0000F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262201</xdr:row>
          <xdr:rowOff>0</xdr:rowOff>
        </xdr:from>
        <xdr:to>
          <xdr:col>11011</xdr:col>
          <xdr:colOff>0</xdr:colOff>
          <xdr:row>262201</xdr:row>
          <xdr:rowOff>0</xdr:rowOff>
        </xdr:to>
        <xdr:sp macro="" textlink="">
          <xdr:nvSpPr>
            <xdr:cNvPr id="61169" name="Button 753" hidden="1">
              <a:extLst>
                <a:ext uri="{63B3BB69-23CF-44E3-9099-C40C66FF867C}">
                  <a14:compatExt spid="_x0000_s61169"/>
                </a:ext>
                <a:ext uri="{FF2B5EF4-FFF2-40B4-BE49-F238E27FC236}">
                  <a16:creationId xmlns:a16="http://schemas.microsoft.com/office/drawing/2014/main" id="{00000000-0008-0000-3B00-0000F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327737</xdr:row>
          <xdr:rowOff>0</xdr:rowOff>
        </xdr:from>
        <xdr:to>
          <xdr:col>11011</xdr:col>
          <xdr:colOff>0</xdr:colOff>
          <xdr:row>327737</xdr:row>
          <xdr:rowOff>0</xdr:rowOff>
        </xdr:to>
        <xdr:sp macro="" textlink="">
          <xdr:nvSpPr>
            <xdr:cNvPr id="61170" name="Button 754" hidden="1">
              <a:extLst>
                <a:ext uri="{63B3BB69-23CF-44E3-9099-C40C66FF867C}">
                  <a14:compatExt spid="_x0000_s61170"/>
                </a:ext>
                <a:ext uri="{FF2B5EF4-FFF2-40B4-BE49-F238E27FC236}">
                  <a16:creationId xmlns:a16="http://schemas.microsoft.com/office/drawing/2014/main" id="{00000000-0008-0000-3B00-0000F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393273</xdr:row>
          <xdr:rowOff>0</xdr:rowOff>
        </xdr:from>
        <xdr:to>
          <xdr:col>11011</xdr:col>
          <xdr:colOff>0</xdr:colOff>
          <xdr:row>393273</xdr:row>
          <xdr:rowOff>0</xdr:rowOff>
        </xdr:to>
        <xdr:sp macro="" textlink="">
          <xdr:nvSpPr>
            <xdr:cNvPr id="61171" name="Button 755" hidden="1">
              <a:extLst>
                <a:ext uri="{63B3BB69-23CF-44E3-9099-C40C66FF867C}">
                  <a14:compatExt spid="_x0000_s61171"/>
                </a:ext>
                <a:ext uri="{FF2B5EF4-FFF2-40B4-BE49-F238E27FC236}">
                  <a16:creationId xmlns:a16="http://schemas.microsoft.com/office/drawing/2014/main" id="{00000000-0008-0000-3B00-0000F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458809</xdr:row>
          <xdr:rowOff>0</xdr:rowOff>
        </xdr:from>
        <xdr:to>
          <xdr:col>11011</xdr:col>
          <xdr:colOff>0</xdr:colOff>
          <xdr:row>458809</xdr:row>
          <xdr:rowOff>0</xdr:rowOff>
        </xdr:to>
        <xdr:sp macro="" textlink="">
          <xdr:nvSpPr>
            <xdr:cNvPr id="61172" name="Button 756" hidden="1">
              <a:extLst>
                <a:ext uri="{63B3BB69-23CF-44E3-9099-C40C66FF867C}">
                  <a14:compatExt spid="_x0000_s61172"/>
                </a:ext>
                <a:ext uri="{FF2B5EF4-FFF2-40B4-BE49-F238E27FC236}">
                  <a16:creationId xmlns:a16="http://schemas.microsoft.com/office/drawing/2014/main" id="{00000000-0008-0000-3B00-0000F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524345</xdr:row>
          <xdr:rowOff>0</xdr:rowOff>
        </xdr:from>
        <xdr:to>
          <xdr:col>11011</xdr:col>
          <xdr:colOff>0</xdr:colOff>
          <xdr:row>524345</xdr:row>
          <xdr:rowOff>0</xdr:rowOff>
        </xdr:to>
        <xdr:sp macro="" textlink="">
          <xdr:nvSpPr>
            <xdr:cNvPr id="61173" name="Button 757" hidden="1">
              <a:extLst>
                <a:ext uri="{63B3BB69-23CF-44E3-9099-C40C66FF867C}">
                  <a14:compatExt spid="_x0000_s61173"/>
                </a:ext>
                <a:ext uri="{FF2B5EF4-FFF2-40B4-BE49-F238E27FC236}">
                  <a16:creationId xmlns:a16="http://schemas.microsoft.com/office/drawing/2014/main" id="{00000000-0008-0000-3B00-0000F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589881</xdr:row>
          <xdr:rowOff>0</xdr:rowOff>
        </xdr:from>
        <xdr:to>
          <xdr:col>11011</xdr:col>
          <xdr:colOff>0</xdr:colOff>
          <xdr:row>589881</xdr:row>
          <xdr:rowOff>0</xdr:rowOff>
        </xdr:to>
        <xdr:sp macro="" textlink="">
          <xdr:nvSpPr>
            <xdr:cNvPr id="61174" name="Button 758" hidden="1">
              <a:extLst>
                <a:ext uri="{63B3BB69-23CF-44E3-9099-C40C66FF867C}">
                  <a14:compatExt spid="_x0000_s61174"/>
                </a:ext>
                <a:ext uri="{FF2B5EF4-FFF2-40B4-BE49-F238E27FC236}">
                  <a16:creationId xmlns:a16="http://schemas.microsoft.com/office/drawing/2014/main" id="{00000000-0008-0000-3B00-0000F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655417</xdr:row>
          <xdr:rowOff>0</xdr:rowOff>
        </xdr:from>
        <xdr:to>
          <xdr:col>11011</xdr:col>
          <xdr:colOff>0</xdr:colOff>
          <xdr:row>655417</xdr:row>
          <xdr:rowOff>0</xdr:rowOff>
        </xdr:to>
        <xdr:sp macro="" textlink="">
          <xdr:nvSpPr>
            <xdr:cNvPr id="61175" name="Button 759" hidden="1">
              <a:extLst>
                <a:ext uri="{63B3BB69-23CF-44E3-9099-C40C66FF867C}">
                  <a14:compatExt spid="_x0000_s61175"/>
                </a:ext>
                <a:ext uri="{FF2B5EF4-FFF2-40B4-BE49-F238E27FC236}">
                  <a16:creationId xmlns:a16="http://schemas.microsoft.com/office/drawing/2014/main" id="{00000000-0008-0000-3B00-0000F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720953</xdr:row>
          <xdr:rowOff>0</xdr:rowOff>
        </xdr:from>
        <xdr:to>
          <xdr:col>11011</xdr:col>
          <xdr:colOff>0</xdr:colOff>
          <xdr:row>720953</xdr:row>
          <xdr:rowOff>0</xdr:rowOff>
        </xdr:to>
        <xdr:sp macro="" textlink="">
          <xdr:nvSpPr>
            <xdr:cNvPr id="61176" name="Button 760" hidden="1">
              <a:extLst>
                <a:ext uri="{63B3BB69-23CF-44E3-9099-C40C66FF867C}">
                  <a14:compatExt spid="_x0000_s61176"/>
                </a:ext>
                <a:ext uri="{FF2B5EF4-FFF2-40B4-BE49-F238E27FC236}">
                  <a16:creationId xmlns:a16="http://schemas.microsoft.com/office/drawing/2014/main" id="{00000000-0008-0000-3B00-0000F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786489</xdr:row>
          <xdr:rowOff>0</xdr:rowOff>
        </xdr:from>
        <xdr:to>
          <xdr:col>11011</xdr:col>
          <xdr:colOff>0</xdr:colOff>
          <xdr:row>786489</xdr:row>
          <xdr:rowOff>0</xdr:rowOff>
        </xdr:to>
        <xdr:sp macro="" textlink="">
          <xdr:nvSpPr>
            <xdr:cNvPr id="61177" name="Button 761" hidden="1">
              <a:extLst>
                <a:ext uri="{63B3BB69-23CF-44E3-9099-C40C66FF867C}">
                  <a14:compatExt spid="_x0000_s61177"/>
                </a:ext>
                <a:ext uri="{FF2B5EF4-FFF2-40B4-BE49-F238E27FC236}">
                  <a16:creationId xmlns:a16="http://schemas.microsoft.com/office/drawing/2014/main" id="{00000000-0008-0000-3B00-0000F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852025</xdr:row>
          <xdr:rowOff>0</xdr:rowOff>
        </xdr:from>
        <xdr:to>
          <xdr:col>11011</xdr:col>
          <xdr:colOff>0</xdr:colOff>
          <xdr:row>852025</xdr:row>
          <xdr:rowOff>0</xdr:rowOff>
        </xdr:to>
        <xdr:sp macro="" textlink="">
          <xdr:nvSpPr>
            <xdr:cNvPr id="61178" name="Button 762" hidden="1">
              <a:extLst>
                <a:ext uri="{63B3BB69-23CF-44E3-9099-C40C66FF867C}">
                  <a14:compatExt spid="_x0000_s61178"/>
                </a:ext>
                <a:ext uri="{FF2B5EF4-FFF2-40B4-BE49-F238E27FC236}">
                  <a16:creationId xmlns:a16="http://schemas.microsoft.com/office/drawing/2014/main" id="{00000000-0008-0000-3B00-0000F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917561</xdr:row>
          <xdr:rowOff>0</xdr:rowOff>
        </xdr:from>
        <xdr:to>
          <xdr:col>11011</xdr:col>
          <xdr:colOff>0</xdr:colOff>
          <xdr:row>917561</xdr:row>
          <xdr:rowOff>0</xdr:rowOff>
        </xdr:to>
        <xdr:sp macro="" textlink="">
          <xdr:nvSpPr>
            <xdr:cNvPr id="61179" name="Button 763" hidden="1">
              <a:extLst>
                <a:ext uri="{63B3BB69-23CF-44E3-9099-C40C66FF867C}">
                  <a14:compatExt spid="_x0000_s61179"/>
                </a:ext>
                <a:ext uri="{FF2B5EF4-FFF2-40B4-BE49-F238E27FC236}">
                  <a16:creationId xmlns:a16="http://schemas.microsoft.com/office/drawing/2014/main" id="{00000000-0008-0000-3B00-0000F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983097</xdr:row>
          <xdr:rowOff>0</xdr:rowOff>
        </xdr:from>
        <xdr:to>
          <xdr:col>11011</xdr:col>
          <xdr:colOff>0</xdr:colOff>
          <xdr:row>983097</xdr:row>
          <xdr:rowOff>0</xdr:rowOff>
        </xdr:to>
        <xdr:sp macro="" textlink="">
          <xdr:nvSpPr>
            <xdr:cNvPr id="61180" name="Button 764" hidden="1">
              <a:extLst>
                <a:ext uri="{63B3BB69-23CF-44E3-9099-C40C66FF867C}">
                  <a14:compatExt spid="_x0000_s61180"/>
                </a:ext>
                <a:ext uri="{FF2B5EF4-FFF2-40B4-BE49-F238E27FC236}">
                  <a16:creationId xmlns:a16="http://schemas.microsoft.com/office/drawing/2014/main" id="{00000000-0008-0000-3B00-0000F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11265</xdr:col>
          <xdr:colOff>0</xdr:colOff>
          <xdr:row>56</xdr:row>
          <xdr:rowOff>0</xdr:rowOff>
        </xdr:from>
        <xdr:to>
          <xdr:col>11265</xdr:col>
          <xdr:colOff>0</xdr:colOff>
          <xdr:row>56</xdr:row>
          <xdr:rowOff>0</xdr:rowOff>
        </xdr:to>
        <xdr:sp macro="" textlink="">
          <xdr:nvSpPr>
            <xdr:cNvPr id="61181" name="Button 765" hidden="1">
              <a:extLst>
                <a:ext uri="{63B3BB69-23CF-44E3-9099-C40C66FF867C}">
                  <a14:compatExt spid="_x0000_s61181"/>
                </a:ext>
                <a:ext uri="{FF2B5EF4-FFF2-40B4-BE49-F238E27FC236}">
                  <a16:creationId xmlns:a16="http://schemas.microsoft.com/office/drawing/2014/main" id="{00000000-0008-0000-3B00-0000F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65593</xdr:row>
          <xdr:rowOff>0</xdr:rowOff>
        </xdr:from>
        <xdr:to>
          <xdr:col>11267</xdr:col>
          <xdr:colOff>0</xdr:colOff>
          <xdr:row>65593</xdr:row>
          <xdr:rowOff>0</xdr:rowOff>
        </xdr:to>
        <xdr:sp macro="" textlink="">
          <xdr:nvSpPr>
            <xdr:cNvPr id="61182" name="Button 766" hidden="1">
              <a:extLst>
                <a:ext uri="{63B3BB69-23CF-44E3-9099-C40C66FF867C}">
                  <a14:compatExt spid="_x0000_s61182"/>
                </a:ext>
                <a:ext uri="{FF2B5EF4-FFF2-40B4-BE49-F238E27FC236}">
                  <a16:creationId xmlns:a16="http://schemas.microsoft.com/office/drawing/2014/main" id="{00000000-0008-0000-3B00-0000F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131129</xdr:row>
          <xdr:rowOff>0</xdr:rowOff>
        </xdr:from>
        <xdr:to>
          <xdr:col>11267</xdr:col>
          <xdr:colOff>0</xdr:colOff>
          <xdr:row>131129</xdr:row>
          <xdr:rowOff>0</xdr:rowOff>
        </xdr:to>
        <xdr:sp macro="" textlink="">
          <xdr:nvSpPr>
            <xdr:cNvPr id="61183" name="Button 767" hidden="1">
              <a:extLst>
                <a:ext uri="{63B3BB69-23CF-44E3-9099-C40C66FF867C}">
                  <a14:compatExt spid="_x0000_s61183"/>
                </a:ext>
                <a:ext uri="{FF2B5EF4-FFF2-40B4-BE49-F238E27FC236}">
                  <a16:creationId xmlns:a16="http://schemas.microsoft.com/office/drawing/2014/main" id="{00000000-0008-0000-3B00-0000F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196665</xdr:row>
          <xdr:rowOff>0</xdr:rowOff>
        </xdr:from>
        <xdr:to>
          <xdr:col>11267</xdr:col>
          <xdr:colOff>0</xdr:colOff>
          <xdr:row>196665</xdr:row>
          <xdr:rowOff>0</xdr:rowOff>
        </xdr:to>
        <xdr:sp macro="" textlink="">
          <xdr:nvSpPr>
            <xdr:cNvPr id="61184" name="Button 768" hidden="1">
              <a:extLst>
                <a:ext uri="{63B3BB69-23CF-44E3-9099-C40C66FF867C}">
                  <a14:compatExt spid="_x0000_s61184"/>
                </a:ext>
                <a:ext uri="{FF2B5EF4-FFF2-40B4-BE49-F238E27FC236}">
                  <a16:creationId xmlns:a16="http://schemas.microsoft.com/office/drawing/2014/main" id="{00000000-0008-0000-3B00-00000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262201</xdr:row>
          <xdr:rowOff>0</xdr:rowOff>
        </xdr:from>
        <xdr:to>
          <xdr:col>11267</xdr:col>
          <xdr:colOff>0</xdr:colOff>
          <xdr:row>262201</xdr:row>
          <xdr:rowOff>0</xdr:rowOff>
        </xdr:to>
        <xdr:sp macro="" textlink="">
          <xdr:nvSpPr>
            <xdr:cNvPr id="61185" name="Button 769" hidden="1">
              <a:extLst>
                <a:ext uri="{63B3BB69-23CF-44E3-9099-C40C66FF867C}">
                  <a14:compatExt spid="_x0000_s61185"/>
                </a:ext>
                <a:ext uri="{FF2B5EF4-FFF2-40B4-BE49-F238E27FC236}">
                  <a16:creationId xmlns:a16="http://schemas.microsoft.com/office/drawing/2014/main" id="{00000000-0008-0000-3B00-00000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327737</xdr:row>
          <xdr:rowOff>0</xdr:rowOff>
        </xdr:from>
        <xdr:to>
          <xdr:col>11267</xdr:col>
          <xdr:colOff>0</xdr:colOff>
          <xdr:row>327737</xdr:row>
          <xdr:rowOff>0</xdr:rowOff>
        </xdr:to>
        <xdr:sp macro="" textlink="">
          <xdr:nvSpPr>
            <xdr:cNvPr id="61186" name="Button 770" hidden="1">
              <a:extLst>
                <a:ext uri="{63B3BB69-23CF-44E3-9099-C40C66FF867C}">
                  <a14:compatExt spid="_x0000_s61186"/>
                </a:ext>
                <a:ext uri="{FF2B5EF4-FFF2-40B4-BE49-F238E27FC236}">
                  <a16:creationId xmlns:a16="http://schemas.microsoft.com/office/drawing/2014/main" id="{00000000-0008-0000-3B00-00000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393273</xdr:row>
          <xdr:rowOff>0</xdr:rowOff>
        </xdr:from>
        <xdr:to>
          <xdr:col>11267</xdr:col>
          <xdr:colOff>0</xdr:colOff>
          <xdr:row>393273</xdr:row>
          <xdr:rowOff>0</xdr:rowOff>
        </xdr:to>
        <xdr:sp macro="" textlink="">
          <xdr:nvSpPr>
            <xdr:cNvPr id="61187" name="Button 771" hidden="1">
              <a:extLst>
                <a:ext uri="{63B3BB69-23CF-44E3-9099-C40C66FF867C}">
                  <a14:compatExt spid="_x0000_s61187"/>
                </a:ext>
                <a:ext uri="{FF2B5EF4-FFF2-40B4-BE49-F238E27FC236}">
                  <a16:creationId xmlns:a16="http://schemas.microsoft.com/office/drawing/2014/main" id="{00000000-0008-0000-3B00-00000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458809</xdr:row>
          <xdr:rowOff>0</xdr:rowOff>
        </xdr:from>
        <xdr:to>
          <xdr:col>11267</xdr:col>
          <xdr:colOff>0</xdr:colOff>
          <xdr:row>458809</xdr:row>
          <xdr:rowOff>0</xdr:rowOff>
        </xdr:to>
        <xdr:sp macro="" textlink="">
          <xdr:nvSpPr>
            <xdr:cNvPr id="61188" name="Button 772" hidden="1">
              <a:extLst>
                <a:ext uri="{63B3BB69-23CF-44E3-9099-C40C66FF867C}">
                  <a14:compatExt spid="_x0000_s61188"/>
                </a:ext>
                <a:ext uri="{FF2B5EF4-FFF2-40B4-BE49-F238E27FC236}">
                  <a16:creationId xmlns:a16="http://schemas.microsoft.com/office/drawing/2014/main" id="{00000000-0008-0000-3B00-00000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524345</xdr:row>
          <xdr:rowOff>0</xdr:rowOff>
        </xdr:from>
        <xdr:to>
          <xdr:col>11267</xdr:col>
          <xdr:colOff>0</xdr:colOff>
          <xdr:row>524345</xdr:row>
          <xdr:rowOff>0</xdr:rowOff>
        </xdr:to>
        <xdr:sp macro="" textlink="">
          <xdr:nvSpPr>
            <xdr:cNvPr id="61189" name="Button 773" hidden="1">
              <a:extLst>
                <a:ext uri="{63B3BB69-23CF-44E3-9099-C40C66FF867C}">
                  <a14:compatExt spid="_x0000_s61189"/>
                </a:ext>
                <a:ext uri="{FF2B5EF4-FFF2-40B4-BE49-F238E27FC236}">
                  <a16:creationId xmlns:a16="http://schemas.microsoft.com/office/drawing/2014/main" id="{00000000-0008-0000-3B00-00000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589881</xdr:row>
          <xdr:rowOff>0</xdr:rowOff>
        </xdr:from>
        <xdr:to>
          <xdr:col>11267</xdr:col>
          <xdr:colOff>0</xdr:colOff>
          <xdr:row>589881</xdr:row>
          <xdr:rowOff>0</xdr:rowOff>
        </xdr:to>
        <xdr:sp macro="" textlink="">
          <xdr:nvSpPr>
            <xdr:cNvPr id="61190" name="Button 774" hidden="1">
              <a:extLst>
                <a:ext uri="{63B3BB69-23CF-44E3-9099-C40C66FF867C}">
                  <a14:compatExt spid="_x0000_s61190"/>
                </a:ext>
                <a:ext uri="{FF2B5EF4-FFF2-40B4-BE49-F238E27FC236}">
                  <a16:creationId xmlns:a16="http://schemas.microsoft.com/office/drawing/2014/main" id="{00000000-0008-0000-3B00-00000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655417</xdr:row>
          <xdr:rowOff>0</xdr:rowOff>
        </xdr:from>
        <xdr:to>
          <xdr:col>11267</xdr:col>
          <xdr:colOff>0</xdr:colOff>
          <xdr:row>655417</xdr:row>
          <xdr:rowOff>0</xdr:rowOff>
        </xdr:to>
        <xdr:sp macro="" textlink="">
          <xdr:nvSpPr>
            <xdr:cNvPr id="61191" name="Button 775" hidden="1">
              <a:extLst>
                <a:ext uri="{63B3BB69-23CF-44E3-9099-C40C66FF867C}">
                  <a14:compatExt spid="_x0000_s61191"/>
                </a:ext>
                <a:ext uri="{FF2B5EF4-FFF2-40B4-BE49-F238E27FC236}">
                  <a16:creationId xmlns:a16="http://schemas.microsoft.com/office/drawing/2014/main" id="{00000000-0008-0000-3B00-00000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720953</xdr:row>
          <xdr:rowOff>0</xdr:rowOff>
        </xdr:from>
        <xdr:to>
          <xdr:col>11267</xdr:col>
          <xdr:colOff>0</xdr:colOff>
          <xdr:row>720953</xdr:row>
          <xdr:rowOff>0</xdr:rowOff>
        </xdr:to>
        <xdr:sp macro="" textlink="">
          <xdr:nvSpPr>
            <xdr:cNvPr id="61192" name="Button 776" hidden="1">
              <a:extLst>
                <a:ext uri="{63B3BB69-23CF-44E3-9099-C40C66FF867C}">
                  <a14:compatExt spid="_x0000_s61192"/>
                </a:ext>
                <a:ext uri="{FF2B5EF4-FFF2-40B4-BE49-F238E27FC236}">
                  <a16:creationId xmlns:a16="http://schemas.microsoft.com/office/drawing/2014/main" id="{00000000-0008-0000-3B00-00000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786489</xdr:row>
          <xdr:rowOff>0</xdr:rowOff>
        </xdr:from>
        <xdr:to>
          <xdr:col>11267</xdr:col>
          <xdr:colOff>0</xdr:colOff>
          <xdr:row>786489</xdr:row>
          <xdr:rowOff>0</xdr:rowOff>
        </xdr:to>
        <xdr:sp macro="" textlink="">
          <xdr:nvSpPr>
            <xdr:cNvPr id="61193" name="Button 777" hidden="1">
              <a:extLst>
                <a:ext uri="{63B3BB69-23CF-44E3-9099-C40C66FF867C}">
                  <a14:compatExt spid="_x0000_s61193"/>
                </a:ext>
                <a:ext uri="{FF2B5EF4-FFF2-40B4-BE49-F238E27FC236}">
                  <a16:creationId xmlns:a16="http://schemas.microsoft.com/office/drawing/2014/main" id="{00000000-0008-0000-3B00-00000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852025</xdr:row>
          <xdr:rowOff>0</xdr:rowOff>
        </xdr:from>
        <xdr:to>
          <xdr:col>11267</xdr:col>
          <xdr:colOff>0</xdr:colOff>
          <xdr:row>852025</xdr:row>
          <xdr:rowOff>0</xdr:rowOff>
        </xdr:to>
        <xdr:sp macro="" textlink="">
          <xdr:nvSpPr>
            <xdr:cNvPr id="61194" name="Button 778" hidden="1">
              <a:extLst>
                <a:ext uri="{63B3BB69-23CF-44E3-9099-C40C66FF867C}">
                  <a14:compatExt spid="_x0000_s61194"/>
                </a:ext>
                <a:ext uri="{FF2B5EF4-FFF2-40B4-BE49-F238E27FC236}">
                  <a16:creationId xmlns:a16="http://schemas.microsoft.com/office/drawing/2014/main" id="{00000000-0008-0000-3B00-00000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917561</xdr:row>
          <xdr:rowOff>0</xdr:rowOff>
        </xdr:from>
        <xdr:to>
          <xdr:col>11267</xdr:col>
          <xdr:colOff>0</xdr:colOff>
          <xdr:row>917561</xdr:row>
          <xdr:rowOff>0</xdr:rowOff>
        </xdr:to>
        <xdr:sp macro="" textlink="">
          <xdr:nvSpPr>
            <xdr:cNvPr id="61195" name="Button 779" hidden="1">
              <a:extLst>
                <a:ext uri="{63B3BB69-23CF-44E3-9099-C40C66FF867C}">
                  <a14:compatExt spid="_x0000_s61195"/>
                </a:ext>
                <a:ext uri="{FF2B5EF4-FFF2-40B4-BE49-F238E27FC236}">
                  <a16:creationId xmlns:a16="http://schemas.microsoft.com/office/drawing/2014/main" id="{00000000-0008-0000-3B00-00000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983097</xdr:row>
          <xdr:rowOff>0</xdr:rowOff>
        </xdr:from>
        <xdr:to>
          <xdr:col>11267</xdr:col>
          <xdr:colOff>0</xdr:colOff>
          <xdr:row>983097</xdr:row>
          <xdr:rowOff>0</xdr:rowOff>
        </xdr:to>
        <xdr:sp macro="" textlink="">
          <xdr:nvSpPr>
            <xdr:cNvPr id="61196" name="Button 780" hidden="1">
              <a:extLst>
                <a:ext uri="{63B3BB69-23CF-44E3-9099-C40C66FF867C}">
                  <a14:compatExt spid="_x0000_s61196"/>
                </a:ext>
                <a:ext uri="{FF2B5EF4-FFF2-40B4-BE49-F238E27FC236}">
                  <a16:creationId xmlns:a16="http://schemas.microsoft.com/office/drawing/2014/main" id="{00000000-0008-0000-3B00-00000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11521</xdr:col>
          <xdr:colOff>0</xdr:colOff>
          <xdr:row>56</xdr:row>
          <xdr:rowOff>0</xdr:rowOff>
        </xdr:from>
        <xdr:to>
          <xdr:col>11521</xdr:col>
          <xdr:colOff>0</xdr:colOff>
          <xdr:row>56</xdr:row>
          <xdr:rowOff>0</xdr:rowOff>
        </xdr:to>
        <xdr:sp macro="" textlink="">
          <xdr:nvSpPr>
            <xdr:cNvPr id="61197" name="Button 781" hidden="1">
              <a:extLst>
                <a:ext uri="{63B3BB69-23CF-44E3-9099-C40C66FF867C}">
                  <a14:compatExt spid="_x0000_s61197"/>
                </a:ext>
                <a:ext uri="{FF2B5EF4-FFF2-40B4-BE49-F238E27FC236}">
                  <a16:creationId xmlns:a16="http://schemas.microsoft.com/office/drawing/2014/main" id="{00000000-0008-0000-3B00-00000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65593</xdr:row>
          <xdr:rowOff>0</xdr:rowOff>
        </xdr:from>
        <xdr:to>
          <xdr:col>11523</xdr:col>
          <xdr:colOff>0</xdr:colOff>
          <xdr:row>65593</xdr:row>
          <xdr:rowOff>0</xdr:rowOff>
        </xdr:to>
        <xdr:sp macro="" textlink="">
          <xdr:nvSpPr>
            <xdr:cNvPr id="61198" name="Button 782" hidden="1">
              <a:extLst>
                <a:ext uri="{63B3BB69-23CF-44E3-9099-C40C66FF867C}">
                  <a14:compatExt spid="_x0000_s61198"/>
                </a:ext>
                <a:ext uri="{FF2B5EF4-FFF2-40B4-BE49-F238E27FC236}">
                  <a16:creationId xmlns:a16="http://schemas.microsoft.com/office/drawing/2014/main" id="{00000000-0008-0000-3B00-00000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131129</xdr:row>
          <xdr:rowOff>0</xdr:rowOff>
        </xdr:from>
        <xdr:to>
          <xdr:col>11523</xdr:col>
          <xdr:colOff>0</xdr:colOff>
          <xdr:row>131129</xdr:row>
          <xdr:rowOff>0</xdr:rowOff>
        </xdr:to>
        <xdr:sp macro="" textlink="">
          <xdr:nvSpPr>
            <xdr:cNvPr id="61199" name="Button 783" hidden="1">
              <a:extLst>
                <a:ext uri="{63B3BB69-23CF-44E3-9099-C40C66FF867C}">
                  <a14:compatExt spid="_x0000_s61199"/>
                </a:ext>
                <a:ext uri="{FF2B5EF4-FFF2-40B4-BE49-F238E27FC236}">
                  <a16:creationId xmlns:a16="http://schemas.microsoft.com/office/drawing/2014/main" id="{00000000-0008-0000-3B00-00000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196665</xdr:row>
          <xdr:rowOff>0</xdr:rowOff>
        </xdr:from>
        <xdr:to>
          <xdr:col>11523</xdr:col>
          <xdr:colOff>0</xdr:colOff>
          <xdr:row>196665</xdr:row>
          <xdr:rowOff>0</xdr:rowOff>
        </xdr:to>
        <xdr:sp macro="" textlink="">
          <xdr:nvSpPr>
            <xdr:cNvPr id="61200" name="Button 784" hidden="1">
              <a:extLst>
                <a:ext uri="{63B3BB69-23CF-44E3-9099-C40C66FF867C}">
                  <a14:compatExt spid="_x0000_s61200"/>
                </a:ext>
                <a:ext uri="{FF2B5EF4-FFF2-40B4-BE49-F238E27FC236}">
                  <a16:creationId xmlns:a16="http://schemas.microsoft.com/office/drawing/2014/main" id="{00000000-0008-0000-3B00-00001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262201</xdr:row>
          <xdr:rowOff>0</xdr:rowOff>
        </xdr:from>
        <xdr:to>
          <xdr:col>11523</xdr:col>
          <xdr:colOff>0</xdr:colOff>
          <xdr:row>262201</xdr:row>
          <xdr:rowOff>0</xdr:rowOff>
        </xdr:to>
        <xdr:sp macro="" textlink="">
          <xdr:nvSpPr>
            <xdr:cNvPr id="61201" name="Button 785" hidden="1">
              <a:extLst>
                <a:ext uri="{63B3BB69-23CF-44E3-9099-C40C66FF867C}">
                  <a14:compatExt spid="_x0000_s61201"/>
                </a:ext>
                <a:ext uri="{FF2B5EF4-FFF2-40B4-BE49-F238E27FC236}">
                  <a16:creationId xmlns:a16="http://schemas.microsoft.com/office/drawing/2014/main" id="{00000000-0008-0000-3B00-00001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327737</xdr:row>
          <xdr:rowOff>0</xdr:rowOff>
        </xdr:from>
        <xdr:to>
          <xdr:col>11523</xdr:col>
          <xdr:colOff>0</xdr:colOff>
          <xdr:row>327737</xdr:row>
          <xdr:rowOff>0</xdr:rowOff>
        </xdr:to>
        <xdr:sp macro="" textlink="">
          <xdr:nvSpPr>
            <xdr:cNvPr id="61202" name="Button 786" hidden="1">
              <a:extLst>
                <a:ext uri="{63B3BB69-23CF-44E3-9099-C40C66FF867C}">
                  <a14:compatExt spid="_x0000_s61202"/>
                </a:ext>
                <a:ext uri="{FF2B5EF4-FFF2-40B4-BE49-F238E27FC236}">
                  <a16:creationId xmlns:a16="http://schemas.microsoft.com/office/drawing/2014/main" id="{00000000-0008-0000-3B00-00001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393273</xdr:row>
          <xdr:rowOff>0</xdr:rowOff>
        </xdr:from>
        <xdr:to>
          <xdr:col>11523</xdr:col>
          <xdr:colOff>0</xdr:colOff>
          <xdr:row>393273</xdr:row>
          <xdr:rowOff>0</xdr:rowOff>
        </xdr:to>
        <xdr:sp macro="" textlink="">
          <xdr:nvSpPr>
            <xdr:cNvPr id="61203" name="Button 787" hidden="1">
              <a:extLst>
                <a:ext uri="{63B3BB69-23CF-44E3-9099-C40C66FF867C}">
                  <a14:compatExt spid="_x0000_s61203"/>
                </a:ext>
                <a:ext uri="{FF2B5EF4-FFF2-40B4-BE49-F238E27FC236}">
                  <a16:creationId xmlns:a16="http://schemas.microsoft.com/office/drawing/2014/main" id="{00000000-0008-0000-3B00-00001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458809</xdr:row>
          <xdr:rowOff>0</xdr:rowOff>
        </xdr:from>
        <xdr:to>
          <xdr:col>11523</xdr:col>
          <xdr:colOff>0</xdr:colOff>
          <xdr:row>458809</xdr:row>
          <xdr:rowOff>0</xdr:rowOff>
        </xdr:to>
        <xdr:sp macro="" textlink="">
          <xdr:nvSpPr>
            <xdr:cNvPr id="61204" name="Button 788" hidden="1">
              <a:extLst>
                <a:ext uri="{63B3BB69-23CF-44E3-9099-C40C66FF867C}">
                  <a14:compatExt spid="_x0000_s61204"/>
                </a:ext>
                <a:ext uri="{FF2B5EF4-FFF2-40B4-BE49-F238E27FC236}">
                  <a16:creationId xmlns:a16="http://schemas.microsoft.com/office/drawing/2014/main" id="{00000000-0008-0000-3B00-00001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524345</xdr:row>
          <xdr:rowOff>0</xdr:rowOff>
        </xdr:from>
        <xdr:to>
          <xdr:col>11523</xdr:col>
          <xdr:colOff>0</xdr:colOff>
          <xdr:row>524345</xdr:row>
          <xdr:rowOff>0</xdr:rowOff>
        </xdr:to>
        <xdr:sp macro="" textlink="">
          <xdr:nvSpPr>
            <xdr:cNvPr id="61205" name="Button 789" hidden="1">
              <a:extLst>
                <a:ext uri="{63B3BB69-23CF-44E3-9099-C40C66FF867C}">
                  <a14:compatExt spid="_x0000_s61205"/>
                </a:ext>
                <a:ext uri="{FF2B5EF4-FFF2-40B4-BE49-F238E27FC236}">
                  <a16:creationId xmlns:a16="http://schemas.microsoft.com/office/drawing/2014/main" id="{00000000-0008-0000-3B00-00001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589881</xdr:row>
          <xdr:rowOff>0</xdr:rowOff>
        </xdr:from>
        <xdr:to>
          <xdr:col>11523</xdr:col>
          <xdr:colOff>0</xdr:colOff>
          <xdr:row>589881</xdr:row>
          <xdr:rowOff>0</xdr:rowOff>
        </xdr:to>
        <xdr:sp macro="" textlink="">
          <xdr:nvSpPr>
            <xdr:cNvPr id="61206" name="Button 790" hidden="1">
              <a:extLst>
                <a:ext uri="{63B3BB69-23CF-44E3-9099-C40C66FF867C}">
                  <a14:compatExt spid="_x0000_s61206"/>
                </a:ext>
                <a:ext uri="{FF2B5EF4-FFF2-40B4-BE49-F238E27FC236}">
                  <a16:creationId xmlns:a16="http://schemas.microsoft.com/office/drawing/2014/main" id="{00000000-0008-0000-3B00-00001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655417</xdr:row>
          <xdr:rowOff>0</xdr:rowOff>
        </xdr:from>
        <xdr:to>
          <xdr:col>11523</xdr:col>
          <xdr:colOff>0</xdr:colOff>
          <xdr:row>655417</xdr:row>
          <xdr:rowOff>0</xdr:rowOff>
        </xdr:to>
        <xdr:sp macro="" textlink="">
          <xdr:nvSpPr>
            <xdr:cNvPr id="61207" name="Button 791" hidden="1">
              <a:extLst>
                <a:ext uri="{63B3BB69-23CF-44E3-9099-C40C66FF867C}">
                  <a14:compatExt spid="_x0000_s61207"/>
                </a:ext>
                <a:ext uri="{FF2B5EF4-FFF2-40B4-BE49-F238E27FC236}">
                  <a16:creationId xmlns:a16="http://schemas.microsoft.com/office/drawing/2014/main" id="{00000000-0008-0000-3B00-00001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720953</xdr:row>
          <xdr:rowOff>0</xdr:rowOff>
        </xdr:from>
        <xdr:to>
          <xdr:col>11523</xdr:col>
          <xdr:colOff>0</xdr:colOff>
          <xdr:row>720953</xdr:row>
          <xdr:rowOff>0</xdr:rowOff>
        </xdr:to>
        <xdr:sp macro="" textlink="">
          <xdr:nvSpPr>
            <xdr:cNvPr id="61208" name="Button 792" hidden="1">
              <a:extLst>
                <a:ext uri="{63B3BB69-23CF-44E3-9099-C40C66FF867C}">
                  <a14:compatExt spid="_x0000_s61208"/>
                </a:ext>
                <a:ext uri="{FF2B5EF4-FFF2-40B4-BE49-F238E27FC236}">
                  <a16:creationId xmlns:a16="http://schemas.microsoft.com/office/drawing/2014/main" id="{00000000-0008-0000-3B00-00001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786489</xdr:row>
          <xdr:rowOff>0</xdr:rowOff>
        </xdr:from>
        <xdr:to>
          <xdr:col>11523</xdr:col>
          <xdr:colOff>0</xdr:colOff>
          <xdr:row>786489</xdr:row>
          <xdr:rowOff>0</xdr:rowOff>
        </xdr:to>
        <xdr:sp macro="" textlink="">
          <xdr:nvSpPr>
            <xdr:cNvPr id="61209" name="Button 793" hidden="1">
              <a:extLst>
                <a:ext uri="{63B3BB69-23CF-44E3-9099-C40C66FF867C}">
                  <a14:compatExt spid="_x0000_s61209"/>
                </a:ext>
                <a:ext uri="{FF2B5EF4-FFF2-40B4-BE49-F238E27FC236}">
                  <a16:creationId xmlns:a16="http://schemas.microsoft.com/office/drawing/2014/main" id="{00000000-0008-0000-3B00-00001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852025</xdr:row>
          <xdr:rowOff>0</xdr:rowOff>
        </xdr:from>
        <xdr:to>
          <xdr:col>11523</xdr:col>
          <xdr:colOff>0</xdr:colOff>
          <xdr:row>852025</xdr:row>
          <xdr:rowOff>0</xdr:rowOff>
        </xdr:to>
        <xdr:sp macro="" textlink="">
          <xdr:nvSpPr>
            <xdr:cNvPr id="61210" name="Button 794" hidden="1">
              <a:extLst>
                <a:ext uri="{63B3BB69-23CF-44E3-9099-C40C66FF867C}">
                  <a14:compatExt spid="_x0000_s61210"/>
                </a:ext>
                <a:ext uri="{FF2B5EF4-FFF2-40B4-BE49-F238E27FC236}">
                  <a16:creationId xmlns:a16="http://schemas.microsoft.com/office/drawing/2014/main" id="{00000000-0008-0000-3B00-00001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917561</xdr:row>
          <xdr:rowOff>0</xdr:rowOff>
        </xdr:from>
        <xdr:to>
          <xdr:col>11523</xdr:col>
          <xdr:colOff>0</xdr:colOff>
          <xdr:row>917561</xdr:row>
          <xdr:rowOff>0</xdr:rowOff>
        </xdr:to>
        <xdr:sp macro="" textlink="">
          <xdr:nvSpPr>
            <xdr:cNvPr id="61211" name="Button 795" hidden="1">
              <a:extLst>
                <a:ext uri="{63B3BB69-23CF-44E3-9099-C40C66FF867C}">
                  <a14:compatExt spid="_x0000_s61211"/>
                </a:ext>
                <a:ext uri="{FF2B5EF4-FFF2-40B4-BE49-F238E27FC236}">
                  <a16:creationId xmlns:a16="http://schemas.microsoft.com/office/drawing/2014/main" id="{00000000-0008-0000-3B00-00001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983097</xdr:row>
          <xdr:rowOff>0</xdr:rowOff>
        </xdr:from>
        <xdr:to>
          <xdr:col>11523</xdr:col>
          <xdr:colOff>0</xdr:colOff>
          <xdr:row>983097</xdr:row>
          <xdr:rowOff>0</xdr:rowOff>
        </xdr:to>
        <xdr:sp macro="" textlink="">
          <xdr:nvSpPr>
            <xdr:cNvPr id="61212" name="Button 796" hidden="1">
              <a:extLst>
                <a:ext uri="{63B3BB69-23CF-44E3-9099-C40C66FF867C}">
                  <a14:compatExt spid="_x0000_s61212"/>
                </a:ext>
                <a:ext uri="{FF2B5EF4-FFF2-40B4-BE49-F238E27FC236}">
                  <a16:creationId xmlns:a16="http://schemas.microsoft.com/office/drawing/2014/main" id="{00000000-0008-0000-3B00-00001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11777</xdr:col>
          <xdr:colOff>0</xdr:colOff>
          <xdr:row>56</xdr:row>
          <xdr:rowOff>0</xdr:rowOff>
        </xdr:from>
        <xdr:to>
          <xdr:col>11777</xdr:col>
          <xdr:colOff>0</xdr:colOff>
          <xdr:row>56</xdr:row>
          <xdr:rowOff>0</xdr:rowOff>
        </xdr:to>
        <xdr:sp macro="" textlink="">
          <xdr:nvSpPr>
            <xdr:cNvPr id="61213" name="Button 797" hidden="1">
              <a:extLst>
                <a:ext uri="{63B3BB69-23CF-44E3-9099-C40C66FF867C}">
                  <a14:compatExt spid="_x0000_s61213"/>
                </a:ext>
                <a:ext uri="{FF2B5EF4-FFF2-40B4-BE49-F238E27FC236}">
                  <a16:creationId xmlns:a16="http://schemas.microsoft.com/office/drawing/2014/main" id="{00000000-0008-0000-3B00-00001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65593</xdr:row>
          <xdr:rowOff>0</xdr:rowOff>
        </xdr:from>
        <xdr:to>
          <xdr:col>11779</xdr:col>
          <xdr:colOff>0</xdr:colOff>
          <xdr:row>65593</xdr:row>
          <xdr:rowOff>0</xdr:rowOff>
        </xdr:to>
        <xdr:sp macro="" textlink="">
          <xdr:nvSpPr>
            <xdr:cNvPr id="61214" name="Button 798" hidden="1">
              <a:extLst>
                <a:ext uri="{63B3BB69-23CF-44E3-9099-C40C66FF867C}">
                  <a14:compatExt spid="_x0000_s61214"/>
                </a:ext>
                <a:ext uri="{FF2B5EF4-FFF2-40B4-BE49-F238E27FC236}">
                  <a16:creationId xmlns:a16="http://schemas.microsoft.com/office/drawing/2014/main" id="{00000000-0008-0000-3B00-00001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131129</xdr:row>
          <xdr:rowOff>0</xdr:rowOff>
        </xdr:from>
        <xdr:to>
          <xdr:col>11779</xdr:col>
          <xdr:colOff>0</xdr:colOff>
          <xdr:row>131129</xdr:row>
          <xdr:rowOff>0</xdr:rowOff>
        </xdr:to>
        <xdr:sp macro="" textlink="">
          <xdr:nvSpPr>
            <xdr:cNvPr id="61215" name="Button 799" hidden="1">
              <a:extLst>
                <a:ext uri="{63B3BB69-23CF-44E3-9099-C40C66FF867C}">
                  <a14:compatExt spid="_x0000_s61215"/>
                </a:ext>
                <a:ext uri="{FF2B5EF4-FFF2-40B4-BE49-F238E27FC236}">
                  <a16:creationId xmlns:a16="http://schemas.microsoft.com/office/drawing/2014/main" id="{00000000-0008-0000-3B00-00001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196665</xdr:row>
          <xdr:rowOff>0</xdr:rowOff>
        </xdr:from>
        <xdr:to>
          <xdr:col>11779</xdr:col>
          <xdr:colOff>0</xdr:colOff>
          <xdr:row>196665</xdr:row>
          <xdr:rowOff>0</xdr:rowOff>
        </xdr:to>
        <xdr:sp macro="" textlink="">
          <xdr:nvSpPr>
            <xdr:cNvPr id="61216" name="Button 800" hidden="1">
              <a:extLst>
                <a:ext uri="{63B3BB69-23CF-44E3-9099-C40C66FF867C}">
                  <a14:compatExt spid="_x0000_s61216"/>
                </a:ext>
                <a:ext uri="{FF2B5EF4-FFF2-40B4-BE49-F238E27FC236}">
                  <a16:creationId xmlns:a16="http://schemas.microsoft.com/office/drawing/2014/main" id="{00000000-0008-0000-3B00-00002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262201</xdr:row>
          <xdr:rowOff>0</xdr:rowOff>
        </xdr:from>
        <xdr:to>
          <xdr:col>11779</xdr:col>
          <xdr:colOff>0</xdr:colOff>
          <xdr:row>262201</xdr:row>
          <xdr:rowOff>0</xdr:rowOff>
        </xdr:to>
        <xdr:sp macro="" textlink="">
          <xdr:nvSpPr>
            <xdr:cNvPr id="61217" name="Button 801" hidden="1">
              <a:extLst>
                <a:ext uri="{63B3BB69-23CF-44E3-9099-C40C66FF867C}">
                  <a14:compatExt spid="_x0000_s61217"/>
                </a:ext>
                <a:ext uri="{FF2B5EF4-FFF2-40B4-BE49-F238E27FC236}">
                  <a16:creationId xmlns:a16="http://schemas.microsoft.com/office/drawing/2014/main" id="{00000000-0008-0000-3B00-00002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327737</xdr:row>
          <xdr:rowOff>0</xdr:rowOff>
        </xdr:from>
        <xdr:to>
          <xdr:col>11779</xdr:col>
          <xdr:colOff>0</xdr:colOff>
          <xdr:row>327737</xdr:row>
          <xdr:rowOff>0</xdr:rowOff>
        </xdr:to>
        <xdr:sp macro="" textlink="">
          <xdr:nvSpPr>
            <xdr:cNvPr id="61218" name="Button 802" hidden="1">
              <a:extLst>
                <a:ext uri="{63B3BB69-23CF-44E3-9099-C40C66FF867C}">
                  <a14:compatExt spid="_x0000_s61218"/>
                </a:ext>
                <a:ext uri="{FF2B5EF4-FFF2-40B4-BE49-F238E27FC236}">
                  <a16:creationId xmlns:a16="http://schemas.microsoft.com/office/drawing/2014/main" id="{00000000-0008-0000-3B00-00002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393273</xdr:row>
          <xdr:rowOff>0</xdr:rowOff>
        </xdr:from>
        <xdr:to>
          <xdr:col>11779</xdr:col>
          <xdr:colOff>0</xdr:colOff>
          <xdr:row>393273</xdr:row>
          <xdr:rowOff>0</xdr:rowOff>
        </xdr:to>
        <xdr:sp macro="" textlink="">
          <xdr:nvSpPr>
            <xdr:cNvPr id="61219" name="Button 803" hidden="1">
              <a:extLst>
                <a:ext uri="{63B3BB69-23CF-44E3-9099-C40C66FF867C}">
                  <a14:compatExt spid="_x0000_s61219"/>
                </a:ext>
                <a:ext uri="{FF2B5EF4-FFF2-40B4-BE49-F238E27FC236}">
                  <a16:creationId xmlns:a16="http://schemas.microsoft.com/office/drawing/2014/main" id="{00000000-0008-0000-3B00-00002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458809</xdr:row>
          <xdr:rowOff>0</xdr:rowOff>
        </xdr:from>
        <xdr:to>
          <xdr:col>11779</xdr:col>
          <xdr:colOff>0</xdr:colOff>
          <xdr:row>458809</xdr:row>
          <xdr:rowOff>0</xdr:rowOff>
        </xdr:to>
        <xdr:sp macro="" textlink="">
          <xdr:nvSpPr>
            <xdr:cNvPr id="61220" name="Button 804" hidden="1">
              <a:extLst>
                <a:ext uri="{63B3BB69-23CF-44E3-9099-C40C66FF867C}">
                  <a14:compatExt spid="_x0000_s61220"/>
                </a:ext>
                <a:ext uri="{FF2B5EF4-FFF2-40B4-BE49-F238E27FC236}">
                  <a16:creationId xmlns:a16="http://schemas.microsoft.com/office/drawing/2014/main" id="{00000000-0008-0000-3B00-00002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524345</xdr:row>
          <xdr:rowOff>0</xdr:rowOff>
        </xdr:from>
        <xdr:to>
          <xdr:col>11779</xdr:col>
          <xdr:colOff>0</xdr:colOff>
          <xdr:row>524345</xdr:row>
          <xdr:rowOff>0</xdr:rowOff>
        </xdr:to>
        <xdr:sp macro="" textlink="">
          <xdr:nvSpPr>
            <xdr:cNvPr id="61221" name="Button 805" hidden="1">
              <a:extLst>
                <a:ext uri="{63B3BB69-23CF-44E3-9099-C40C66FF867C}">
                  <a14:compatExt spid="_x0000_s61221"/>
                </a:ext>
                <a:ext uri="{FF2B5EF4-FFF2-40B4-BE49-F238E27FC236}">
                  <a16:creationId xmlns:a16="http://schemas.microsoft.com/office/drawing/2014/main" id="{00000000-0008-0000-3B00-00002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589881</xdr:row>
          <xdr:rowOff>0</xdr:rowOff>
        </xdr:from>
        <xdr:to>
          <xdr:col>11779</xdr:col>
          <xdr:colOff>0</xdr:colOff>
          <xdr:row>589881</xdr:row>
          <xdr:rowOff>0</xdr:rowOff>
        </xdr:to>
        <xdr:sp macro="" textlink="">
          <xdr:nvSpPr>
            <xdr:cNvPr id="61222" name="Button 806" hidden="1">
              <a:extLst>
                <a:ext uri="{63B3BB69-23CF-44E3-9099-C40C66FF867C}">
                  <a14:compatExt spid="_x0000_s61222"/>
                </a:ext>
                <a:ext uri="{FF2B5EF4-FFF2-40B4-BE49-F238E27FC236}">
                  <a16:creationId xmlns:a16="http://schemas.microsoft.com/office/drawing/2014/main" id="{00000000-0008-0000-3B00-00002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655417</xdr:row>
          <xdr:rowOff>0</xdr:rowOff>
        </xdr:from>
        <xdr:to>
          <xdr:col>11779</xdr:col>
          <xdr:colOff>0</xdr:colOff>
          <xdr:row>655417</xdr:row>
          <xdr:rowOff>0</xdr:rowOff>
        </xdr:to>
        <xdr:sp macro="" textlink="">
          <xdr:nvSpPr>
            <xdr:cNvPr id="61223" name="Button 807" hidden="1">
              <a:extLst>
                <a:ext uri="{63B3BB69-23CF-44E3-9099-C40C66FF867C}">
                  <a14:compatExt spid="_x0000_s61223"/>
                </a:ext>
                <a:ext uri="{FF2B5EF4-FFF2-40B4-BE49-F238E27FC236}">
                  <a16:creationId xmlns:a16="http://schemas.microsoft.com/office/drawing/2014/main" id="{00000000-0008-0000-3B00-00002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720953</xdr:row>
          <xdr:rowOff>0</xdr:rowOff>
        </xdr:from>
        <xdr:to>
          <xdr:col>11779</xdr:col>
          <xdr:colOff>0</xdr:colOff>
          <xdr:row>720953</xdr:row>
          <xdr:rowOff>0</xdr:rowOff>
        </xdr:to>
        <xdr:sp macro="" textlink="">
          <xdr:nvSpPr>
            <xdr:cNvPr id="61224" name="Button 808" hidden="1">
              <a:extLst>
                <a:ext uri="{63B3BB69-23CF-44E3-9099-C40C66FF867C}">
                  <a14:compatExt spid="_x0000_s61224"/>
                </a:ext>
                <a:ext uri="{FF2B5EF4-FFF2-40B4-BE49-F238E27FC236}">
                  <a16:creationId xmlns:a16="http://schemas.microsoft.com/office/drawing/2014/main" id="{00000000-0008-0000-3B00-00002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786489</xdr:row>
          <xdr:rowOff>0</xdr:rowOff>
        </xdr:from>
        <xdr:to>
          <xdr:col>11779</xdr:col>
          <xdr:colOff>0</xdr:colOff>
          <xdr:row>786489</xdr:row>
          <xdr:rowOff>0</xdr:rowOff>
        </xdr:to>
        <xdr:sp macro="" textlink="">
          <xdr:nvSpPr>
            <xdr:cNvPr id="61225" name="Button 809" hidden="1">
              <a:extLst>
                <a:ext uri="{63B3BB69-23CF-44E3-9099-C40C66FF867C}">
                  <a14:compatExt spid="_x0000_s61225"/>
                </a:ext>
                <a:ext uri="{FF2B5EF4-FFF2-40B4-BE49-F238E27FC236}">
                  <a16:creationId xmlns:a16="http://schemas.microsoft.com/office/drawing/2014/main" id="{00000000-0008-0000-3B00-00002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852025</xdr:row>
          <xdr:rowOff>0</xdr:rowOff>
        </xdr:from>
        <xdr:to>
          <xdr:col>11779</xdr:col>
          <xdr:colOff>0</xdr:colOff>
          <xdr:row>852025</xdr:row>
          <xdr:rowOff>0</xdr:rowOff>
        </xdr:to>
        <xdr:sp macro="" textlink="">
          <xdr:nvSpPr>
            <xdr:cNvPr id="61226" name="Button 810" hidden="1">
              <a:extLst>
                <a:ext uri="{63B3BB69-23CF-44E3-9099-C40C66FF867C}">
                  <a14:compatExt spid="_x0000_s61226"/>
                </a:ext>
                <a:ext uri="{FF2B5EF4-FFF2-40B4-BE49-F238E27FC236}">
                  <a16:creationId xmlns:a16="http://schemas.microsoft.com/office/drawing/2014/main" id="{00000000-0008-0000-3B00-00002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917561</xdr:row>
          <xdr:rowOff>0</xdr:rowOff>
        </xdr:from>
        <xdr:to>
          <xdr:col>11779</xdr:col>
          <xdr:colOff>0</xdr:colOff>
          <xdr:row>917561</xdr:row>
          <xdr:rowOff>0</xdr:rowOff>
        </xdr:to>
        <xdr:sp macro="" textlink="">
          <xdr:nvSpPr>
            <xdr:cNvPr id="61227" name="Button 811" hidden="1">
              <a:extLst>
                <a:ext uri="{63B3BB69-23CF-44E3-9099-C40C66FF867C}">
                  <a14:compatExt spid="_x0000_s61227"/>
                </a:ext>
                <a:ext uri="{FF2B5EF4-FFF2-40B4-BE49-F238E27FC236}">
                  <a16:creationId xmlns:a16="http://schemas.microsoft.com/office/drawing/2014/main" id="{00000000-0008-0000-3B00-00002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983097</xdr:row>
          <xdr:rowOff>0</xdr:rowOff>
        </xdr:from>
        <xdr:to>
          <xdr:col>11779</xdr:col>
          <xdr:colOff>0</xdr:colOff>
          <xdr:row>983097</xdr:row>
          <xdr:rowOff>0</xdr:rowOff>
        </xdr:to>
        <xdr:sp macro="" textlink="">
          <xdr:nvSpPr>
            <xdr:cNvPr id="61228" name="Button 812" hidden="1">
              <a:extLst>
                <a:ext uri="{63B3BB69-23CF-44E3-9099-C40C66FF867C}">
                  <a14:compatExt spid="_x0000_s61228"/>
                </a:ext>
                <a:ext uri="{FF2B5EF4-FFF2-40B4-BE49-F238E27FC236}">
                  <a16:creationId xmlns:a16="http://schemas.microsoft.com/office/drawing/2014/main" id="{00000000-0008-0000-3B00-00002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12033</xdr:col>
          <xdr:colOff>0</xdr:colOff>
          <xdr:row>56</xdr:row>
          <xdr:rowOff>0</xdr:rowOff>
        </xdr:from>
        <xdr:to>
          <xdr:col>12033</xdr:col>
          <xdr:colOff>0</xdr:colOff>
          <xdr:row>56</xdr:row>
          <xdr:rowOff>0</xdr:rowOff>
        </xdr:to>
        <xdr:sp macro="" textlink="">
          <xdr:nvSpPr>
            <xdr:cNvPr id="61229" name="Button 813" hidden="1">
              <a:extLst>
                <a:ext uri="{63B3BB69-23CF-44E3-9099-C40C66FF867C}">
                  <a14:compatExt spid="_x0000_s61229"/>
                </a:ext>
                <a:ext uri="{FF2B5EF4-FFF2-40B4-BE49-F238E27FC236}">
                  <a16:creationId xmlns:a16="http://schemas.microsoft.com/office/drawing/2014/main" id="{00000000-0008-0000-3B00-00002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65593</xdr:row>
          <xdr:rowOff>0</xdr:rowOff>
        </xdr:from>
        <xdr:to>
          <xdr:col>12035</xdr:col>
          <xdr:colOff>0</xdr:colOff>
          <xdr:row>65593</xdr:row>
          <xdr:rowOff>0</xdr:rowOff>
        </xdr:to>
        <xdr:sp macro="" textlink="">
          <xdr:nvSpPr>
            <xdr:cNvPr id="61230" name="Button 814" hidden="1">
              <a:extLst>
                <a:ext uri="{63B3BB69-23CF-44E3-9099-C40C66FF867C}">
                  <a14:compatExt spid="_x0000_s61230"/>
                </a:ext>
                <a:ext uri="{FF2B5EF4-FFF2-40B4-BE49-F238E27FC236}">
                  <a16:creationId xmlns:a16="http://schemas.microsoft.com/office/drawing/2014/main" id="{00000000-0008-0000-3B00-00002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131129</xdr:row>
          <xdr:rowOff>0</xdr:rowOff>
        </xdr:from>
        <xdr:to>
          <xdr:col>12035</xdr:col>
          <xdr:colOff>0</xdr:colOff>
          <xdr:row>131129</xdr:row>
          <xdr:rowOff>0</xdr:rowOff>
        </xdr:to>
        <xdr:sp macro="" textlink="">
          <xdr:nvSpPr>
            <xdr:cNvPr id="61231" name="Button 815" hidden="1">
              <a:extLst>
                <a:ext uri="{63B3BB69-23CF-44E3-9099-C40C66FF867C}">
                  <a14:compatExt spid="_x0000_s61231"/>
                </a:ext>
                <a:ext uri="{FF2B5EF4-FFF2-40B4-BE49-F238E27FC236}">
                  <a16:creationId xmlns:a16="http://schemas.microsoft.com/office/drawing/2014/main" id="{00000000-0008-0000-3B00-00002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196665</xdr:row>
          <xdr:rowOff>0</xdr:rowOff>
        </xdr:from>
        <xdr:to>
          <xdr:col>12035</xdr:col>
          <xdr:colOff>0</xdr:colOff>
          <xdr:row>196665</xdr:row>
          <xdr:rowOff>0</xdr:rowOff>
        </xdr:to>
        <xdr:sp macro="" textlink="">
          <xdr:nvSpPr>
            <xdr:cNvPr id="61232" name="Button 816" hidden="1">
              <a:extLst>
                <a:ext uri="{63B3BB69-23CF-44E3-9099-C40C66FF867C}">
                  <a14:compatExt spid="_x0000_s61232"/>
                </a:ext>
                <a:ext uri="{FF2B5EF4-FFF2-40B4-BE49-F238E27FC236}">
                  <a16:creationId xmlns:a16="http://schemas.microsoft.com/office/drawing/2014/main" id="{00000000-0008-0000-3B00-00003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262201</xdr:row>
          <xdr:rowOff>0</xdr:rowOff>
        </xdr:from>
        <xdr:to>
          <xdr:col>12035</xdr:col>
          <xdr:colOff>0</xdr:colOff>
          <xdr:row>262201</xdr:row>
          <xdr:rowOff>0</xdr:rowOff>
        </xdr:to>
        <xdr:sp macro="" textlink="">
          <xdr:nvSpPr>
            <xdr:cNvPr id="61233" name="Button 817" hidden="1">
              <a:extLst>
                <a:ext uri="{63B3BB69-23CF-44E3-9099-C40C66FF867C}">
                  <a14:compatExt spid="_x0000_s61233"/>
                </a:ext>
                <a:ext uri="{FF2B5EF4-FFF2-40B4-BE49-F238E27FC236}">
                  <a16:creationId xmlns:a16="http://schemas.microsoft.com/office/drawing/2014/main" id="{00000000-0008-0000-3B00-00003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327737</xdr:row>
          <xdr:rowOff>0</xdr:rowOff>
        </xdr:from>
        <xdr:to>
          <xdr:col>12035</xdr:col>
          <xdr:colOff>0</xdr:colOff>
          <xdr:row>327737</xdr:row>
          <xdr:rowOff>0</xdr:rowOff>
        </xdr:to>
        <xdr:sp macro="" textlink="">
          <xdr:nvSpPr>
            <xdr:cNvPr id="61234" name="Button 818" hidden="1">
              <a:extLst>
                <a:ext uri="{63B3BB69-23CF-44E3-9099-C40C66FF867C}">
                  <a14:compatExt spid="_x0000_s61234"/>
                </a:ext>
                <a:ext uri="{FF2B5EF4-FFF2-40B4-BE49-F238E27FC236}">
                  <a16:creationId xmlns:a16="http://schemas.microsoft.com/office/drawing/2014/main" id="{00000000-0008-0000-3B00-00003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393273</xdr:row>
          <xdr:rowOff>0</xdr:rowOff>
        </xdr:from>
        <xdr:to>
          <xdr:col>12035</xdr:col>
          <xdr:colOff>0</xdr:colOff>
          <xdr:row>393273</xdr:row>
          <xdr:rowOff>0</xdr:rowOff>
        </xdr:to>
        <xdr:sp macro="" textlink="">
          <xdr:nvSpPr>
            <xdr:cNvPr id="61235" name="Button 819" hidden="1">
              <a:extLst>
                <a:ext uri="{63B3BB69-23CF-44E3-9099-C40C66FF867C}">
                  <a14:compatExt spid="_x0000_s61235"/>
                </a:ext>
                <a:ext uri="{FF2B5EF4-FFF2-40B4-BE49-F238E27FC236}">
                  <a16:creationId xmlns:a16="http://schemas.microsoft.com/office/drawing/2014/main" id="{00000000-0008-0000-3B00-00003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458809</xdr:row>
          <xdr:rowOff>0</xdr:rowOff>
        </xdr:from>
        <xdr:to>
          <xdr:col>12035</xdr:col>
          <xdr:colOff>0</xdr:colOff>
          <xdr:row>458809</xdr:row>
          <xdr:rowOff>0</xdr:rowOff>
        </xdr:to>
        <xdr:sp macro="" textlink="">
          <xdr:nvSpPr>
            <xdr:cNvPr id="61236" name="Button 820" hidden="1">
              <a:extLst>
                <a:ext uri="{63B3BB69-23CF-44E3-9099-C40C66FF867C}">
                  <a14:compatExt spid="_x0000_s61236"/>
                </a:ext>
                <a:ext uri="{FF2B5EF4-FFF2-40B4-BE49-F238E27FC236}">
                  <a16:creationId xmlns:a16="http://schemas.microsoft.com/office/drawing/2014/main" id="{00000000-0008-0000-3B00-00003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524345</xdr:row>
          <xdr:rowOff>0</xdr:rowOff>
        </xdr:from>
        <xdr:to>
          <xdr:col>12035</xdr:col>
          <xdr:colOff>0</xdr:colOff>
          <xdr:row>524345</xdr:row>
          <xdr:rowOff>0</xdr:rowOff>
        </xdr:to>
        <xdr:sp macro="" textlink="">
          <xdr:nvSpPr>
            <xdr:cNvPr id="61237" name="Button 821" hidden="1">
              <a:extLst>
                <a:ext uri="{63B3BB69-23CF-44E3-9099-C40C66FF867C}">
                  <a14:compatExt spid="_x0000_s61237"/>
                </a:ext>
                <a:ext uri="{FF2B5EF4-FFF2-40B4-BE49-F238E27FC236}">
                  <a16:creationId xmlns:a16="http://schemas.microsoft.com/office/drawing/2014/main" id="{00000000-0008-0000-3B00-00003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589881</xdr:row>
          <xdr:rowOff>0</xdr:rowOff>
        </xdr:from>
        <xdr:to>
          <xdr:col>12035</xdr:col>
          <xdr:colOff>0</xdr:colOff>
          <xdr:row>589881</xdr:row>
          <xdr:rowOff>0</xdr:rowOff>
        </xdr:to>
        <xdr:sp macro="" textlink="">
          <xdr:nvSpPr>
            <xdr:cNvPr id="61238" name="Button 822" hidden="1">
              <a:extLst>
                <a:ext uri="{63B3BB69-23CF-44E3-9099-C40C66FF867C}">
                  <a14:compatExt spid="_x0000_s61238"/>
                </a:ext>
                <a:ext uri="{FF2B5EF4-FFF2-40B4-BE49-F238E27FC236}">
                  <a16:creationId xmlns:a16="http://schemas.microsoft.com/office/drawing/2014/main" id="{00000000-0008-0000-3B00-00003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655417</xdr:row>
          <xdr:rowOff>0</xdr:rowOff>
        </xdr:from>
        <xdr:to>
          <xdr:col>12035</xdr:col>
          <xdr:colOff>0</xdr:colOff>
          <xdr:row>655417</xdr:row>
          <xdr:rowOff>0</xdr:rowOff>
        </xdr:to>
        <xdr:sp macro="" textlink="">
          <xdr:nvSpPr>
            <xdr:cNvPr id="61239" name="Button 823" hidden="1">
              <a:extLst>
                <a:ext uri="{63B3BB69-23CF-44E3-9099-C40C66FF867C}">
                  <a14:compatExt spid="_x0000_s61239"/>
                </a:ext>
                <a:ext uri="{FF2B5EF4-FFF2-40B4-BE49-F238E27FC236}">
                  <a16:creationId xmlns:a16="http://schemas.microsoft.com/office/drawing/2014/main" id="{00000000-0008-0000-3B00-00003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720953</xdr:row>
          <xdr:rowOff>0</xdr:rowOff>
        </xdr:from>
        <xdr:to>
          <xdr:col>12035</xdr:col>
          <xdr:colOff>0</xdr:colOff>
          <xdr:row>720953</xdr:row>
          <xdr:rowOff>0</xdr:rowOff>
        </xdr:to>
        <xdr:sp macro="" textlink="">
          <xdr:nvSpPr>
            <xdr:cNvPr id="61240" name="Button 824" hidden="1">
              <a:extLst>
                <a:ext uri="{63B3BB69-23CF-44E3-9099-C40C66FF867C}">
                  <a14:compatExt spid="_x0000_s61240"/>
                </a:ext>
                <a:ext uri="{FF2B5EF4-FFF2-40B4-BE49-F238E27FC236}">
                  <a16:creationId xmlns:a16="http://schemas.microsoft.com/office/drawing/2014/main" id="{00000000-0008-0000-3B00-00003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786489</xdr:row>
          <xdr:rowOff>0</xdr:rowOff>
        </xdr:from>
        <xdr:to>
          <xdr:col>12035</xdr:col>
          <xdr:colOff>0</xdr:colOff>
          <xdr:row>786489</xdr:row>
          <xdr:rowOff>0</xdr:rowOff>
        </xdr:to>
        <xdr:sp macro="" textlink="">
          <xdr:nvSpPr>
            <xdr:cNvPr id="61241" name="Button 825" hidden="1">
              <a:extLst>
                <a:ext uri="{63B3BB69-23CF-44E3-9099-C40C66FF867C}">
                  <a14:compatExt spid="_x0000_s61241"/>
                </a:ext>
                <a:ext uri="{FF2B5EF4-FFF2-40B4-BE49-F238E27FC236}">
                  <a16:creationId xmlns:a16="http://schemas.microsoft.com/office/drawing/2014/main" id="{00000000-0008-0000-3B00-00003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852025</xdr:row>
          <xdr:rowOff>0</xdr:rowOff>
        </xdr:from>
        <xdr:to>
          <xdr:col>12035</xdr:col>
          <xdr:colOff>0</xdr:colOff>
          <xdr:row>852025</xdr:row>
          <xdr:rowOff>0</xdr:rowOff>
        </xdr:to>
        <xdr:sp macro="" textlink="">
          <xdr:nvSpPr>
            <xdr:cNvPr id="61242" name="Button 826" hidden="1">
              <a:extLst>
                <a:ext uri="{63B3BB69-23CF-44E3-9099-C40C66FF867C}">
                  <a14:compatExt spid="_x0000_s61242"/>
                </a:ext>
                <a:ext uri="{FF2B5EF4-FFF2-40B4-BE49-F238E27FC236}">
                  <a16:creationId xmlns:a16="http://schemas.microsoft.com/office/drawing/2014/main" id="{00000000-0008-0000-3B00-00003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917561</xdr:row>
          <xdr:rowOff>0</xdr:rowOff>
        </xdr:from>
        <xdr:to>
          <xdr:col>12035</xdr:col>
          <xdr:colOff>0</xdr:colOff>
          <xdr:row>917561</xdr:row>
          <xdr:rowOff>0</xdr:rowOff>
        </xdr:to>
        <xdr:sp macro="" textlink="">
          <xdr:nvSpPr>
            <xdr:cNvPr id="61243" name="Button 827" hidden="1">
              <a:extLst>
                <a:ext uri="{63B3BB69-23CF-44E3-9099-C40C66FF867C}">
                  <a14:compatExt spid="_x0000_s61243"/>
                </a:ext>
                <a:ext uri="{FF2B5EF4-FFF2-40B4-BE49-F238E27FC236}">
                  <a16:creationId xmlns:a16="http://schemas.microsoft.com/office/drawing/2014/main" id="{00000000-0008-0000-3B00-00003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983097</xdr:row>
          <xdr:rowOff>0</xdr:rowOff>
        </xdr:from>
        <xdr:to>
          <xdr:col>12035</xdr:col>
          <xdr:colOff>0</xdr:colOff>
          <xdr:row>983097</xdr:row>
          <xdr:rowOff>0</xdr:rowOff>
        </xdr:to>
        <xdr:sp macro="" textlink="">
          <xdr:nvSpPr>
            <xdr:cNvPr id="61244" name="Button 828" hidden="1">
              <a:extLst>
                <a:ext uri="{63B3BB69-23CF-44E3-9099-C40C66FF867C}">
                  <a14:compatExt spid="_x0000_s61244"/>
                </a:ext>
                <a:ext uri="{FF2B5EF4-FFF2-40B4-BE49-F238E27FC236}">
                  <a16:creationId xmlns:a16="http://schemas.microsoft.com/office/drawing/2014/main" id="{00000000-0008-0000-3B00-00003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12289</xdr:col>
          <xdr:colOff>0</xdr:colOff>
          <xdr:row>56</xdr:row>
          <xdr:rowOff>0</xdr:rowOff>
        </xdr:from>
        <xdr:to>
          <xdr:col>12289</xdr:col>
          <xdr:colOff>0</xdr:colOff>
          <xdr:row>56</xdr:row>
          <xdr:rowOff>0</xdr:rowOff>
        </xdr:to>
        <xdr:sp macro="" textlink="">
          <xdr:nvSpPr>
            <xdr:cNvPr id="61245" name="Button 829" hidden="1">
              <a:extLst>
                <a:ext uri="{63B3BB69-23CF-44E3-9099-C40C66FF867C}">
                  <a14:compatExt spid="_x0000_s61245"/>
                </a:ext>
                <a:ext uri="{FF2B5EF4-FFF2-40B4-BE49-F238E27FC236}">
                  <a16:creationId xmlns:a16="http://schemas.microsoft.com/office/drawing/2014/main" id="{00000000-0008-0000-3B00-00003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65593</xdr:row>
          <xdr:rowOff>0</xdr:rowOff>
        </xdr:from>
        <xdr:to>
          <xdr:col>12291</xdr:col>
          <xdr:colOff>0</xdr:colOff>
          <xdr:row>65593</xdr:row>
          <xdr:rowOff>0</xdr:rowOff>
        </xdr:to>
        <xdr:sp macro="" textlink="">
          <xdr:nvSpPr>
            <xdr:cNvPr id="61246" name="Button 830" hidden="1">
              <a:extLst>
                <a:ext uri="{63B3BB69-23CF-44E3-9099-C40C66FF867C}">
                  <a14:compatExt spid="_x0000_s61246"/>
                </a:ext>
                <a:ext uri="{FF2B5EF4-FFF2-40B4-BE49-F238E27FC236}">
                  <a16:creationId xmlns:a16="http://schemas.microsoft.com/office/drawing/2014/main" id="{00000000-0008-0000-3B00-00003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131129</xdr:row>
          <xdr:rowOff>0</xdr:rowOff>
        </xdr:from>
        <xdr:to>
          <xdr:col>12291</xdr:col>
          <xdr:colOff>0</xdr:colOff>
          <xdr:row>131129</xdr:row>
          <xdr:rowOff>0</xdr:rowOff>
        </xdr:to>
        <xdr:sp macro="" textlink="">
          <xdr:nvSpPr>
            <xdr:cNvPr id="61247" name="Button 831" hidden="1">
              <a:extLst>
                <a:ext uri="{63B3BB69-23CF-44E3-9099-C40C66FF867C}">
                  <a14:compatExt spid="_x0000_s61247"/>
                </a:ext>
                <a:ext uri="{FF2B5EF4-FFF2-40B4-BE49-F238E27FC236}">
                  <a16:creationId xmlns:a16="http://schemas.microsoft.com/office/drawing/2014/main" id="{00000000-0008-0000-3B00-00003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196665</xdr:row>
          <xdr:rowOff>0</xdr:rowOff>
        </xdr:from>
        <xdr:to>
          <xdr:col>12291</xdr:col>
          <xdr:colOff>0</xdr:colOff>
          <xdr:row>196665</xdr:row>
          <xdr:rowOff>0</xdr:rowOff>
        </xdr:to>
        <xdr:sp macro="" textlink="">
          <xdr:nvSpPr>
            <xdr:cNvPr id="61248" name="Button 832" hidden="1">
              <a:extLst>
                <a:ext uri="{63B3BB69-23CF-44E3-9099-C40C66FF867C}">
                  <a14:compatExt spid="_x0000_s61248"/>
                </a:ext>
                <a:ext uri="{FF2B5EF4-FFF2-40B4-BE49-F238E27FC236}">
                  <a16:creationId xmlns:a16="http://schemas.microsoft.com/office/drawing/2014/main" id="{00000000-0008-0000-3B00-00004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262201</xdr:row>
          <xdr:rowOff>0</xdr:rowOff>
        </xdr:from>
        <xdr:to>
          <xdr:col>12291</xdr:col>
          <xdr:colOff>0</xdr:colOff>
          <xdr:row>262201</xdr:row>
          <xdr:rowOff>0</xdr:rowOff>
        </xdr:to>
        <xdr:sp macro="" textlink="">
          <xdr:nvSpPr>
            <xdr:cNvPr id="61249" name="Button 833" hidden="1">
              <a:extLst>
                <a:ext uri="{63B3BB69-23CF-44E3-9099-C40C66FF867C}">
                  <a14:compatExt spid="_x0000_s61249"/>
                </a:ext>
                <a:ext uri="{FF2B5EF4-FFF2-40B4-BE49-F238E27FC236}">
                  <a16:creationId xmlns:a16="http://schemas.microsoft.com/office/drawing/2014/main" id="{00000000-0008-0000-3B00-00004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327737</xdr:row>
          <xdr:rowOff>0</xdr:rowOff>
        </xdr:from>
        <xdr:to>
          <xdr:col>12291</xdr:col>
          <xdr:colOff>0</xdr:colOff>
          <xdr:row>327737</xdr:row>
          <xdr:rowOff>0</xdr:rowOff>
        </xdr:to>
        <xdr:sp macro="" textlink="">
          <xdr:nvSpPr>
            <xdr:cNvPr id="61250" name="Button 834" hidden="1">
              <a:extLst>
                <a:ext uri="{63B3BB69-23CF-44E3-9099-C40C66FF867C}">
                  <a14:compatExt spid="_x0000_s61250"/>
                </a:ext>
                <a:ext uri="{FF2B5EF4-FFF2-40B4-BE49-F238E27FC236}">
                  <a16:creationId xmlns:a16="http://schemas.microsoft.com/office/drawing/2014/main" id="{00000000-0008-0000-3B00-00004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393273</xdr:row>
          <xdr:rowOff>0</xdr:rowOff>
        </xdr:from>
        <xdr:to>
          <xdr:col>12291</xdr:col>
          <xdr:colOff>0</xdr:colOff>
          <xdr:row>393273</xdr:row>
          <xdr:rowOff>0</xdr:rowOff>
        </xdr:to>
        <xdr:sp macro="" textlink="">
          <xdr:nvSpPr>
            <xdr:cNvPr id="61251" name="Button 835" hidden="1">
              <a:extLst>
                <a:ext uri="{63B3BB69-23CF-44E3-9099-C40C66FF867C}">
                  <a14:compatExt spid="_x0000_s61251"/>
                </a:ext>
                <a:ext uri="{FF2B5EF4-FFF2-40B4-BE49-F238E27FC236}">
                  <a16:creationId xmlns:a16="http://schemas.microsoft.com/office/drawing/2014/main" id="{00000000-0008-0000-3B00-00004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458809</xdr:row>
          <xdr:rowOff>0</xdr:rowOff>
        </xdr:from>
        <xdr:to>
          <xdr:col>12291</xdr:col>
          <xdr:colOff>0</xdr:colOff>
          <xdr:row>458809</xdr:row>
          <xdr:rowOff>0</xdr:rowOff>
        </xdr:to>
        <xdr:sp macro="" textlink="">
          <xdr:nvSpPr>
            <xdr:cNvPr id="61252" name="Button 836" hidden="1">
              <a:extLst>
                <a:ext uri="{63B3BB69-23CF-44E3-9099-C40C66FF867C}">
                  <a14:compatExt spid="_x0000_s61252"/>
                </a:ext>
                <a:ext uri="{FF2B5EF4-FFF2-40B4-BE49-F238E27FC236}">
                  <a16:creationId xmlns:a16="http://schemas.microsoft.com/office/drawing/2014/main" id="{00000000-0008-0000-3B00-00004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524345</xdr:row>
          <xdr:rowOff>0</xdr:rowOff>
        </xdr:from>
        <xdr:to>
          <xdr:col>12291</xdr:col>
          <xdr:colOff>0</xdr:colOff>
          <xdr:row>524345</xdr:row>
          <xdr:rowOff>0</xdr:rowOff>
        </xdr:to>
        <xdr:sp macro="" textlink="">
          <xdr:nvSpPr>
            <xdr:cNvPr id="61253" name="Button 837" hidden="1">
              <a:extLst>
                <a:ext uri="{63B3BB69-23CF-44E3-9099-C40C66FF867C}">
                  <a14:compatExt spid="_x0000_s61253"/>
                </a:ext>
                <a:ext uri="{FF2B5EF4-FFF2-40B4-BE49-F238E27FC236}">
                  <a16:creationId xmlns:a16="http://schemas.microsoft.com/office/drawing/2014/main" id="{00000000-0008-0000-3B00-00004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589881</xdr:row>
          <xdr:rowOff>0</xdr:rowOff>
        </xdr:from>
        <xdr:to>
          <xdr:col>12291</xdr:col>
          <xdr:colOff>0</xdr:colOff>
          <xdr:row>589881</xdr:row>
          <xdr:rowOff>0</xdr:rowOff>
        </xdr:to>
        <xdr:sp macro="" textlink="">
          <xdr:nvSpPr>
            <xdr:cNvPr id="61254" name="Button 838" hidden="1">
              <a:extLst>
                <a:ext uri="{63B3BB69-23CF-44E3-9099-C40C66FF867C}">
                  <a14:compatExt spid="_x0000_s61254"/>
                </a:ext>
                <a:ext uri="{FF2B5EF4-FFF2-40B4-BE49-F238E27FC236}">
                  <a16:creationId xmlns:a16="http://schemas.microsoft.com/office/drawing/2014/main" id="{00000000-0008-0000-3B00-00004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655417</xdr:row>
          <xdr:rowOff>0</xdr:rowOff>
        </xdr:from>
        <xdr:to>
          <xdr:col>12291</xdr:col>
          <xdr:colOff>0</xdr:colOff>
          <xdr:row>655417</xdr:row>
          <xdr:rowOff>0</xdr:rowOff>
        </xdr:to>
        <xdr:sp macro="" textlink="">
          <xdr:nvSpPr>
            <xdr:cNvPr id="61255" name="Button 839" hidden="1">
              <a:extLst>
                <a:ext uri="{63B3BB69-23CF-44E3-9099-C40C66FF867C}">
                  <a14:compatExt spid="_x0000_s61255"/>
                </a:ext>
                <a:ext uri="{FF2B5EF4-FFF2-40B4-BE49-F238E27FC236}">
                  <a16:creationId xmlns:a16="http://schemas.microsoft.com/office/drawing/2014/main" id="{00000000-0008-0000-3B00-00004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720953</xdr:row>
          <xdr:rowOff>0</xdr:rowOff>
        </xdr:from>
        <xdr:to>
          <xdr:col>12291</xdr:col>
          <xdr:colOff>0</xdr:colOff>
          <xdr:row>720953</xdr:row>
          <xdr:rowOff>0</xdr:rowOff>
        </xdr:to>
        <xdr:sp macro="" textlink="">
          <xdr:nvSpPr>
            <xdr:cNvPr id="61256" name="Button 840" hidden="1">
              <a:extLst>
                <a:ext uri="{63B3BB69-23CF-44E3-9099-C40C66FF867C}">
                  <a14:compatExt spid="_x0000_s61256"/>
                </a:ext>
                <a:ext uri="{FF2B5EF4-FFF2-40B4-BE49-F238E27FC236}">
                  <a16:creationId xmlns:a16="http://schemas.microsoft.com/office/drawing/2014/main" id="{00000000-0008-0000-3B00-00004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786489</xdr:row>
          <xdr:rowOff>0</xdr:rowOff>
        </xdr:from>
        <xdr:to>
          <xdr:col>12291</xdr:col>
          <xdr:colOff>0</xdr:colOff>
          <xdr:row>786489</xdr:row>
          <xdr:rowOff>0</xdr:rowOff>
        </xdr:to>
        <xdr:sp macro="" textlink="">
          <xdr:nvSpPr>
            <xdr:cNvPr id="61257" name="Button 841" hidden="1">
              <a:extLst>
                <a:ext uri="{63B3BB69-23CF-44E3-9099-C40C66FF867C}">
                  <a14:compatExt spid="_x0000_s61257"/>
                </a:ext>
                <a:ext uri="{FF2B5EF4-FFF2-40B4-BE49-F238E27FC236}">
                  <a16:creationId xmlns:a16="http://schemas.microsoft.com/office/drawing/2014/main" id="{00000000-0008-0000-3B00-00004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852025</xdr:row>
          <xdr:rowOff>0</xdr:rowOff>
        </xdr:from>
        <xdr:to>
          <xdr:col>12291</xdr:col>
          <xdr:colOff>0</xdr:colOff>
          <xdr:row>852025</xdr:row>
          <xdr:rowOff>0</xdr:rowOff>
        </xdr:to>
        <xdr:sp macro="" textlink="">
          <xdr:nvSpPr>
            <xdr:cNvPr id="61258" name="Button 842" hidden="1">
              <a:extLst>
                <a:ext uri="{63B3BB69-23CF-44E3-9099-C40C66FF867C}">
                  <a14:compatExt spid="_x0000_s61258"/>
                </a:ext>
                <a:ext uri="{FF2B5EF4-FFF2-40B4-BE49-F238E27FC236}">
                  <a16:creationId xmlns:a16="http://schemas.microsoft.com/office/drawing/2014/main" id="{00000000-0008-0000-3B00-00004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917561</xdr:row>
          <xdr:rowOff>0</xdr:rowOff>
        </xdr:from>
        <xdr:to>
          <xdr:col>12291</xdr:col>
          <xdr:colOff>0</xdr:colOff>
          <xdr:row>917561</xdr:row>
          <xdr:rowOff>0</xdr:rowOff>
        </xdr:to>
        <xdr:sp macro="" textlink="">
          <xdr:nvSpPr>
            <xdr:cNvPr id="61259" name="Button 843" hidden="1">
              <a:extLst>
                <a:ext uri="{63B3BB69-23CF-44E3-9099-C40C66FF867C}">
                  <a14:compatExt spid="_x0000_s61259"/>
                </a:ext>
                <a:ext uri="{FF2B5EF4-FFF2-40B4-BE49-F238E27FC236}">
                  <a16:creationId xmlns:a16="http://schemas.microsoft.com/office/drawing/2014/main" id="{00000000-0008-0000-3B00-00004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983097</xdr:row>
          <xdr:rowOff>0</xdr:rowOff>
        </xdr:from>
        <xdr:to>
          <xdr:col>12291</xdr:col>
          <xdr:colOff>0</xdr:colOff>
          <xdr:row>983097</xdr:row>
          <xdr:rowOff>0</xdr:rowOff>
        </xdr:to>
        <xdr:sp macro="" textlink="">
          <xdr:nvSpPr>
            <xdr:cNvPr id="61260" name="Button 844" hidden="1">
              <a:extLst>
                <a:ext uri="{63B3BB69-23CF-44E3-9099-C40C66FF867C}">
                  <a14:compatExt spid="_x0000_s61260"/>
                </a:ext>
                <a:ext uri="{FF2B5EF4-FFF2-40B4-BE49-F238E27FC236}">
                  <a16:creationId xmlns:a16="http://schemas.microsoft.com/office/drawing/2014/main" id="{00000000-0008-0000-3B00-00004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12545</xdr:col>
          <xdr:colOff>0</xdr:colOff>
          <xdr:row>56</xdr:row>
          <xdr:rowOff>0</xdr:rowOff>
        </xdr:from>
        <xdr:to>
          <xdr:col>12545</xdr:col>
          <xdr:colOff>0</xdr:colOff>
          <xdr:row>56</xdr:row>
          <xdr:rowOff>0</xdr:rowOff>
        </xdr:to>
        <xdr:sp macro="" textlink="">
          <xdr:nvSpPr>
            <xdr:cNvPr id="61261" name="Button 845" hidden="1">
              <a:extLst>
                <a:ext uri="{63B3BB69-23CF-44E3-9099-C40C66FF867C}">
                  <a14:compatExt spid="_x0000_s61261"/>
                </a:ext>
                <a:ext uri="{FF2B5EF4-FFF2-40B4-BE49-F238E27FC236}">
                  <a16:creationId xmlns:a16="http://schemas.microsoft.com/office/drawing/2014/main" id="{00000000-0008-0000-3B00-00004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65593</xdr:row>
          <xdr:rowOff>0</xdr:rowOff>
        </xdr:from>
        <xdr:to>
          <xdr:col>12547</xdr:col>
          <xdr:colOff>0</xdr:colOff>
          <xdr:row>65593</xdr:row>
          <xdr:rowOff>0</xdr:rowOff>
        </xdr:to>
        <xdr:sp macro="" textlink="">
          <xdr:nvSpPr>
            <xdr:cNvPr id="61262" name="Button 846" hidden="1">
              <a:extLst>
                <a:ext uri="{63B3BB69-23CF-44E3-9099-C40C66FF867C}">
                  <a14:compatExt spid="_x0000_s61262"/>
                </a:ext>
                <a:ext uri="{FF2B5EF4-FFF2-40B4-BE49-F238E27FC236}">
                  <a16:creationId xmlns:a16="http://schemas.microsoft.com/office/drawing/2014/main" id="{00000000-0008-0000-3B00-00004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131129</xdr:row>
          <xdr:rowOff>0</xdr:rowOff>
        </xdr:from>
        <xdr:to>
          <xdr:col>12547</xdr:col>
          <xdr:colOff>0</xdr:colOff>
          <xdr:row>131129</xdr:row>
          <xdr:rowOff>0</xdr:rowOff>
        </xdr:to>
        <xdr:sp macro="" textlink="">
          <xdr:nvSpPr>
            <xdr:cNvPr id="61263" name="Button 847" hidden="1">
              <a:extLst>
                <a:ext uri="{63B3BB69-23CF-44E3-9099-C40C66FF867C}">
                  <a14:compatExt spid="_x0000_s61263"/>
                </a:ext>
                <a:ext uri="{FF2B5EF4-FFF2-40B4-BE49-F238E27FC236}">
                  <a16:creationId xmlns:a16="http://schemas.microsoft.com/office/drawing/2014/main" id="{00000000-0008-0000-3B00-00004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196665</xdr:row>
          <xdr:rowOff>0</xdr:rowOff>
        </xdr:from>
        <xdr:to>
          <xdr:col>12547</xdr:col>
          <xdr:colOff>0</xdr:colOff>
          <xdr:row>196665</xdr:row>
          <xdr:rowOff>0</xdr:rowOff>
        </xdr:to>
        <xdr:sp macro="" textlink="">
          <xdr:nvSpPr>
            <xdr:cNvPr id="61264" name="Button 848" hidden="1">
              <a:extLst>
                <a:ext uri="{63B3BB69-23CF-44E3-9099-C40C66FF867C}">
                  <a14:compatExt spid="_x0000_s61264"/>
                </a:ext>
                <a:ext uri="{FF2B5EF4-FFF2-40B4-BE49-F238E27FC236}">
                  <a16:creationId xmlns:a16="http://schemas.microsoft.com/office/drawing/2014/main" id="{00000000-0008-0000-3B00-00005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262201</xdr:row>
          <xdr:rowOff>0</xdr:rowOff>
        </xdr:from>
        <xdr:to>
          <xdr:col>12547</xdr:col>
          <xdr:colOff>0</xdr:colOff>
          <xdr:row>262201</xdr:row>
          <xdr:rowOff>0</xdr:rowOff>
        </xdr:to>
        <xdr:sp macro="" textlink="">
          <xdr:nvSpPr>
            <xdr:cNvPr id="61265" name="Button 849" hidden="1">
              <a:extLst>
                <a:ext uri="{63B3BB69-23CF-44E3-9099-C40C66FF867C}">
                  <a14:compatExt spid="_x0000_s61265"/>
                </a:ext>
                <a:ext uri="{FF2B5EF4-FFF2-40B4-BE49-F238E27FC236}">
                  <a16:creationId xmlns:a16="http://schemas.microsoft.com/office/drawing/2014/main" id="{00000000-0008-0000-3B00-00005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327737</xdr:row>
          <xdr:rowOff>0</xdr:rowOff>
        </xdr:from>
        <xdr:to>
          <xdr:col>12547</xdr:col>
          <xdr:colOff>0</xdr:colOff>
          <xdr:row>327737</xdr:row>
          <xdr:rowOff>0</xdr:rowOff>
        </xdr:to>
        <xdr:sp macro="" textlink="">
          <xdr:nvSpPr>
            <xdr:cNvPr id="61266" name="Button 850" hidden="1">
              <a:extLst>
                <a:ext uri="{63B3BB69-23CF-44E3-9099-C40C66FF867C}">
                  <a14:compatExt spid="_x0000_s61266"/>
                </a:ext>
                <a:ext uri="{FF2B5EF4-FFF2-40B4-BE49-F238E27FC236}">
                  <a16:creationId xmlns:a16="http://schemas.microsoft.com/office/drawing/2014/main" id="{00000000-0008-0000-3B00-00005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393273</xdr:row>
          <xdr:rowOff>0</xdr:rowOff>
        </xdr:from>
        <xdr:to>
          <xdr:col>12547</xdr:col>
          <xdr:colOff>0</xdr:colOff>
          <xdr:row>393273</xdr:row>
          <xdr:rowOff>0</xdr:rowOff>
        </xdr:to>
        <xdr:sp macro="" textlink="">
          <xdr:nvSpPr>
            <xdr:cNvPr id="61267" name="Button 851" hidden="1">
              <a:extLst>
                <a:ext uri="{63B3BB69-23CF-44E3-9099-C40C66FF867C}">
                  <a14:compatExt spid="_x0000_s61267"/>
                </a:ext>
                <a:ext uri="{FF2B5EF4-FFF2-40B4-BE49-F238E27FC236}">
                  <a16:creationId xmlns:a16="http://schemas.microsoft.com/office/drawing/2014/main" id="{00000000-0008-0000-3B00-00005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458809</xdr:row>
          <xdr:rowOff>0</xdr:rowOff>
        </xdr:from>
        <xdr:to>
          <xdr:col>12547</xdr:col>
          <xdr:colOff>0</xdr:colOff>
          <xdr:row>458809</xdr:row>
          <xdr:rowOff>0</xdr:rowOff>
        </xdr:to>
        <xdr:sp macro="" textlink="">
          <xdr:nvSpPr>
            <xdr:cNvPr id="61268" name="Button 852" hidden="1">
              <a:extLst>
                <a:ext uri="{63B3BB69-23CF-44E3-9099-C40C66FF867C}">
                  <a14:compatExt spid="_x0000_s61268"/>
                </a:ext>
                <a:ext uri="{FF2B5EF4-FFF2-40B4-BE49-F238E27FC236}">
                  <a16:creationId xmlns:a16="http://schemas.microsoft.com/office/drawing/2014/main" id="{00000000-0008-0000-3B00-00005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524345</xdr:row>
          <xdr:rowOff>0</xdr:rowOff>
        </xdr:from>
        <xdr:to>
          <xdr:col>12547</xdr:col>
          <xdr:colOff>0</xdr:colOff>
          <xdr:row>524345</xdr:row>
          <xdr:rowOff>0</xdr:rowOff>
        </xdr:to>
        <xdr:sp macro="" textlink="">
          <xdr:nvSpPr>
            <xdr:cNvPr id="61269" name="Button 853" hidden="1">
              <a:extLst>
                <a:ext uri="{63B3BB69-23CF-44E3-9099-C40C66FF867C}">
                  <a14:compatExt spid="_x0000_s61269"/>
                </a:ext>
                <a:ext uri="{FF2B5EF4-FFF2-40B4-BE49-F238E27FC236}">
                  <a16:creationId xmlns:a16="http://schemas.microsoft.com/office/drawing/2014/main" id="{00000000-0008-0000-3B00-00005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589881</xdr:row>
          <xdr:rowOff>0</xdr:rowOff>
        </xdr:from>
        <xdr:to>
          <xdr:col>12547</xdr:col>
          <xdr:colOff>0</xdr:colOff>
          <xdr:row>589881</xdr:row>
          <xdr:rowOff>0</xdr:rowOff>
        </xdr:to>
        <xdr:sp macro="" textlink="">
          <xdr:nvSpPr>
            <xdr:cNvPr id="61270" name="Button 854" hidden="1">
              <a:extLst>
                <a:ext uri="{63B3BB69-23CF-44E3-9099-C40C66FF867C}">
                  <a14:compatExt spid="_x0000_s61270"/>
                </a:ext>
                <a:ext uri="{FF2B5EF4-FFF2-40B4-BE49-F238E27FC236}">
                  <a16:creationId xmlns:a16="http://schemas.microsoft.com/office/drawing/2014/main" id="{00000000-0008-0000-3B00-00005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655417</xdr:row>
          <xdr:rowOff>0</xdr:rowOff>
        </xdr:from>
        <xdr:to>
          <xdr:col>12547</xdr:col>
          <xdr:colOff>0</xdr:colOff>
          <xdr:row>655417</xdr:row>
          <xdr:rowOff>0</xdr:rowOff>
        </xdr:to>
        <xdr:sp macro="" textlink="">
          <xdr:nvSpPr>
            <xdr:cNvPr id="61271" name="Button 855" hidden="1">
              <a:extLst>
                <a:ext uri="{63B3BB69-23CF-44E3-9099-C40C66FF867C}">
                  <a14:compatExt spid="_x0000_s61271"/>
                </a:ext>
                <a:ext uri="{FF2B5EF4-FFF2-40B4-BE49-F238E27FC236}">
                  <a16:creationId xmlns:a16="http://schemas.microsoft.com/office/drawing/2014/main" id="{00000000-0008-0000-3B00-00005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720953</xdr:row>
          <xdr:rowOff>0</xdr:rowOff>
        </xdr:from>
        <xdr:to>
          <xdr:col>12547</xdr:col>
          <xdr:colOff>0</xdr:colOff>
          <xdr:row>720953</xdr:row>
          <xdr:rowOff>0</xdr:rowOff>
        </xdr:to>
        <xdr:sp macro="" textlink="">
          <xdr:nvSpPr>
            <xdr:cNvPr id="61272" name="Button 856" hidden="1">
              <a:extLst>
                <a:ext uri="{63B3BB69-23CF-44E3-9099-C40C66FF867C}">
                  <a14:compatExt spid="_x0000_s61272"/>
                </a:ext>
                <a:ext uri="{FF2B5EF4-FFF2-40B4-BE49-F238E27FC236}">
                  <a16:creationId xmlns:a16="http://schemas.microsoft.com/office/drawing/2014/main" id="{00000000-0008-0000-3B00-00005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786489</xdr:row>
          <xdr:rowOff>0</xdr:rowOff>
        </xdr:from>
        <xdr:to>
          <xdr:col>12547</xdr:col>
          <xdr:colOff>0</xdr:colOff>
          <xdr:row>786489</xdr:row>
          <xdr:rowOff>0</xdr:rowOff>
        </xdr:to>
        <xdr:sp macro="" textlink="">
          <xdr:nvSpPr>
            <xdr:cNvPr id="61273" name="Button 857" hidden="1">
              <a:extLst>
                <a:ext uri="{63B3BB69-23CF-44E3-9099-C40C66FF867C}">
                  <a14:compatExt spid="_x0000_s61273"/>
                </a:ext>
                <a:ext uri="{FF2B5EF4-FFF2-40B4-BE49-F238E27FC236}">
                  <a16:creationId xmlns:a16="http://schemas.microsoft.com/office/drawing/2014/main" id="{00000000-0008-0000-3B00-00005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852025</xdr:row>
          <xdr:rowOff>0</xdr:rowOff>
        </xdr:from>
        <xdr:to>
          <xdr:col>12547</xdr:col>
          <xdr:colOff>0</xdr:colOff>
          <xdr:row>852025</xdr:row>
          <xdr:rowOff>0</xdr:rowOff>
        </xdr:to>
        <xdr:sp macro="" textlink="">
          <xdr:nvSpPr>
            <xdr:cNvPr id="61274" name="Button 858" hidden="1">
              <a:extLst>
                <a:ext uri="{63B3BB69-23CF-44E3-9099-C40C66FF867C}">
                  <a14:compatExt spid="_x0000_s61274"/>
                </a:ext>
                <a:ext uri="{FF2B5EF4-FFF2-40B4-BE49-F238E27FC236}">
                  <a16:creationId xmlns:a16="http://schemas.microsoft.com/office/drawing/2014/main" id="{00000000-0008-0000-3B00-00005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917561</xdr:row>
          <xdr:rowOff>0</xdr:rowOff>
        </xdr:from>
        <xdr:to>
          <xdr:col>12547</xdr:col>
          <xdr:colOff>0</xdr:colOff>
          <xdr:row>917561</xdr:row>
          <xdr:rowOff>0</xdr:rowOff>
        </xdr:to>
        <xdr:sp macro="" textlink="">
          <xdr:nvSpPr>
            <xdr:cNvPr id="61275" name="Button 859" hidden="1">
              <a:extLst>
                <a:ext uri="{63B3BB69-23CF-44E3-9099-C40C66FF867C}">
                  <a14:compatExt spid="_x0000_s61275"/>
                </a:ext>
                <a:ext uri="{FF2B5EF4-FFF2-40B4-BE49-F238E27FC236}">
                  <a16:creationId xmlns:a16="http://schemas.microsoft.com/office/drawing/2014/main" id="{00000000-0008-0000-3B00-00005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983097</xdr:row>
          <xdr:rowOff>0</xdr:rowOff>
        </xdr:from>
        <xdr:to>
          <xdr:col>12547</xdr:col>
          <xdr:colOff>0</xdr:colOff>
          <xdr:row>983097</xdr:row>
          <xdr:rowOff>0</xdr:rowOff>
        </xdr:to>
        <xdr:sp macro="" textlink="">
          <xdr:nvSpPr>
            <xdr:cNvPr id="61276" name="Button 860" hidden="1">
              <a:extLst>
                <a:ext uri="{63B3BB69-23CF-44E3-9099-C40C66FF867C}">
                  <a14:compatExt spid="_x0000_s61276"/>
                </a:ext>
                <a:ext uri="{FF2B5EF4-FFF2-40B4-BE49-F238E27FC236}">
                  <a16:creationId xmlns:a16="http://schemas.microsoft.com/office/drawing/2014/main" id="{00000000-0008-0000-3B00-00005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12801</xdr:col>
          <xdr:colOff>0</xdr:colOff>
          <xdr:row>56</xdr:row>
          <xdr:rowOff>0</xdr:rowOff>
        </xdr:from>
        <xdr:to>
          <xdr:col>12801</xdr:col>
          <xdr:colOff>0</xdr:colOff>
          <xdr:row>56</xdr:row>
          <xdr:rowOff>0</xdr:rowOff>
        </xdr:to>
        <xdr:sp macro="" textlink="">
          <xdr:nvSpPr>
            <xdr:cNvPr id="61277" name="Button 861" hidden="1">
              <a:extLst>
                <a:ext uri="{63B3BB69-23CF-44E3-9099-C40C66FF867C}">
                  <a14:compatExt spid="_x0000_s61277"/>
                </a:ext>
                <a:ext uri="{FF2B5EF4-FFF2-40B4-BE49-F238E27FC236}">
                  <a16:creationId xmlns:a16="http://schemas.microsoft.com/office/drawing/2014/main" id="{00000000-0008-0000-3B00-00005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65593</xdr:row>
          <xdr:rowOff>0</xdr:rowOff>
        </xdr:from>
        <xdr:to>
          <xdr:col>12803</xdr:col>
          <xdr:colOff>0</xdr:colOff>
          <xdr:row>65593</xdr:row>
          <xdr:rowOff>0</xdr:rowOff>
        </xdr:to>
        <xdr:sp macro="" textlink="">
          <xdr:nvSpPr>
            <xdr:cNvPr id="61278" name="Button 862" hidden="1">
              <a:extLst>
                <a:ext uri="{63B3BB69-23CF-44E3-9099-C40C66FF867C}">
                  <a14:compatExt spid="_x0000_s61278"/>
                </a:ext>
                <a:ext uri="{FF2B5EF4-FFF2-40B4-BE49-F238E27FC236}">
                  <a16:creationId xmlns:a16="http://schemas.microsoft.com/office/drawing/2014/main" id="{00000000-0008-0000-3B00-00005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131129</xdr:row>
          <xdr:rowOff>0</xdr:rowOff>
        </xdr:from>
        <xdr:to>
          <xdr:col>12803</xdr:col>
          <xdr:colOff>0</xdr:colOff>
          <xdr:row>131129</xdr:row>
          <xdr:rowOff>0</xdr:rowOff>
        </xdr:to>
        <xdr:sp macro="" textlink="">
          <xdr:nvSpPr>
            <xdr:cNvPr id="61279" name="Button 863" hidden="1">
              <a:extLst>
                <a:ext uri="{63B3BB69-23CF-44E3-9099-C40C66FF867C}">
                  <a14:compatExt spid="_x0000_s61279"/>
                </a:ext>
                <a:ext uri="{FF2B5EF4-FFF2-40B4-BE49-F238E27FC236}">
                  <a16:creationId xmlns:a16="http://schemas.microsoft.com/office/drawing/2014/main" id="{00000000-0008-0000-3B00-00005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196665</xdr:row>
          <xdr:rowOff>0</xdr:rowOff>
        </xdr:from>
        <xdr:to>
          <xdr:col>12803</xdr:col>
          <xdr:colOff>0</xdr:colOff>
          <xdr:row>196665</xdr:row>
          <xdr:rowOff>0</xdr:rowOff>
        </xdr:to>
        <xdr:sp macro="" textlink="">
          <xdr:nvSpPr>
            <xdr:cNvPr id="61280" name="Button 864" hidden="1">
              <a:extLst>
                <a:ext uri="{63B3BB69-23CF-44E3-9099-C40C66FF867C}">
                  <a14:compatExt spid="_x0000_s61280"/>
                </a:ext>
                <a:ext uri="{FF2B5EF4-FFF2-40B4-BE49-F238E27FC236}">
                  <a16:creationId xmlns:a16="http://schemas.microsoft.com/office/drawing/2014/main" id="{00000000-0008-0000-3B00-00006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262201</xdr:row>
          <xdr:rowOff>0</xdr:rowOff>
        </xdr:from>
        <xdr:to>
          <xdr:col>12803</xdr:col>
          <xdr:colOff>0</xdr:colOff>
          <xdr:row>262201</xdr:row>
          <xdr:rowOff>0</xdr:rowOff>
        </xdr:to>
        <xdr:sp macro="" textlink="">
          <xdr:nvSpPr>
            <xdr:cNvPr id="61281" name="Button 865" hidden="1">
              <a:extLst>
                <a:ext uri="{63B3BB69-23CF-44E3-9099-C40C66FF867C}">
                  <a14:compatExt spid="_x0000_s61281"/>
                </a:ext>
                <a:ext uri="{FF2B5EF4-FFF2-40B4-BE49-F238E27FC236}">
                  <a16:creationId xmlns:a16="http://schemas.microsoft.com/office/drawing/2014/main" id="{00000000-0008-0000-3B00-00006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327737</xdr:row>
          <xdr:rowOff>0</xdr:rowOff>
        </xdr:from>
        <xdr:to>
          <xdr:col>12803</xdr:col>
          <xdr:colOff>0</xdr:colOff>
          <xdr:row>327737</xdr:row>
          <xdr:rowOff>0</xdr:rowOff>
        </xdr:to>
        <xdr:sp macro="" textlink="">
          <xdr:nvSpPr>
            <xdr:cNvPr id="61282" name="Button 866" hidden="1">
              <a:extLst>
                <a:ext uri="{63B3BB69-23CF-44E3-9099-C40C66FF867C}">
                  <a14:compatExt spid="_x0000_s61282"/>
                </a:ext>
                <a:ext uri="{FF2B5EF4-FFF2-40B4-BE49-F238E27FC236}">
                  <a16:creationId xmlns:a16="http://schemas.microsoft.com/office/drawing/2014/main" id="{00000000-0008-0000-3B00-00006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393273</xdr:row>
          <xdr:rowOff>0</xdr:rowOff>
        </xdr:from>
        <xdr:to>
          <xdr:col>12803</xdr:col>
          <xdr:colOff>0</xdr:colOff>
          <xdr:row>393273</xdr:row>
          <xdr:rowOff>0</xdr:rowOff>
        </xdr:to>
        <xdr:sp macro="" textlink="">
          <xdr:nvSpPr>
            <xdr:cNvPr id="61283" name="Button 867" hidden="1">
              <a:extLst>
                <a:ext uri="{63B3BB69-23CF-44E3-9099-C40C66FF867C}">
                  <a14:compatExt spid="_x0000_s61283"/>
                </a:ext>
                <a:ext uri="{FF2B5EF4-FFF2-40B4-BE49-F238E27FC236}">
                  <a16:creationId xmlns:a16="http://schemas.microsoft.com/office/drawing/2014/main" id="{00000000-0008-0000-3B00-00006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458809</xdr:row>
          <xdr:rowOff>0</xdr:rowOff>
        </xdr:from>
        <xdr:to>
          <xdr:col>12803</xdr:col>
          <xdr:colOff>0</xdr:colOff>
          <xdr:row>458809</xdr:row>
          <xdr:rowOff>0</xdr:rowOff>
        </xdr:to>
        <xdr:sp macro="" textlink="">
          <xdr:nvSpPr>
            <xdr:cNvPr id="61284" name="Button 868" hidden="1">
              <a:extLst>
                <a:ext uri="{63B3BB69-23CF-44E3-9099-C40C66FF867C}">
                  <a14:compatExt spid="_x0000_s61284"/>
                </a:ext>
                <a:ext uri="{FF2B5EF4-FFF2-40B4-BE49-F238E27FC236}">
                  <a16:creationId xmlns:a16="http://schemas.microsoft.com/office/drawing/2014/main" id="{00000000-0008-0000-3B00-00006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524345</xdr:row>
          <xdr:rowOff>0</xdr:rowOff>
        </xdr:from>
        <xdr:to>
          <xdr:col>12803</xdr:col>
          <xdr:colOff>0</xdr:colOff>
          <xdr:row>524345</xdr:row>
          <xdr:rowOff>0</xdr:rowOff>
        </xdr:to>
        <xdr:sp macro="" textlink="">
          <xdr:nvSpPr>
            <xdr:cNvPr id="61285" name="Button 869" hidden="1">
              <a:extLst>
                <a:ext uri="{63B3BB69-23CF-44E3-9099-C40C66FF867C}">
                  <a14:compatExt spid="_x0000_s61285"/>
                </a:ext>
                <a:ext uri="{FF2B5EF4-FFF2-40B4-BE49-F238E27FC236}">
                  <a16:creationId xmlns:a16="http://schemas.microsoft.com/office/drawing/2014/main" id="{00000000-0008-0000-3B00-00006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589881</xdr:row>
          <xdr:rowOff>0</xdr:rowOff>
        </xdr:from>
        <xdr:to>
          <xdr:col>12803</xdr:col>
          <xdr:colOff>0</xdr:colOff>
          <xdr:row>589881</xdr:row>
          <xdr:rowOff>0</xdr:rowOff>
        </xdr:to>
        <xdr:sp macro="" textlink="">
          <xdr:nvSpPr>
            <xdr:cNvPr id="61286" name="Button 870" hidden="1">
              <a:extLst>
                <a:ext uri="{63B3BB69-23CF-44E3-9099-C40C66FF867C}">
                  <a14:compatExt spid="_x0000_s61286"/>
                </a:ext>
                <a:ext uri="{FF2B5EF4-FFF2-40B4-BE49-F238E27FC236}">
                  <a16:creationId xmlns:a16="http://schemas.microsoft.com/office/drawing/2014/main" id="{00000000-0008-0000-3B00-00006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655417</xdr:row>
          <xdr:rowOff>0</xdr:rowOff>
        </xdr:from>
        <xdr:to>
          <xdr:col>12803</xdr:col>
          <xdr:colOff>0</xdr:colOff>
          <xdr:row>655417</xdr:row>
          <xdr:rowOff>0</xdr:rowOff>
        </xdr:to>
        <xdr:sp macro="" textlink="">
          <xdr:nvSpPr>
            <xdr:cNvPr id="61287" name="Button 871" hidden="1">
              <a:extLst>
                <a:ext uri="{63B3BB69-23CF-44E3-9099-C40C66FF867C}">
                  <a14:compatExt spid="_x0000_s61287"/>
                </a:ext>
                <a:ext uri="{FF2B5EF4-FFF2-40B4-BE49-F238E27FC236}">
                  <a16:creationId xmlns:a16="http://schemas.microsoft.com/office/drawing/2014/main" id="{00000000-0008-0000-3B00-00006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720953</xdr:row>
          <xdr:rowOff>0</xdr:rowOff>
        </xdr:from>
        <xdr:to>
          <xdr:col>12803</xdr:col>
          <xdr:colOff>0</xdr:colOff>
          <xdr:row>720953</xdr:row>
          <xdr:rowOff>0</xdr:rowOff>
        </xdr:to>
        <xdr:sp macro="" textlink="">
          <xdr:nvSpPr>
            <xdr:cNvPr id="61288" name="Button 872" hidden="1">
              <a:extLst>
                <a:ext uri="{63B3BB69-23CF-44E3-9099-C40C66FF867C}">
                  <a14:compatExt spid="_x0000_s61288"/>
                </a:ext>
                <a:ext uri="{FF2B5EF4-FFF2-40B4-BE49-F238E27FC236}">
                  <a16:creationId xmlns:a16="http://schemas.microsoft.com/office/drawing/2014/main" id="{00000000-0008-0000-3B00-00006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786489</xdr:row>
          <xdr:rowOff>0</xdr:rowOff>
        </xdr:from>
        <xdr:to>
          <xdr:col>12803</xdr:col>
          <xdr:colOff>0</xdr:colOff>
          <xdr:row>786489</xdr:row>
          <xdr:rowOff>0</xdr:rowOff>
        </xdr:to>
        <xdr:sp macro="" textlink="">
          <xdr:nvSpPr>
            <xdr:cNvPr id="61289" name="Button 873" hidden="1">
              <a:extLst>
                <a:ext uri="{63B3BB69-23CF-44E3-9099-C40C66FF867C}">
                  <a14:compatExt spid="_x0000_s61289"/>
                </a:ext>
                <a:ext uri="{FF2B5EF4-FFF2-40B4-BE49-F238E27FC236}">
                  <a16:creationId xmlns:a16="http://schemas.microsoft.com/office/drawing/2014/main" id="{00000000-0008-0000-3B00-00006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852025</xdr:row>
          <xdr:rowOff>0</xdr:rowOff>
        </xdr:from>
        <xdr:to>
          <xdr:col>12803</xdr:col>
          <xdr:colOff>0</xdr:colOff>
          <xdr:row>852025</xdr:row>
          <xdr:rowOff>0</xdr:rowOff>
        </xdr:to>
        <xdr:sp macro="" textlink="">
          <xdr:nvSpPr>
            <xdr:cNvPr id="61290" name="Button 874" hidden="1">
              <a:extLst>
                <a:ext uri="{63B3BB69-23CF-44E3-9099-C40C66FF867C}">
                  <a14:compatExt spid="_x0000_s61290"/>
                </a:ext>
                <a:ext uri="{FF2B5EF4-FFF2-40B4-BE49-F238E27FC236}">
                  <a16:creationId xmlns:a16="http://schemas.microsoft.com/office/drawing/2014/main" id="{00000000-0008-0000-3B00-00006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917561</xdr:row>
          <xdr:rowOff>0</xdr:rowOff>
        </xdr:from>
        <xdr:to>
          <xdr:col>12803</xdr:col>
          <xdr:colOff>0</xdr:colOff>
          <xdr:row>917561</xdr:row>
          <xdr:rowOff>0</xdr:rowOff>
        </xdr:to>
        <xdr:sp macro="" textlink="">
          <xdr:nvSpPr>
            <xdr:cNvPr id="61291" name="Button 875" hidden="1">
              <a:extLst>
                <a:ext uri="{63B3BB69-23CF-44E3-9099-C40C66FF867C}">
                  <a14:compatExt spid="_x0000_s61291"/>
                </a:ext>
                <a:ext uri="{FF2B5EF4-FFF2-40B4-BE49-F238E27FC236}">
                  <a16:creationId xmlns:a16="http://schemas.microsoft.com/office/drawing/2014/main" id="{00000000-0008-0000-3B00-00006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983097</xdr:row>
          <xdr:rowOff>0</xdr:rowOff>
        </xdr:from>
        <xdr:to>
          <xdr:col>12803</xdr:col>
          <xdr:colOff>0</xdr:colOff>
          <xdr:row>983097</xdr:row>
          <xdr:rowOff>0</xdr:rowOff>
        </xdr:to>
        <xdr:sp macro="" textlink="">
          <xdr:nvSpPr>
            <xdr:cNvPr id="61292" name="Button 876" hidden="1">
              <a:extLst>
                <a:ext uri="{63B3BB69-23CF-44E3-9099-C40C66FF867C}">
                  <a14:compatExt spid="_x0000_s61292"/>
                </a:ext>
                <a:ext uri="{FF2B5EF4-FFF2-40B4-BE49-F238E27FC236}">
                  <a16:creationId xmlns:a16="http://schemas.microsoft.com/office/drawing/2014/main" id="{00000000-0008-0000-3B00-00006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13057</xdr:col>
          <xdr:colOff>0</xdr:colOff>
          <xdr:row>56</xdr:row>
          <xdr:rowOff>0</xdr:rowOff>
        </xdr:from>
        <xdr:to>
          <xdr:col>13057</xdr:col>
          <xdr:colOff>0</xdr:colOff>
          <xdr:row>56</xdr:row>
          <xdr:rowOff>0</xdr:rowOff>
        </xdr:to>
        <xdr:sp macro="" textlink="">
          <xdr:nvSpPr>
            <xdr:cNvPr id="61293" name="Button 877" hidden="1">
              <a:extLst>
                <a:ext uri="{63B3BB69-23CF-44E3-9099-C40C66FF867C}">
                  <a14:compatExt spid="_x0000_s61293"/>
                </a:ext>
                <a:ext uri="{FF2B5EF4-FFF2-40B4-BE49-F238E27FC236}">
                  <a16:creationId xmlns:a16="http://schemas.microsoft.com/office/drawing/2014/main" id="{00000000-0008-0000-3B00-00006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65593</xdr:row>
          <xdr:rowOff>0</xdr:rowOff>
        </xdr:from>
        <xdr:to>
          <xdr:col>13059</xdr:col>
          <xdr:colOff>0</xdr:colOff>
          <xdr:row>65593</xdr:row>
          <xdr:rowOff>0</xdr:rowOff>
        </xdr:to>
        <xdr:sp macro="" textlink="">
          <xdr:nvSpPr>
            <xdr:cNvPr id="61294" name="Button 878" hidden="1">
              <a:extLst>
                <a:ext uri="{63B3BB69-23CF-44E3-9099-C40C66FF867C}">
                  <a14:compatExt spid="_x0000_s61294"/>
                </a:ext>
                <a:ext uri="{FF2B5EF4-FFF2-40B4-BE49-F238E27FC236}">
                  <a16:creationId xmlns:a16="http://schemas.microsoft.com/office/drawing/2014/main" id="{00000000-0008-0000-3B00-00006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131129</xdr:row>
          <xdr:rowOff>0</xdr:rowOff>
        </xdr:from>
        <xdr:to>
          <xdr:col>13059</xdr:col>
          <xdr:colOff>0</xdr:colOff>
          <xdr:row>131129</xdr:row>
          <xdr:rowOff>0</xdr:rowOff>
        </xdr:to>
        <xdr:sp macro="" textlink="">
          <xdr:nvSpPr>
            <xdr:cNvPr id="61295" name="Button 879" hidden="1">
              <a:extLst>
                <a:ext uri="{63B3BB69-23CF-44E3-9099-C40C66FF867C}">
                  <a14:compatExt spid="_x0000_s61295"/>
                </a:ext>
                <a:ext uri="{FF2B5EF4-FFF2-40B4-BE49-F238E27FC236}">
                  <a16:creationId xmlns:a16="http://schemas.microsoft.com/office/drawing/2014/main" id="{00000000-0008-0000-3B00-00006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196665</xdr:row>
          <xdr:rowOff>0</xdr:rowOff>
        </xdr:from>
        <xdr:to>
          <xdr:col>13059</xdr:col>
          <xdr:colOff>0</xdr:colOff>
          <xdr:row>196665</xdr:row>
          <xdr:rowOff>0</xdr:rowOff>
        </xdr:to>
        <xdr:sp macro="" textlink="">
          <xdr:nvSpPr>
            <xdr:cNvPr id="61296" name="Button 880" hidden="1">
              <a:extLst>
                <a:ext uri="{63B3BB69-23CF-44E3-9099-C40C66FF867C}">
                  <a14:compatExt spid="_x0000_s61296"/>
                </a:ext>
                <a:ext uri="{FF2B5EF4-FFF2-40B4-BE49-F238E27FC236}">
                  <a16:creationId xmlns:a16="http://schemas.microsoft.com/office/drawing/2014/main" id="{00000000-0008-0000-3B00-00007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262201</xdr:row>
          <xdr:rowOff>0</xdr:rowOff>
        </xdr:from>
        <xdr:to>
          <xdr:col>13059</xdr:col>
          <xdr:colOff>0</xdr:colOff>
          <xdr:row>262201</xdr:row>
          <xdr:rowOff>0</xdr:rowOff>
        </xdr:to>
        <xdr:sp macro="" textlink="">
          <xdr:nvSpPr>
            <xdr:cNvPr id="61297" name="Button 881" hidden="1">
              <a:extLst>
                <a:ext uri="{63B3BB69-23CF-44E3-9099-C40C66FF867C}">
                  <a14:compatExt spid="_x0000_s61297"/>
                </a:ext>
                <a:ext uri="{FF2B5EF4-FFF2-40B4-BE49-F238E27FC236}">
                  <a16:creationId xmlns:a16="http://schemas.microsoft.com/office/drawing/2014/main" id="{00000000-0008-0000-3B00-00007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327737</xdr:row>
          <xdr:rowOff>0</xdr:rowOff>
        </xdr:from>
        <xdr:to>
          <xdr:col>13059</xdr:col>
          <xdr:colOff>0</xdr:colOff>
          <xdr:row>327737</xdr:row>
          <xdr:rowOff>0</xdr:rowOff>
        </xdr:to>
        <xdr:sp macro="" textlink="">
          <xdr:nvSpPr>
            <xdr:cNvPr id="61298" name="Button 882" hidden="1">
              <a:extLst>
                <a:ext uri="{63B3BB69-23CF-44E3-9099-C40C66FF867C}">
                  <a14:compatExt spid="_x0000_s61298"/>
                </a:ext>
                <a:ext uri="{FF2B5EF4-FFF2-40B4-BE49-F238E27FC236}">
                  <a16:creationId xmlns:a16="http://schemas.microsoft.com/office/drawing/2014/main" id="{00000000-0008-0000-3B00-00007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393273</xdr:row>
          <xdr:rowOff>0</xdr:rowOff>
        </xdr:from>
        <xdr:to>
          <xdr:col>13059</xdr:col>
          <xdr:colOff>0</xdr:colOff>
          <xdr:row>393273</xdr:row>
          <xdr:rowOff>0</xdr:rowOff>
        </xdr:to>
        <xdr:sp macro="" textlink="">
          <xdr:nvSpPr>
            <xdr:cNvPr id="61299" name="Button 883" hidden="1">
              <a:extLst>
                <a:ext uri="{63B3BB69-23CF-44E3-9099-C40C66FF867C}">
                  <a14:compatExt spid="_x0000_s61299"/>
                </a:ext>
                <a:ext uri="{FF2B5EF4-FFF2-40B4-BE49-F238E27FC236}">
                  <a16:creationId xmlns:a16="http://schemas.microsoft.com/office/drawing/2014/main" id="{00000000-0008-0000-3B00-00007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458809</xdr:row>
          <xdr:rowOff>0</xdr:rowOff>
        </xdr:from>
        <xdr:to>
          <xdr:col>13059</xdr:col>
          <xdr:colOff>0</xdr:colOff>
          <xdr:row>458809</xdr:row>
          <xdr:rowOff>0</xdr:rowOff>
        </xdr:to>
        <xdr:sp macro="" textlink="">
          <xdr:nvSpPr>
            <xdr:cNvPr id="61300" name="Button 884" hidden="1">
              <a:extLst>
                <a:ext uri="{63B3BB69-23CF-44E3-9099-C40C66FF867C}">
                  <a14:compatExt spid="_x0000_s61300"/>
                </a:ext>
                <a:ext uri="{FF2B5EF4-FFF2-40B4-BE49-F238E27FC236}">
                  <a16:creationId xmlns:a16="http://schemas.microsoft.com/office/drawing/2014/main" id="{00000000-0008-0000-3B00-00007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524345</xdr:row>
          <xdr:rowOff>0</xdr:rowOff>
        </xdr:from>
        <xdr:to>
          <xdr:col>13059</xdr:col>
          <xdr:colOff>0</xdr:colOff>
          <xdr:row>524345</xdr:row>
          <xdr:rowOff>0</xdr:rowOff>
        </xdr:to>
        <xdr:sp macro="" textlink="">
          <xdr:nvSpPr>
            <xdr:cNvPr id="61301" name="Button 885" hidden="1">
              <a:extLst>
                <a:ext uri="{63B3BB69-23CF-44E3-9099-C40C66FF867C}">
                  <a14:compatExt spid="_x0000_s61301"/>
                </a:ext>
                <a:ext uri="{FF2B5EF4-FFF2-40B4-BE49-F238E27FC236}">
                  <a16:creationId xmlns:a16="http://schemas.microsoft.com/office/drawing/2014/main" id="{00000000-0008-0000-3B00-00007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589881</xdr:row>
          <xdr:rowOff>0</xdr:rowOff>
        </xdr:from>
        <xdr:to>
          <xdr:col>13059</xdr:col>
          <xdr:colOff>0</xdr:colOff>
          <xdr:row>589881</xdr:row>
          <xdr:rowOff>0</xdr:rowOff>
        </xdr:to>
        <xdr:sp macro="" textlink="">
          <xdr:nvSpPr>
            <xdr:cNvPr id="61302" name="Button 886" hidden="1">
              <a:extLst>
                <a:ext uri="{63B3BB69-23CF-44E3-9099-C40C66FF867C}">
                  <a14:compatExt spid="_x0000_s61302"/>
                </a:ext>
                <a:ext uri="{FF2B5EF4-FFF2-40B4-BE49-F238E27FC236}">
                  <a16:creationId xmlns:a16="http://schemas.microsoft.com/office/drawing/2014/main" id="{00000000-0008-0000-3B00-00007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655417</xdr:row>
          <xdr:rowOff>0</xdr:rowOff>
        </xdr:from>
        <xdr:to>
          <xdr:col>13059</xdr:col>
          <xdr:colOff>0</xdr:colOff>
          <xdr:row>655417</xdr:row>
          <xdr:rowOff>0</xdr:rowOff>
        </xdr:to>
        <xdr:sp macro="" textlink="">
          <xdr:nvSpPr>
            <xdr:cNvPr id="61303" name="Button 887" hidden="1">
              <a:extLst>
                <a:ext uri="{63B3BB69-23CF-44E3-9099-C40C66FF867C}">
                  <a14:compatExt spid="_x0000_s61303"/>
                </a:ext>
                <a:ext uri="{FF2B5EF4-FFF2-40B4-BE49-F238E27FC236}">
                  <a16:creationId xmlns:a16="http://schemas.microsoft.com/office/drawing/2014/main" id="{00000000-0008-0000-3B00-00007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720953</xdr:row>
          <xdr:rowOff>0</xdr:rowOff>
        </xdr:from>
        <xdr:to>
          <xdr:col>13059</xdr:col>
          <xdr:colOff>0</xdr:colOff>
          <xdr:row>720953</xdr:row>
          <xdr:rowOff>0</xdr:rowOff>
        </xdr:to>
        <xdr:sp macro="" textlink="">
          <xdr:nvSpPr>
            <xdr:cNvPr id="61304" name="Button 888" hidden="1">
              <a:extLst>
                <a:ext uri="{63B3BB69-23CF-44E3-9099-C40C66FF867C}">
                  <a14:compatExt spid="_x0000_s61304"/>
                </a:ext>
                <a:ext uri="{FF2B5EF4-FFF2-40B4-BE49-F238E27FC236}">
                  <a16:creationId xmlns:a16="http://schemas.microsoft.com/office/drawing/2014/main" id="{00000000-0008-0000-3B00-00007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786489</xdr:row>
          <xdr:rowOff>0</xdr:rowOff>
        </xdr:from>
        <xdr:to>
          <xdr:col>13059</xdr:col>
          <xdr:colOff>0</xdr:colOff>
          <xdr:row>786489</xdr:row>
          <xdr:rowOff>0</xdr:rowOff>
        </xdr:to>
        <xdr:sp macro="" textlink="">
          <xdr:nvSpPr>
            <xdr:cNvPr id="61305" name="Button 889" hidden="1">
              <a:extLst>
                <a:ext uri="{63B3BB69-23CF-44E3-9099-C40C66FF867C}">
                  <a14:compatExt spid="_x0000_s61305"/>
                </a:ext>
                <a:ext uri="{FF2B5EF4-FFF2-40B4-BE49-F238E27FC236}">
                  <a16:creationId xmlns:a16="http://schemas.microsoft.com/office/drawing/2014/main" id="{00000000-0008-0000-3B00-00007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852025</xdr:row>
          <xdr:rowOff>0</xdr:rowOff>
        </xdr:from>
        <xdr:to>
          <xdr:col>13059</xdr:col>
          <xdr:colOff>0</xdr:colOff>
          <xdr:row>852025</xdr:row>
          <xdr:rowOff>0</xdr:rowOff>
        </xdr:to>
        <xdr:sp macro="" textlink="">
          <xdr:nvSpPr>
            <xdr:cNvPr id="61306" name="Button 890" hidden="1">
              <a:extLst>
                <a:ext uri="{63B3BB69-23CF-44E3-9099-C40C66FF867C}">
                  <a14:compatExt spid="_x0000_s61306"/>
                </a:ext>
                <a:ext uri="{FF2B5EF4-FFF2-40B4-BE49-F238E27FC236}">
                  <a16:creationId xmlns:a16="http://schemas.microsoft.com/office/drawing/2014/main" id="{00000000-0008-0000-3B00-00007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917561</xdr:row>
          <xdr:rowOff>0</xdr:rowOff>
        </xdr:from>
        <xdr:to>
          <xdr:col>13059</xdr:col>
          <xdr:colOff>0</xdr:colOff>
          <xdr:row>917561</xdr:row>
          <xdr:rowOff>0</xdr:rowOff>
        </xdr:to>
        <xdr:sp macro="" textlink="">
          <xdr:nvSpPr>
            <xdr:cNvPr id="61307" name="Button 891" hidden="1">
              <a:extLst>
                <a:ext uri="{63B3BB69-23CF-44E3-9099-C40C66FF867C}">
                  <a14:compatExt spid="_x0000_s61307"/>
                </a:ext>
                <a:ext uri="{FF2B5EF4-FFF2-40B4-BE49-F238E27FC236}">
                  <a16:creationId xmlns:a16="http://schemas.microsoft.com/office/drawing/2014/main" id="{00000000-0008-0000-3B00-00007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983097</xdr:row>
          <xdr:rowOff>0</xdr:rowOff>
        </xdr:from>
        <xdr:to>
          <xdr:col>13059</xdr:col>
          <xdr:colOff>0</xdr:colOff>
          <xdr:row>983097</xdr:row>
          <xdr:rowOff>0</xdr:rowOff>
        </xdr:to>
        <xdr:sp macro="" textlink="">
          <xdr:nvSpPr>
            <xdr:cNvPr id="61308" name="Button 892" hidden="1">
              <a:extLst>
                <a:ext uri="{63B3BB69-23CF-44E3-9099-C40C66FF867C}">
                  <a14:compatExt spid="_x0000_s61308"/>
                </a:ext>
                <a:ext uri="{FF2B5EF4-FFF2-40B4-BE49-F238E27FC236}">
                  <a16:creationId xmlns:a16="http://schemas.microsoft.com/office/drawing/2014/main" id="{00000000-0008-0000-3B00-00007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13313</xdr:col>
          <xdr:colOff>0</xdr:colOff>
          <xdr:row>56</xdr:row>
          <xdr:rowOff>0</xdr:rowOff>
        </xdr:from>
        <xdr:to>
          <xdr:col>13313</xdr:col>
          <xdr:colOff>0</xdr:colOff>
          <xdr:row>56</xdr:row>
          <xdr:rowOff>0</xdr:rowOff>
        </xdr:to>
        <xdr:sp macro="" textlink="">
          <xdr:nvSpPr>
            <xdr:cNvPr id="61309" name="Button 893" hidden="1">
              <a:extLst>
                <a:ext uri="{63B3BB69-23CF-44E3-9099-C40C66FF867C}">
                  <a14:compatExt spid="_x0000_s61309"/>
                </a:ext>
                <a:ext uri="{FF2B5EF4-FFF2-40B4-BE49-F238E27FC236}">
                  <a16:creationId xmlns:a16="http://schemas.microsoft.com/office/drawing/2014/main" id="{00000000-0008-0000-3B00-00007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65593</xdr:row>
          <xdr:rowOff>0</xdr:rowOff>
        </xdr:from>
        <xdr:to>
          <xdr:col>13315</xdr:col>
          <xdr:colOff>0</xdr:colOff>
          <xdr:row>65593</xdr:row>
          <xdr:rowOff>0</xdr:rowOff>
        </xdr:to>
        <xdr:sp macro="" textlink="">
          <xdr:nvSpPr>
            <xdr:cNvPr id="61310" name="Button 894" hidden="1">
              <a:extLst>
                <a:ext uri="{63B3BB69-23CF-44E3-9099-C40C66FF867C}">
                  <a14:compatExt spid="_x0000_s61310"/>
                </a:ext>
                <a:ext uri="{FF2B5EF4-FFF2-40B4-BE49-F238E27FC236}">
                  <a16:creationId xmlns:a16="http://schemas.microsoft.com/office/drawing/2014/main" id="{00000000-0008-0000-3B00-00007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131129</xdr:row>
          <xdr:rowOff>0</xdr:rowOff>
        </xdr:from>
        <xdr:to>
          <xdr:col>13315</xdr:col>
          <xdr:colOff>0</xdr:colOff>
          <xdr:row>131129</xdr:row>
          <xdr:rowOff>0</xdr:rowOff>
        </xdr:to>
        <xdr:sp macro="" textlink="">
          <xdr:nvSpPr>
            <xdr:cNvPr id="61311" name="Button 895" hidden="1">
              <a:extLst>
                <a:ext uri="{63B3BB69-23CF-44E3-9099-C40C66FF867C}">
                  <a14:compatExt spid="_x0000_s61311"/>
                </a:ext>
                <a:ext uri="{FF2B5EF4-FFF2-40B4-BE49-F238E27FC236}">
                  <a16:creationId xmlns:a16="http://schemas.microsoft.com/office/drawing/2014/main" id="{00000000-0008-0000-3B00-00007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196665</xdr:row>
          <xdr:rowOff>0</xdr:rowOff>
        </xdr:from>
        <xdr:to>
          <xdr:col>13315</xdr:col>
          <xdr:colOff>0</xdr:colOff>
          <xdr:row>196665</xdr:row>
          <xdr:rowOff>0</xdr:rowOff>
        </xdr:to>
        <xdr:sp macro="" textlink="">
          <xdr:nvSpPr>
            <xdr:cNvPr id="61312" name="Button 896" hidden="1">
              <a:extLst>
                <a:ext uri="{63B3BB69-23CF-44E3-9099-C40C66FF867C}">
                  <a14:compatExt spid="_x0000_s61312"/>
                </a:ext>
                <a:ext uri="{FF2B5EF4-FFF2-40B4-BE49-F238E27FC236}">
                  <a16:creationId xmlns:a16="http://schemas.microsoft.com/office/drawing/2014/main" id="{00000000-0008-0000-3B00-00008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262201</xdr:row>
          <xdr:rowOff>0</xdr:rowOff>
        </xdr:from>
        <xdr:to>
          <xdr:col>13315</xdr:col>
          <xdr:colOff>0</xdr:colOff>
          <xdr:row>262201</xdr:row>
          <xdr:rowOff>0</xdr:rowOff>
        </xdr:to>
        <xdr:sp macro="" textlink="">
          <xdr:nvSpPr>
            <xdr:cNvPr id="61313" name="Button 897" hidden="1">
              <a:extLst>
                <a:ext uri="{63B3BB69-23CF-44E3-9099-C40C66FF867C}">
                  <a14:compatExt spid="_x0000_s61313"/>
                </a:ext>
                <a:ext uri="{FF2B5EF4-FFF2-40B4-BE49-F238E27FC236}">
                  <a16:creationId xmlns:a16="http://schemas.microsoft.com/office/drawing/2014/main" id="{00000000-0008-0000-3B00-00008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327737</xdr:row>
          <xdr:rowOff>0</xdr:rowOff>
        </xdr:from>
        <xdr:to>
          <xdr:col>13315</xdr:col>
          <xdr:colOff>0</xdr:colOff>
          <xdr:row>327737</xdr:row>
          <xdr:rowOff>0</xdr:rowOff>
        </xdr:to>
        <xdr:sp macro="" textlink="">
          <xdr:nvSpPr>
            <xdr:cNvPr id="61314" name="Button 898" hidden="1">
              <a:extLst>
                <a:ext uri="{63B3BB69-23CF-44E3-9099-C40C66FF867C}">
                  <a14:compatExt spid="_x0000_s61314"/>
                </a:ext>
                <a:ext uri="{FF2B5EF4-FFF2-40B4-BE49-F238E27FC236}">
                  <a16:creationId xmlns:a16="http://schemas.microsoft.com/office/drawing/2014/main" id="{00000000-0008-0000-3B00-00008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393273</xdr:row>
          <xdr:rowOff>0</xdr:rowOff>
        </xdr:from>
        <xdr:to>
          <xdr:col>13315</xdr:col>
          <xdr:colOff>0</xdr:colOff>
          <xdr:row>393273</xdr:row>
          <xdr:rowOff>0</xdr:rowOff>
        </xdr:to>
        <xdr:sp macro="" textlink="">
          <xdr:nvSpPr>
            <xdr:cNvPr id="61315" name="Button 899" hidden="1">
              <a:extLst>
                <a:ext uri="{63B3BB69-23CF-44E3-9099-C40C66FF867C}">
                  <a14:compatExt spid="_x0000_s61315"/>
                </a:ext>
                <a:ext uri="{FF2B5EF4-FFF2-40B4-BE49-F238E27FC236}">
                  <a16:creationId xmlns:a16="http://schemas.microsoft.com/office/drawing/2014/main" id="{00000000-0008-0000-3B00-00008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458809</xdr:row>
          <xdr:rowOff>0</xdr:rowOff>
        </xdr:from>
        <xdr:to>
          <xdr:col>13315</xdr:col>
          <xdr:colOff>0</xdr:colOff>
          <xdr:row>458809</xdr:row>
          <xdr:rowOff>0</xdr:rowOff>
        </xdr:to>
        <xdr:sp macro="" textlink="">
          <xdr:nvSpPr>
            <xdr:cNvPr id="61316" name="Button 900" hidden="1">
              <a:extLst>
                <a:ext uri="{63B3BB69-23CF-44E3-9099-C40C66FF867C}">
                  <a14:compatExt spid="_x0000_s61316"/>
                </a:ext>
                <a:ext uri="{FF2B5EF4-FFF2-40B4-BE49-F238E27FC236}">
                  <a16:creationId xmlns:a16="http://schemas.microsoft.com/office/drawing/2014/main" id="{00000000-0008-0000-3B00-00008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524345</xdr:row>
          <xdr:rowOff>0</xdr:rowOff>
        </xdr:from>
        <xdr:to>
          <xdr:col>13315</xdr:col>
          <xdr:colOff>0</xdr:colOff>
          <xdr:row>524345</xdr:row>
          <xdr:rowOff>0</xdr:rowOff>
        </xdr:to>
        <xdr:sp macro="" textlink="">
          <xdr:nvSpPr>
            <xdr:cNvPr id="61317" name="Button 901" hidden="1">
              <a:extLst>
                <a:ext uri="{63B3BB69-23CF-44E3-9099-C40C66FF867C}">
                  <a14:compatExt spid="_x0000_s61317"/>
                </a:ext>
                <a:ext uri="{FF2B5EF4-FFF2-40B4-BE49-F238E27FC236}">
                  <a16:creationId xmlns:a16="http://schemas.microsoft.com/office/drawing/2014/main" id="{00000000-0008-0000-3B00-00008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589881</xdr:row>
          <xdr:rowOff>0</xdr:rowOff>
        </xdr:from>
        <xdr:to>
          <xdr:col>13315</xdr:col>
          <xdr:colOff>0</xdr:colOff>
          <xdr:row>589881</xdr:row>
          <xdr:rowOff>0</xdr:rowOff>
        </xdr:to>
        <xdr:sp macro="" textlink="">
          <xdr:nvSpPr>
            <xdr:cNvPr id="61318" name="Button 902" hidden="1">
              <a:extLst>
                <a:ext uri="{63B3BB69-23CF-44E3-9099-C40C66FF867C}">
                  <a14:compatExt spid="_x0000_s61318"/>
                </a:ext>
                <a:ext uri="{FF2B5EF4-FFF2-40B4-BE49-F238E27FC236}">
                  <a16:creationId xmlns:a16="http://schemas.microsoft.com/office/drawing/2014/main" id="{00000000-0008-0000-3B00-00008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655417</xdr:row>
          <xdr:rowOff>0</xdr:rowOff>
        </xdr:from>
        <xdr:to>
          <xdr:col>13315</xdr:col>
          <xdr:colOff>0</xdr:colOff>
          <xdr:row>655417</xdr:row>
          <xdr:rowOff>0</xdr:rowOff>
        </xdr:to>
        <xdr:sp macro="" textlink="">
          <xdr:nvSpPr>
            <xdr:cNvPr id="61319" name="Button 903" hidden="1">
              <a:extLst>
                <a:ext uri="{63B3BB69-23CF-44E3-9099-C40C66FF867C}">
                  <a14:compatExt spid="_x0000_s61319"/>
                </a:ext>
                <a:ext uri="{FF2B5EF4-FFF2-40B4-BE49-F238E27FC236}">
                  <a16:creationId xmlns:a16="http://schemas.microsoft.com/office/drawing/2014/main" id="{00000000-0008-0000-3B00-00008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720953</xdr:row>
          <xdr:rowOff>0</xdr:rowOff>
        </xdr:from>
        <xdr:to>
          <xdr:col>13315</xdr:col>
          <xdr:colOff>0</xdr:colOff>
          <xdr:row>720953</xdr:row>
          <xdr:rowOff>0</xdr:rowOff>
        </xdr:to>
        <xdr:sp macro="" textlink="">
          <xdr:nvSpPr>
            <xdr:cNvPr id="61320" name="Button 904" hidden="1">
              <a:extLst>
                <a:ext uri="{63B3BB69-23CF-44E3-9099-C40C66FF867C}">
                  <a14:compatExt spid="_x0000_s61320"/>
                </a:ext>
                <a:ext uri="{FF2B5EF4-FFF2-40B4-BE49-F238E27FC236}">
                  <a16:creationId xmlns:a16="http://schemas.microsoft.com/office/drawing/2014/main" id="{00000000-0008-0000-3B00-00008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786489</xdr:row>
          <xdr:rowOff>0</xdr:rowOff>
        </xdr:from>
        <xdr:to>
          <xdr:col>13315</xdr:col>
          <xdr:colOff>0</xdr:colOff>
          <xdr:row>786489</xdr:row>
          <xdr:rowOff>0</xdr:rowOff>
        </xdr:to>
        <xdr:sp macro="" textlink="">
          <xdr:nvSpPr>
            <xdr:cNvPr id="61321" name="Button 905" hidden="1">
              <a:extLst>
                <a:ext uri="{63B3BB69-23CF-44E3-9099-C40C66FF867C}">
                  <a14:compatExt spid="_x0000_s61321"/>
                </a:ext>
                <a:ext uri="{FF2B5EF4-FFF2-40B4-BE49-F238E27FC236}">
                  <a16:creationId xmlns:a16="http://schemas.microsoft.com/office/drawing/2014/main" id="{00000000-0008-0000-3B00-00008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852025</xdr:row>
          <xdr:rowOff>0</xdr:rowOff>
        </xdr:from>
        <xdr:to>
          <xdr:col>13315</xdr:col>
          <xdr:colOff>0</xdr:colOff>
          <xdr:row>852025</xdr:row>
          <xdr:rowOff>0</xdr:rowOff>
        </xdr:to>
        <xdr:sp macro="" textlink="">
          <xdr:nvSpPr>
            <xdr:cNvPr id="61322" name="Button 906" hidden="1">
              <a:extLst>
                <a:ext uri="{63B3BB69-23CF-44E3-9099-C40C66FF867C}">
                  <a14:compatExt spid="_x0000_s61322"/>
                </a:ext>
                <a:ext uri="{FF2B5EF4-FFF2-40B4-BE49-F238E27FC236}">
                  <a16:creationId xmlns:a16="http://schemas.microsoft.com/office/drawing/2014/main" id="{00000000-0008-0000-3B00-00008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917561</xdr:row>
          <xdr:rowOff>0</xdr:rowOff>
        </xdr:from>
        <xdr:to>
          <xdr:col>13315</xdr:col>
          <xdr:colOff>0</xdr:colOff>
          <xdr:row>917561</xdr:row>
          <xdr:rowOff>0</xdr:rowOff>
        </xdr:to>
        <xdr:sp macro="" textlink="">
          <xdr:nvSpPr>
            <xdr:cNvPr id="61323" name="Button 907" hidden="1">
              <a:extLst>
                <a:ext uri="{63B3BB69-23CF-44E3-9099-C40C66FF867C}">
                  <a14:compatExt spid="_x0000_s61323"/>
                </a:ext>
                <a:ext uri="{FF2B5EF4-FFF2-40B4-BE49-F238E27FC236}">
                  <a16:creationId xmlns:a16="http://schemas.microsoft.com/office/drawing/2014/main" id="{00000000-0008-0000-3B00-00008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983097</xdr:row>
          <xdr:rowOff>0</xdr:rowOff>
        </xdr:from>
        <xdr:to>
          <xdr:col>13315</xdr:col>
          <xdr:colOff>0</xdr:colOff>
          <xdr:row>983097</xdr:row>
          <xdr:rowOff>0</xdr:rowOff>
        </xdr:to>
        <xdr:sp macro="" textlink="">
          <xdr:nvSpPr>
            <xdr:cNvPr id="61324" name="Button 908" hidden="1">
              <a:extLst>
                <a:ext uri="{63B3BB69-23CF-44E3-9099-C40C66FF867C}">
                  <a14:compatExt spid="_x0000_s61324"/>
                </a:ext>
                <a:ext uri="{FF2B5EF4-FFF2-40B4-BE49-F238E27FC236}">
                  <a16:creationId xmlns:a16="http://schemas.microsoft.com/office/drawing/2014/main" id="{00000000-0008-0000-3B00-00008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13569</xdr:col>
          <xdr:colOff>0</xdr:colOff>
          <xdr:row>56</xdr:row>
          <xdr:rowOff>0</xdr:rowOff>
        </xdr:from>
        <xdr:to>
          <xdr:col>13569</xdr:col>
          <xdr:colOff>0</xdr:colOff>
          <xdr:row>56</xdr:row>
          <xdr:rowOff>0</xdr:rowOff>
        </xdr:to>
        <xdr:sp macro="" textlink="">
          <xdr:nvSpPr>
            <xdr:cNvPr id="61325" name="Button 909" hidden="1">
              <a:extLst>
                <a:ext uri="{63B3BB69-23CF-44E3-9099-C40C66FF867C}">
                  <a14:compatExt spid="_x0000_s61325"/>
                </a:ext>
                <a:ext uri="{FF2B5EF4-FFF2-40B4-BE49-F238E27FC236}">
                  <a16:creationId xmlns:a16="http://schemas.microsoft.com/office/drawing/2014/main" id="{00000000-0008-0000-3B00-00008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65593</xdr:row>
          <xdr:rowOff>0</xdr:rowOff>
        </xdr:from>
        <xdr:to>
          <xdr:col>13571</xdr:col>
          <xdr:colOff>0</xdr:colOff>
          <xdr:row>65593</xdr:row>
          <xdr:rowOff>0</xdr:rowOff>
        </xdr:to>
        <xdr:sp macro="" textlink="">
          <xdr:nvSpPr>
            <xdr:cNvPr id="61326" name="Button 910" hidden="1">
              <a:extLst>
                <a:ext uri="{63B3BB69-23CF-44E3-9099-C40C66FF867C}">
                  <a14:compatExt spid="_x0000_s61326"/>
                </a:ext>
                <a:ext uri="{FF2B5EF4-FFF2-40B4-BE49-F238E27FC236}">
                  <a16:creationId xmlns:a16="http://schemas.microsoft.com/office/drawing/2014/main" id="{00000000-0008-0000-3B00-00008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131129</xdr:row>
          <xdr:rowOff>0</xdr:rowOff>
        </xdr:from>
        <xdr:to>
          <xdr:col>13571</xdr:col>
          <xdr:colOff>0</xdr:colOff>
          <xdr:row>131129</xdr:row>
          <xdr:rowOff>0</xdr:rowOff>
        </xdr:to>
        <xdr:sp macro="" textlink="">
          <xdr:nvSpPr>
            <xdr:cNvPr id="61327" name="Button 911" hidden="1">
              <a:extLst>
                <a:ext uri="{63B3BB69-23CF-44E3-9099-C40C66FF867C}">
                  <a14:compatExt spid="_x0000_s61327"/>
                </a:ext>
                <a:ext uri="{FF2B5EF4-FFF2-40B4-BE49-F238E27FC236}">
                  <a16:creationId xmlns:a16="http://schemas.microsoft.com/office/drawing/2014/main" id="{00000000-0008-0000-3B00-00008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196665</xdr:row>
          <xdr:rowOff>0</xdr:rowOff>
        </xdr:from>
        <xdr:to>
          <xdr:col>13571</xdr:col>
          <xdr:colOff>0</xdr:colOff>
          <xdr:row>196665</xdr:row>
          <xdr:rowOff>0</xdr:rowOff>
        </xdr:to>
        <xdr:sp macro="" textlink="">
          <xdr:nvSpPr>
            <xdr:cNvPr id="61328" name="Button 912" hidden="1">
              <a:extLst>
                <a:ext uri="{63B3BB69-23CF-44E3-9099-C40C66FF867C}">
                  <a14:compatExt spid="_x0000_s61328"/>
                </a:ext>
                <a:ext uri="{FF2B5EF4-FFF2-40B4-BE49-F238E27FC236}">
                  <a16:creationId xmlns:a16="http://schemas.microsoft.com/office/drawing/2014/main" id="{00000000-0008-0000-3B00-00009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262201</xdr:row>
          <xdr:rowOff>0</xdr:rowOff>
        </xdr:from>
        <xdr:to>
          <xdr:col>13571</xdr:col>
          <xdr:colOff>0</xdr:colOff>
          <xdr:row>262201</xdr:row>
          <xdr:rowOff>0</xdr:rowOff>
        </xdr:to>
        <xdr:sp macro="" textlink="">
          <xdr:nvSpPr>
            <xdr:cNvPr id="61329" name="Button 913" hidden="1">
              <a:extLst>
                <a:ext uri="{63B3BB69-23CF-44E3-9099-C40C66FF867C}">
                  <a14:compatExt spid="_x0000_s61329"/>
                </a:ext>
                <a:ext uri="{FF2B5EF4-FFF2-40B4-BE49-F238E27FC236}">
                  <a16:creationId xmlns:a16="http://schemas.microsoft.com/office/drawing/2014/main" id="{00000000-0008-0000-3B00-00009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327737</xdr:row>
          <xdr:rowOff>0</xdr:rowOff>
        </xdr:from>
        <xdr:to>
          <xdr:col>13571</xdr:col>
          <xdr:colOff>0</xdr:colOff>
          <xdr:row>327737</xdr:row>
          <xdr:rowOff>0</xdr:rowOff>
        </xdr:to>
        <xdr:sp macro="" textlink="">
          <xdr:nvSpPr>
            <xdr:cNvPr id="61330" name="Button 914" hidden="1">
              <a:extLst>
                <a:ext uri="{63B3BB69-23CF-44E3-9099-C40C66FF867C}">
                  <a14:compatExt spid="_x0000_s61330"/>
                </a:ext>
                <a:ext uri="{FF2B5EF4-FFF2-40B4-BE49-F238E27FC236}">
                  <a16:creationId xmlns:a16="http://schemas.microsoft.com/office/drawing/2014/main" id="{00000000-0008-0000-3B00-00009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393273</xdr:row>
          <xdr:rowOff>0</xdr:rowOff>
        </xdr:from>
        <xdr:to>
          <xdr:col>13571</xdr:col>
          <xdr:colOff>0</xdr:colOff>
          <xdr:row>393273</xdr:row>
          <xdr:rowOff>0</xdr:rowOff>
        </xdr:to>
        <xdr:sp macro="" textlink="">
          <xdr:nvSpPr>
            <xdr:cNvPr id="61331" name="Button 915" hidden="1">
              <a:extLst>
                <a:ext uri="{63B3BB69-23CF-44E3-9099-C40C66FF867C}">
                  <a14:compatExt spid="_x0000_s61331"/>
                </a:ext>
                <a:ext uri="{FF2B5EF4-FFF2-40B4-BE49-F238E27FC236}">
                  <a16:creationId xmlns:a16="http://schemas.microsoft.com/office/drawing/2014/main" id="{00000000-0008-0000-3B00-00009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458809</xdr:row>
          <xdr:rowOff>0</xdr:rowOff>
        </xdr:from>
        <xdr:to>
          <xdr:col>13571</xdr:col>
          <xdr:colOff>0</xdr:colOff>
          <xdr:row>458809</xdr:row>
          <xdr:rowOff>0</xdr:rowOff>
        </xdr:to>
        <xdr:sp macro="" textlink="">
          <xdr:nvSpPr>
            <xdr:cNvPr id="61332" name="Button 916" hidden="1">
              <a:extLst>
                <a:ext uri="{63B3BB69-23CF-44E3-9099-C40C66FF867C}">
                  <a14:compatExt spid="_x0000_s61332"/>
                </a:ext>
                <a:ext uri="{FF2B5EF4-FFF2-40B4-BE49-F238E27FC236}">
                  <a16:creationId xmlns:a16="http://schemas.microsoft.com/office/drawing/2014/main" id="{00000000-0008-0000-3B00-00009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524345</xdr:row>
          <xdr:rowOff>0</xdr:rowOff>
        </xdr:from>
        <xdr:to>
          <xdr:col>13571</xdr:col>
          <xdr:colOff>0</xdr:colOff>
          <xdr:row>524345</xdr:row>
          <xdr:rowOff>0</xdr:rowOff>
        </xdr:to>
        <xdr:sp macro="" textlink="">
          <xdr:nvSpPr>
            <xdr:cNvPr id="61333" name="Button 917" hidden="1">
              <a:extLst>
                <a:ext uri="{63B3BB69-23CF-44E3-9099-C40C66FF867C}">
                  <a14:compatExt spid="_x0000_s61333"/>
                </a:ext>
                <a:ext uri="{FF2B5EF4-FFF2-40B4-BE49-F238E27FC236}">
                  <a16:creationId xmlns:a16="http://schemas.microsoft.com/office/drawing/2014/main" id="{00000000-0008-0000-3B00-00009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589881</xdr:row>
          <xdr:rowOff>0</xdr:rowOff>
        </xdr:from>
        <xdr:to>
          <xdr:col>13571</xdr:col>
          <xdr:colOff>0</xdr:colOff>
          <xdr:row>589881</xdr:row>
          <xdr:rowOff>0</xdr:rowOff>
        </xdr:to>
        <xdr:sp macro="" textlink="">
          <xdr:nvSpPr>
            <xdr:cNvPr id="61334" name="Button 918" hidden="1">
              <a:extLst>
                <a:ext uri="{63B3BB69-23CF-44E3-9099-C40C66FF867C}">
                  <a14:compatExt spid="_x0000_s61334"/>
                </a:ext>
                <a:ext uri="{FF2B5EF4-FFF2-40B4-BE49-F238E27FC236}">
                  <a16:creationId xmlns:a16="http://schemas.microsoft.com/office/drawing/2014/main" id="{00000000-0008-0000-3B00-00009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655417</xdr:row>
          <xdr:rowOff>0</xdr:rowOff>
        </xdr:from>
        <xdr:to>
          <xdr:col>13571</xdr:col>
          <xdr:colOff>0</xdr:colOff>
          <xdr:row>655417</xdr:row>
          <xdr:rowOff>0</xdr:rowOff>
        </xdr:to>
        <xdr:sp macro="" textlink="">
          <xdr:nvSpPr>
            <xdr:cNvPr id="61335" name="Button 919" hidden="1">
              <a:extLst>
                <a:ext uri="{63B3BB69-23CF-44E3-9099-C40C66FF867C}">
                  <a14:compatExt spid="_x0000_s61335"/>
                </a:ext>
                <a:ext uri="{FF2B5EF4-FFF2-40B4-BE49-F238E27FC236}">
                  <a16:creationId xmlns:a16="http://schemas.microsoft.com/office/drawing/2014/main" id="{00000000-0008-0000-3B00-00009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720953</xdr:row>
          <xdr:rowOff>0</xdr:rowOff>
        </xdr:from>
        <xdr:to>
          <xdr:col>13571</xdr:col>
          <xdr:colOff>0</xdr:colOff>
          <xdr:row>720953</xdr:row>
          <xdr:rowOff>0</xdr:rowOff>
        </xdr:to>
        <xdr:sp macro="" textlink="">
          <xdr:nvSpPr>
            <xdr:cNvPr id="61336" name="Button 920" hidden="1">
              <a:extLst>
                <a:ext uri="{63B3BB69-23CF-44E3-9099-C40C66FF867C}">
                  <a14:compatExt spid="_x0000_s61336"/>
                </a:ext>
                <a:ext uri="{FF2B5EF4-FFF2-40B4-BE49-F238E27FC236}">
                  <a16:creationId xmlns:a16="http://schemas.microsoft.com/office/drawing/2014/main" id="{00000000-0008-0000-3B00-00009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786489</xdr:row>
          <xdr:rowOff>0</xdr:rowOff>
        </xdr:from>
        <xdr:to>
          <xdr:col>13571</xdr:col>
          <xdr:colOff>0</xdr:colOff>
          <xdr:row>786489</xdr:row>
          <xdr:rowOff>0</xdr:rowOff>
        </xdr:to>
        <xdr:sp macro="" textlink="">
          <xdr:nvSpPr>
            <xdr:cNvPr id="61337" name="Button 921" hidden="1">
              <a:extLst>
                <a:ext uri="{63B3BB69-23CF-44E3-9099-C40C66FF867C}">
                  <a14:compatExt spid="_x0000_s61337"/>
                </a:ext>
                <a:ext uri="{FF2B5EF4-FFF2-40B4-BE49-F238E27FC236}">
                  <a16:creationId xmlns:a16="http://schemas.microsoft.com/office/drawing/2014/main" id="{00000000-0008-0000-3B00-00009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852025</xdr:row>
          <xdr:rowOff>0</xdr:rowOff>
        </xdr:from>
        <xdr:to>
          <xdr:col>13571</xdr:col>
          <xdr:colOff>0</xdr:colOff>
          <xdr:row>852025</xdr:row>
          <xdr:rowOff>0</xdr:rowOff>
        </xdr:to>
        <xdr:sp macro="" textlink="">
          <xdr:nvSpPr>
            <xdr:cNvPr id="61338" name="Button 922" hidden="1">
              <a:extLst>
                <a:ext uri="{63B3BB69-23CF-44E3-9099-C40C66FF867C}">
                  <a14:compatExt spid="_x0000_s61338"/>
                </a:ext>
                <a:ext uri="{FF2B5EF4-FFF2-40B4-BE49-F238E27FC236}">
                  <a16:creationId xmlns:a16="http://schemas.microsoft.com/office/drawing/2014/main" id="{00000000-0008-0000-3B00-00009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917561</xdr:row>
          <xdr:rowOff>0</xdr:rowOff>
        </xdr:from>
        <xdr:to>
          <xdr:col>13571</xdr:col>
          <xdr:colOff>0</xdr:colOff>
          <xdr:row>917561</xdr:row>
          <xdr:rowOff>0</xdr:rowOff>
        </xdr:to>
        <xdr:sp macro="" textlink="">
          <xdr:nvSpPr>
            <xdr:cNvPr id="61339" name="Button 923" hidden="1">
              <a:extLst>
                <a:ext uri="{63B3BB69-23CF-44E3-9099-C40C66FF867C}">
                  <a14:compatExt spid="_x0000_s61339"/>
                </a:ext>
                <a:ext uri="{FF2B5EF4-FFF2-40B4-BE49-F238E27FC236}">
                  <a16:creationId xmlns:a16="http://schemas.microsoft.com/office/drawing/2014/main" id="{00000000-0008-0000-3B00-00009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983097</xdr:row>
          <xdr:rowOff>0</xdr:rowOff>
        </xdr:from>
        <xdr:to>
          <xdr:col>13571</xdr:col>
          <xdr:colOff>0</xdr:colOff>
          <xdr:row>983097</xdr:row>
          <xdr:rowOff>0</xdr:rowOff>
        </xdr:to>
        <xdr:sp macro="" textlink="">
          <xdr:nvSpPr>
            <xdr:cNvPr id="61340" name="Button 924" hidden="1">
              <a:extLst>
                <a:ext uri="{63B3BB69-23CF-44E3-9099-C40C66FF867C}">
                  <a14:compatExt spid="_x0000_s61340"/>
                </a:ext>
                <a:ext uri="{FF2B5EF4-FFF2-40B4-BE49-F238E27FC236}">
                  <a16:creationId xmlns:a16="http://schemas.microsoft.com/office/drawing/2014/main" id="{00000000-0008-0000-3B00-00009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13825</xdr:col>
          <xdr:colOff>0</xdr:colOff>
          <xdr:row>56</xdr:row>
          <xdr:rowOff>0</xdr:rowOff>
        </xdr:from>
        <xdr:to>
          <xdr:col>13825</xdr:col>
          <xdr:colOff>0</xdr:colOff>
          <xdr:row>56</xdr:row>
          <xdr:rowOff>0</xdr:rowOff>
        </xdr:to>
        <xdr:sp macro="" textlink="">
          <xdr:nvSpPr>
            <xdr:cNvPr id="61341" name="Button 925" hidden="1">
              <a:extLst>
                <a:ext uri="{63B3BB69-23CF-44E3-9099-C40C66FF867C}">
                  <a14:compatExt spid="_x0000_s61341"/>
                </a:ext>
                <a:ext uri="{FF2B5EF4-FFF2-40B4-BE49-F238E27FC236}">
                  <a16:creationId xmlns:a16="http://schemas.microsoft.com/office/drawing/2014/main" id="{00000000-0008-0000-3B00-00009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65593</xdr:row>
          <xdr:rowOff>0</xdr:rowOff>
        </xdr:from>
        <xdr:to>
          <xdr:col>13827</xdr:col>
          <xdr:colOff>0</xdr:colOff>
          <xdr:row>65593</xdr:row>
          <xdr:rowOff>0</xdr:rowOff>
        </xdr:to>
        <xdr:sp macro="" textlink="">
          <xdr:nvSpPr>
            <xdr:cNvPr id="61342" name="Button 926" hidden="1">
              <a:extLst>
                <a:ext uri="{63B3BB69-23CF-44E3-9099-C40C66FF867C}">
                  <a14:compatExt spid="_x0000_s61342"/>
                </a:ext>
                <a:ext uri="{FF2B5EF4-FFF2-40B4-BE49-F238E27FC236}">
                  <a16:creationId xmlns:a16="http://schemas.microsoft.com/office/drawing/2014/main" id="{00000000-0008-0000-3B00-00009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131129</xdr:row>
          <xdr:rowOff>0</xdr:rowOff>
        </xdr:from>
        <xdr:to>
          <xdr:col>13827</xdr:col>
          <xdr:colOff>0</xdr:colOff>
          <xdr:row>131129</xdr:row>
          <xdr:rowOff>0</xdr:rowOff>
        </xdr:to>
        <xdr:sp macro="" textlink="">
          <xdr:nvSpPr>
            <xdr:cNvPr id="61343" name="Button 927" hidden="1">
              <a:extLst>
                <a:ext uri="{63B3BB69-23CF-44E3-9099-C40C66FF867C}">
                  <a14:compatExt spid="_x0000_s61343"/>
                </a:ext>
                <a:ext uri="{FF2B5EF4-FFF2-40B4-BE49-F238E27FC236}">
                  <a16:creationId xmlns:a16="http://schemas.microsoft.com/office/drawing/2014/main" id="{00000000-0008-0000-3B00-00009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196665</xdr:row>
          <xdr:rowOff>0</xdr:rowOff>
        </xdr:from>
        <xdr:to>
          <xdr:col>13827</xdr:col>
          <xdr:colOff>0</xdr:colOff>
          <xdr:row>196665</xdr:row>
          <xdr:rowOff>0</xdr:rowOff>
        </xdr:to>
        <xdr:sp macro="" textlink="">
          <xdr:nvSpPr>
            <xdr:cNvPr id="61344" name="Button 928" hidden="1">
              <a:extLst>
                <a:ext uri="{63B3BB69-23CF-44E3-9099-C40C66FF867C}">
                  <a14:compatExt spid="_x0000_s61344"/>
                </a:ext>
                <a:ext uri="{FF2B5EF4-FFF2-40B4-BE49-F238E27FC236}">
                  <a16:creationId xmlns:a16="http://schemas.microsoft.com/office/drawing/2014/main" id="{00000000-0008-0000-3B00-0000A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262201</xdr:row>
          <xdr:rowOff>0</xdr:rowOff>
        </xdr:from>
        <xdr:to>
          <xdr:col>13827</xdr:col>
          <xdr:colOff>0</xdr:colOff>
          <xdr:row>262201</xdr:row>
          <xdr:rowOff>0</xdr:rowOff>
        </xdr:to>
        <xdr:sp macro="" textlink="">
          <xdr:nvSpPr>
            <xdr:cNvPr id="61345" name="Button 929" hidden="1">
              <a:extLst>
                <a:ext uri="{63B3BB69-23CF-44E3-9099-C40C66FF867C}">
                  <a14:compatExt spid="_x0000_s61345"/>
                </a:ext>
                <a:ext uri="{FF2B5EF4-FFF2-40B4-BE49-F238E27FC236}">
                  <a16:creationId xmlns:a16="http://schemas.microsoft.com/office/drawing/2014/main" id="{00000000-0008-0000-3B00-0000A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327737</xdr:row>
          <xdr:rowOff>0</xdr:rowOff>
        </xdr:from>
        <xdr:to>
          <xdr:col>13827</xdr:col>
          <xdr:colOff>0</xdr:colOff>
          <xdr:row>327737</xdr:row>
          <xdr:rowOff>0</xdr:rowOff>
        </xdr:to>
        <xdr:sp macro="" textlink="">
          <xdr:nvSpPr>
            <xdr:cNvPr id="61346" name="Button 930" hidden="1">
              <a:extLst>
                <a:ext uri="{63B3BB69-23CF-44E3-9099-C40C66FF867C}">
                  <a14:compatExt spid="_x0000_s61346"/>
                </a:ext>
                <a:ext uri="{FF2B5EF4-FFF2-40B4-BE49-F238E27FC236}">
                  <a16:creationId xmlns:a16="http://schemas.microsoft.com/office/drawing/2014/main" id="{00000000-0008-0000-3B00-0000A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393273</xdr:row>
          <xdr:rowOff>0</xdr:rowOff>
        </xdr:from>
        <xdr:to>
          <xdr:col>13827</xdr:col>
          <xdr:colOff>0</xdr:colOff>
          <xdr:row>393273</xdr:row>
          <xdr:rowOff>0</xdr:rowOff>
        </xdr:to>
        <xdr:sp macro="" textlink="">
          <xdr:nvSpPr>
            <xdr:cNvPr id="61347" name="Button 931" hidden="1">
              <a:extLst>
                <a:ext uri="{63B3BB69-23CF-44E3-9099-C40C66FF867C}">
                  <a14:compatExt spid="_x0000_s61347"/>
                </a:ext>
                <a:ext uri="{FF2B5EF4-FFF2-40B4-BE49-F238E27FC236}">
                  <a16:creationId xmlns:a16="http://schemas.microsoft.com/office/drawing/2014/main" id="{00000000-0008-0000-3B00-0000A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458809</xdr:row>
          <xdr:rowOff>0</xdr:rowOff>
        </xdr:from>
        <xdr:to>
          <xdr:col>13827</xdr:col>
          <xdr:colOff>0</xdr:colOff>
          <xdr:row>458809</xdr:row>
          <xdr:rowOff>0</xdr:rowOff>
        </xdr:to>
        <xdr:sp macro="" textlink="">
          <xdr:nvSpPr>
            <xdr:cNvPr id="61348" name="Button 932" hidden="1">
              <a:extLst>
                <a:ext uri="{63B3BB69-23CF-44E3-9099-C40C66FF867C}">
                  <a14:compatExt spid="_x0000_s61348"/>
                </a:ext>
                <a:ext uri="{FF2B5EF4-FFF2-40B4-BE49-F238E27FC236}">
                  <a16:creationId xmlns:a16="http://schemas.microsoft.com/office/drawing/2014/main" id="{00000000-0008-0000-3B00-0000A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524345</xdr:row>
          <xdr:rowOff>0</xdr:rowOff>
        </xdr:from>
        <xdr:to>
          <xdr:col>13827</xdr:col>
          <xdr:colOff>0</xdr:colOff>
          <xdr:row>524345</xdr:row>
          <xdr:rowOff>0</xdr:rowOff>
        </xdr:to>
        <xdr:sp macro="" textlink="">
          <xdr:nvSpPr>
            <xdr:cNvPr id="61349" name="Button 933" hidden="1">
              <a:extLst>
                <a:ext uri="{63B3BB69-23CF-44E3-9099-C40C66FF867C}">
                  <a14:compatExt spid="_x0000_s61349"/>
                </a:ext>
                <a:ext uri="{FF2B5EF4-FFF2-40B4-BE49-F238E27FC236}">
                  <a16:creationId xmlns:a16="http://schemas.microsoft.com/office/drawing/2014/main" id="{00000000-0008-0000-3B00-0000A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589881</xdr:row>
          <xdr:rowOff>0</xdr:rowOff>
        </xdr:from>
        <xdr:to>
          <xdr:col>13827</xdr:col>
          <xdr:colOff>0</xdr:colOff>
          <xdr:row>589881</xdr:row>
          <xdr:rowOff>0</xdr:rowOff>
        </xdr:to>
        <xdr:sp macro="" textlink="">
          <xdr:nvSpPr>
            <xdr:cNvPr id="61350" name="Button 934" hidden="1">
              <a:extLst>
                <a:ext uri="{63B3BB69-23CF-44E3-9099-C40C66FF867C}">
                  <a14:compatExt spid="_x0000_s61350"/>
                </a:ext>
                <a:ext uri="{FF2B5EF4-FFF2-40B4-BE49-F238E27FC236}">
                  <a16:creationId xmlns:a16="http://schemas.microsoft.com/office/drawing/2014/main" id="{00000000-0008-0000-3B00-0000A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655417</xdr:row>
          <xdr:rowOff>0</xdr:rowOff>
        </xdr:from>
        <xdr:to>
          <xdr:col>13827</xdr:col>
          <xdr:colOff>0</xdr:colOff>
          <xdr:row>655417</xdr:row>
          <xdr:rowOff>0</xdr:rowOff>
        </xdr:to>
        <xdr:sp macro="" textlink="">
          <xdr:nvSpPr>
            <xdr:cNvPr id="61351" name="Button 935" hidden="1">
              <a:extLst>
                <a:ext uri="{63B3BB69-23CF-44E3-9099-C40C66FF867C}">
                  <a14:compatExt spid="_x0000_s61351"/>
                </a:ext>
                <a:ext uri="{FF2B5EF4-FFF2-40B4-BE49-F238E27FC236}">
                  <a16:creationId xmlns:a16="http://schemas.microsoft.com/office/drawing/2014/main" id="{00000000-0008-0000-3B00-0000A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720953</xdr:row>
          <xdr:rowOff>0</xdr:rowOff>
        </xdr:from>
        <xdr:to>
          <xdr:col>13827</xdr:col>
          <xdr:colOff>0</xdr:colOff>
          <xdr:row>720953</xdr:row>
          <xdr:rowOff>0</xdr:rowOff>
        </xdr:to>
        <xdr:sp macro="" textlink="">
          <xdr:nvSpPr>
            <xdr:cNvPr id="61352" name="Button 936" hidden="1">
              <a:extLst>
                <a:ext uri="{63B3BB69-23CF-44E3-9099-C40C66FF867C}">
                  <a14:compatExt spid="_x0000_s61352"/>
                </a:ext>
                <a:ext uri="{FF2B5EF4-FFF2-40B4-BE49-F238E27FC236}">
                  <a16:creationId xmlns:a16="http://schemas.microsoft.com/office/drawing/2014/main" id="{00000000-0008-0000-3B00-0000A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786489</xdr:row>
          <xdr:rowOff>0</xdr:rowOff>
        </xdr:from>
        <xdr:to>
          <xdr:col>13827</xdr:col>
          <xdr:colOff>0</xdr:colOff>
          <xdr:row>786489</xdr:row>
          <xdr:rowOff>0</xdr:rowOff>
        </xdr:to>
        <xdr:sp macro="" textlink="">
          <xdr:nvSpPr>
            <xdr:cNvPr id="61353" name="Button 937" hidden="1">
              <a:extLst>
                <a:ext uri="{63B3BB69-23CF-44E3-9099-C40C66FF867C}">
                  <a14:compatExt spid="_x0000_s61353"/>
                </a:ext>
                <a:ext uri="{FF2B5EF4-FFF2-40B4-BE49-F238E27FC236}">
                  <a16:creationId xmlns:a16="http://schemas.microsoft.com/office/drawing/2014/main" id="{00000000-0008-0000-3B00-0000A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852025</xdr:row>
          <xdr:rowOff>0</xdr:rowOff>
        </xdr:from>
        <xdr:to>
          <xdr:col>13827</xdr:col>
          <xdr:colOff>0</xdr:colOff>
          <xdr:row>852025</xdr:row>
          <xdr:rowOff>0</xdr:rowOff>
        </xdr:to>
        <xdr:sp macro="" textlink="">
          <xdr:nvSpPr>
            <xdr:cNvPr id="61354" name="Button 938" hidden="1">
              <a:extLst>
                <a:ext uri="{63B3BB69-23CF-44E3-9099-C40C66FF867C}">
                  <a14:compatExt spid="_x0000_s61354"/>
                </a:ext>
                <a:ext uri="{FF2B5EF4-FFF2-40B4-BE49-F238E27FC236}">
                  <a16:creationId xmlns:a16="http://schemas.microsoft.com/office/drawing/2014/main" id="{00000000-0008-0000-3B00-0000A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917561</xdr:row>
          <xdr:rowOff>0</xdr:rowOff>
        </xdr:from>
        <xdr:to>
          <xdr:col>13827</xdr:col>
          <xdr:colOff>0</xdr:colOff>
          <xdr:row>917561</xdr:row>
          <xdr:rowOff>0</xdr:rowOff>
        </xdr:to>
        <xdr:sp macro="" textlink="">
          <xdr:nvSpPr>
            <xdr:cNvPr id="61355" name="Button 939" hidden="1">
              <a:extLst>
                <a:ext uri="{63B3BB69-23CF-44E3-9099-C40C66FF867C}">
                  <a14:compatExt spid="_x0000_s61355"/>
                </a:ext>
                <a:ext uri="{FF2B5EF4-FFF2-40B4-BE49-F238E27FC236}">
                  <a16:creationId xmlns:a16="http://schemas.microsoft.com/office/drawing/2014/main" id="{00000000-0008-0000-3B00-0000A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983097</xdr:row>
          <xdr:rowOff>0</xdr:rowOff>
        </xdr:from>
        <xdr:to>
          <xdr:col>13827</xdr:col>
          <xdr:colOff>0</xdr:colOff>
          <xdr:row>983097</xdr:row>
          <xdr:rowOff>0</xdr:rowOff>
        </xdr:to>
        <xdr:sp macro="" textlink="">
          <xdr:nvSpPr>
            <xdr:cNvPr id="61356" name="Button 940" hidden="1">
              <a:extLst>
                <a:ext uri="{63B3BB69-23CF-44E3-9099-C40C66FF867C}">
                  <a14:compatExt spid="_x0000_s61356"/>
                </a:ext>
                <a:ext uri="{FF2B5EF4-FFF2-40B4-BE49-F238E27FC236}">
                  <a16:creationId xmlns:a16="http://schemas.microsoft.com/office/drawing/2014/main" id="{00000000-0008-0000-3B00-0000A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14081</xdr:col>
          <xdr:colOff>0</xdr:colOff>
          <xdr:row>56</xdr:row>
          <xdr:rowOff>0</xdr:rowOff>
        </xdr:from>
        <xdr:to>
          <xdr:col>14081</xdr:col>
          <xdr:colOff>0</xdr:colOff>
          <xdr:row>56</xdr:row>
          <xdr:rowOff>0</xdr:rowOff>
        </xdr:to>
        <xdr:sp macro="" textlink="">
          <xdr:nvSpPr>
            <xdr:cNvPr id="61357" name="Button 941" hidden="1">
              <a:extLst>
                <a:ext uri="{63B3BB69-23CF-44E3-9099-C40C66FF867C}">
                  <a14:compatExt spid="_x0000_s61357"/>
                </a:ext>
                <a:ext uri="{FF2B5EF4-FFF2-40B4-BE49-F238E27FC236}">
                  <a16:creationId xmlns:a16="http://schemas.microsoft.com/office/drawing/2014/main" id="{00000000-0008-0000-3B00-0000A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65593</xdr:row>
          <xdr:rowOff>0</xdr:rowOff>
        </xdr:from>
        <xdr:to>
          <xdr:col>14083</xdr:col>
          <xdr:colOff>0</xdr:colOff>
          <xdr:row>65593</xdr:row>
          <xdr:rowOff>0</xdr:rowOff>
        </xdr:to>
        <xdr:sp macro="" textlink="">
          <xdr:nvSpPr>
            <xdr:cNvPr id="61358" name="Button 942" hidden="1">
              <a:extLst>
                <a:ext uri="{63B3BB69-23CF-44E3-9099-C40C66FF867C}">
                  <a14:compatExt spid="_x0000_s61358"/>
                </a:ext>
                <a:ext uri="{FF2B5EF4-FFF2-40B4-BE49-F238E27FC236}">
                  <a16:creationId xmlns:a16="http://schemas.microsoft.com/office/drawing/2014/main" id="{00000000-0008-0000-3B00-0000A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131129</xdr:row>
          <xdr:rowOff>0</xdr:rowOff>
        </xdr:from>
        <xdr:to>
          <xdr:col>14083</xdr:col>
          <xdr:colOff>0</xdr:colOff>
          <xdr:row>131129</xdr:row>
          <xdr:rowOff>0</xdr:rowOff>
        </xdr:to>
        <xdr:sp macro="" textlink="">
          <xdr:nvSpPr>
            <xdr:cNvPr id="61359" name="Button 943" hidden="1">
              <a:extLst>
                <a:ext uri="{63B3BB69-23CF-44E3-9099-C40C66FF867C}">
                  <a14:compatExt spid="_x0000_s61359"/>
                </a:ext>
                <a:ext uri="{FF2B5EF4-FFF2-40B4-BE49-F238E27FC236}">
                  <a16:creationId xmlns:a16="http://schemas.microsoft.com/office/drawing/2014/main" id="{00000000-0008-0000-3B00-0000A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196665</xdr:row>
          <xdr:rowOff>0</xdr:rowOff>
        </xdr:from>
        <xdr:to>
          <xdr:col>14083</xdr:col>
          <xdr:colOff>0</xdr:colOff>
          <xdr:row>196665</xdr:row>
          <xdr:rowOff>0</xdr:rowOff>
        </xdr:to>
        <xdr:sp macro="" textlink="">
          <xdr:nvSpPr>
            <xdr:cNvPr id="61360" name="Button 944" hidden="1">
              <a:extLst>
                <a:ext uri="{63B3BB69-23CF-44E3-9099-C40C66FF867C}">
                  <a14:compatExt spid="_x0000_s61360"/>
                </a:ext>
                <a:ext uri="{FF2B5EF4-FFF2-40B4-BE49-F238E27FC236}">
                  <a16:creationId xmlns:a16="http://schemas.microsoft.com/office/drawing/2014/main" id="{00000000-0008-0000-3B00-0000B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262201</xdr:row>
          <xdr:rowOff>0</xdr:rowOff>
        </xdr:from>
        <xdr:to>
          <xdr:col>14083</xdr:col>
          <xdr:colOff>0</xdr:colOff>
          <xdr:row>262201</xdr:row>
          <xdr:rowOff>0</xdr:rowOff>
        </xdr:to>
        <xdr:sp macro="" textlink="">
          <xdr:nvSpPr>
            <xdr:cNvPr id="61361" name="Button 945" hidden="1">
              <a:extLst>
                <a:ext uri="{63B3BB69-23CF-44E3-9099-C40C66FF867C}">
                  <a14:compatExt spid="_x0000_s61361"/>
                </a:ext>
                <a:ext uri="{FF2B5EF4-FFF2-40B4-BE49-F238E27FC236}">
                  <a16:creationId xmlns:a16="http://schemas.microsoft.com/office/drawing/2014/main" id="{00000000-0008-0000-3B00-0000B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327737</xdr:row>
          <xdr:rowOff>0</xdr:rowOff>
        </xdr:from>
        <xdr:to>
          <xdr:col>14083</xdr:col>
          <xdr:colOff>0</xdr:colOff>
          <xdr:row>327737</xdr:row>
          <xdr:rowOff>0</xdr:rowOff>
        </xdr:to>
        <xdr:sp macro="" textlink="">
          <xdr:nvSpPr>
            <xdr:cNvPr id="61362" name="Button 946" hidden="1">
              <a:extLst>
                <a:ext uri="{63B3BB69-23CF-44E3-9099-C40C66FF867C}">
                  <a14:compatExt spid="_x0000_s61362"/>
                </a:ext>
                <a:ext uri="{FF2B5EF4-FFF2-40B4-BE49-F238E27FC236}">
                  <a16:creationId xmlns:a16="http://schemas.microsoft.com/office/drawing/2014/main" id="{00000000-0008-0000-3B00-0000B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393273</xdr:row>
          <xdr:rowOff>0</xdr:rowOff>
        </xdr:from>
        <xdr:to>
          <xdr:col>14083</xdr:col>
          <xdr:colOff>0</xdr:colOff>
          <xdr:row>393273</xdr:row>
          <xdr:rowOff>0</xdr:rowOff>
        </xdr:to>
        <xdr:sp macro="" textlink="">
          <xdr:nvSpPr>
            <xdr:cNvPr id="61363" name="Button 947" hidden="1">
              <a:extLst>
                <a:ext uri="{63B3BB69-23CF-44E3-9099-C40C66FF867C}">
                  <a14:compatExt spid="_x0000_s61363"/>
                </a:ext>
                <a:ext uri="{FF2B5EF4-FFF2-40B4-BE49-F238E27FC236}">
                  <a16:creationId xmlns:a16="http://schemas.microsoft.com/office/drawing/2014/main" id="{00000000-0008-0000-3B00-0000B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458809</xdr:row>
          <xdr:rowOff>0</xdr:rowOff>
        </xdr:from>
        <xdr:to>
          <xdr:col>14083</xdr:col>
          <xdr:colOff>0</xdr:colOff>
          <xdr:row>458809</xdr:row>
          <xdr:rowOff>0</xdr:rowOff>
        </xdr:to>
        <xdr:sp macro="" textlink="">
          <xdr:nvSpPr>
            <xdr:cNvPr id="61364" name="Button 948" hidden="1">
              <a:extLst>
                <a:ext uri="{63B3BB69-23CF-44E3-9099-C40C66FF867C}">
                  <a14:compatExt spid="_x0000_s61364"/>
                </a:ext>
                <a:ext uri="{FF2B5EF4-FFF2-40B4-BE49-F238E27FC236}">
                  <a16:creationId xmlns:a16="http://schemas.microsoft.com/office/drawing/2014/main" id="{00000000-0008-0000-3B00-0000B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524345</xdr:row>
          <xdr:rowOff>0</xdr:rowOff>
        </xdr:from>
        <xdr:to>
          <xdr:col>14083</xdr:col>
          <xdr:colOff>0</xdr:colOff>
          <xdr:row>524345</xdr:row>
          <xdr:rowOff>0</xdr:rowOff>
        </xdr:to>
        <xdr:sp macro="" textlink="">
          <xdr:nvSpPr>
            <xdr:cNvPr id="61365" name="Button 949" hidden="1">
              <a:extLst>
                <a:ext uri="{63B3BB69-23CF-44E3-9099-C40C66FF867C}">
                  <a14:compatExt spid="_x0000_s61365"/>
                </a:ext>
                <a:ext uri="{FF2B5EF4-FFF2-40B4-BE49-F238E27FC236}">
                  <a16:creationId xmlns:a16="http://schemas.microsoft.com/office/drawing/2014/main" id="{00000000-0008-0000-3B00-0000B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589881</xdr:row>
          <xdr:rowOff>0</xdr:rowOff>
        </xdr:from>
        <xdr:to>
          <xdr:col>14083</xdr:col>
          <xdr:colOff>0</xdr:colOff>
          <xdr:row>589881</xdr:row>
          <xdr:rowOff>0</xdr:rowOff>
        </xdr:to>
        <xdr:sp macro="" textlink="">
          <xdr:nvSpPr>
            <xdr:cNvPr id="61366" name="Button 950" hidden="1">
              <a:extLst>
                <a:ext uri="{63B3BB69-23CF-44E3-9099-C40C66FF867C}">
                  <a14:compatExt spid="_x0000_s61366"/>
                </a:ext>
                <a:ext uri="{FF2B5EF4-FFF2-40B4-BE49-F238E27FC236}">
                  <a16:creationId xmlns:a16="http://schemas.microsoft.com/office/drawing/2014/main" id="{00000000-0008-0000-3B00-0000B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655417</xdr:row>
          <xdr:rowOff>0</xdr:rowOff>
        </xdr:from>
        <xdr:to>
          <xdr:col>14083</xdr:col>
          <xdr:colOff>0</xdr:colOff>
          <xdr:row>655417</xdr:row>
          <xdr:rowOff>0</xdr:rowOff>
        </xdr:to>
        <xdr:sp macro="" textlink="">
          <xdr:nvSpPr>
            <xdr:cNvPr id="61367" name="Button 951" hidden="1">
              <a:extLst>
                <a:ext uri="{63B3BB69-23CF-44E3-9099-C40C66FF867C}">
                  <a14:compatExt spid="_x0000_s61367"/>
                </a:ext>
                <a:ext uri="{FF2B5EF4-FFF2-40B4-BE49-F238E27FC236}">
                  <a16:creationId xmlns:a16="http://schemas.microsoft.com/office/drawing/2014/main" id="{00000000-0008-0000-3B00-0000B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720953</xdr:row>
          <xdr:rowOff>0</xdr:rowOff>
        </xdr:from>
        <xdr:to>
          <xdr:col>14083</xdr:col>
          <xdr:colOff>0</xdr:colOff>
          <xdr:row>720953</xdr:row>
          <xdr:rowOff>0</xdr:rowOff>
        </xdr:to>
        <xdr:sp macro="" textlink="">
          <xdr:nvSpPr>
            <xdr:cNvPr id="61368" name="Button 952" hidden="1">
              <a:extLst>
                <a:ext uri="{63B3BB69-23CF-44E3-9099-C40C66FF867C}">
                  <a14:compatExt spid="_x0000_s61368"/>
                </a:ext>
                <a:ext uri="{FF2B5EF4-FFF2-40B4-BE49-F238E27FC236}">
                  <a16:creationId xmlns:a16="http://schemas.microsoft.com/office/drawing/2014/main" id="{00000000-0008-0000-3B00-0000B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786489</xdr:row>
          <xdr:rowOff>0</xdr:rowOff>
        </xdr:from>
        <xdr:to>
          <xdr:col>14083</xdr:col>
          <xdr:colOff>0</xdr:colOff>
          <xdr:row>786489</xdr:row>
          <xdr:rowOff>0</xdr:rowOff>
        </xdr:to>
        <xdr:sp macro="" textlink="">
          <xdr:nvSpPr>
            <xdr:cNvPr id="61369" name="Button 953" hidden="1">
              <a:extLst>
                <a:ext uri="{63B3BB69-23CF-44E3-9099-C40C66FF867C}">
                  <a14:compatExt spid="_x0000_s61369"/>
                </a:ext>
                <a:ext uri="{FF2B5EF4-FFF2-40B4-BE49-F238E27FC236}">
                  <a16:creationId xmlns:a16="http://schemas.microsoft.com/office/drawing/2014/main" id="{00000000-0008-0000-3B00-0000B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852025</xdr:row>
          <xdr:rowOff>0</xdr:rowOff>
        </xdr:from>
        <xdr:to>
          <xdr:col>14083</xdr:col>
          <xdr:colOff>0</xdr:colOff>
          <xdr:row>852025</xdr:row>
          <xdr:rowOff>0</xdr:rowOff>
        </xdr:to>
        <xdr:sp macro="" textlink="">
          <xdr:nvSpPr>
            <xdr:cNvPr id="61370" name="Button 954" hidden="1">
              <a:extLst>
                <a:ext uri="{63B3BB69-23CF-44E3-9099-C40C66FF867C}">
                  <a14:compatExt spid="_x0000_s61370"/>
                </a:ext>
                <a:ext uri="{FF2B5EF4-FFF2-40B4-BE49-F238E27FC236}">
                  <a16:creationId xmlns:a16="http://schemas.microsoft.com/office/drawing/2014/main" id="{00000000-0008-0000-3B00-0000B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917561</xdr:row>
          <xdr:rowOff>0</xdr:rowOff>
        </xdr:from>
        <xdr:to>
          <xdr:col>14083</xdr:col>
          <xdr:colOff>0</xdr:colOff>
          <xdr:row>917561</xdr:row>
          <xdr:rowOff>0</xdr:rowOff>
        </xdr:to>
        <xdr:sp macro="" textlink="">
          <xdr:nvSpPr>
            <xdr:cNvPr id="61371" name="Button 955" hidden="1">
              <a:extLst>
                <a:ext uri="{63B3BB69-23CF-44E3-9099-C40C66FF867C}">
                  <a14:compatExt spid="_x0000_s61371"/>
                </a:ext>
                <a:ext uri="{FF2B5EF4-FFF2-40B4-BE49-F238E27FC236}">
                  <a16:creationId xmlns:a16="http://schemas.microsoft.com/office/drawing/2014/main" id="{00000000-0008-0000-3B00-0000B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983097</xdr:row>
          <xdr:rowOff>0</xdr:rowOff>
        </xdr:from>
        <xdr:to>
          <xdr:col>14083</xdr:col>
          <xdr:colOff>0</xdr:colOff>
          <xdr:row>983097</xdr:row>
          <xdr:rowOff>0</xdr:rowOff>
        </xdr:to>
        <xdr:sp macro="" textlink="">
          <xdr:nvSpPr>
            <xdr:cNvPr id="61372" name="Button 956" hidden="1">
              <a:extLst>
                <a:ext uri="{63B3BB69-23CF-44E3-9099-C40C66FF867C}">
                  <a14:compatExt spid="_x0000_s61372"/>
                </a:ext>
                <a:ext uri="{FF2B5EF4-FFF2-40B4-BE49-F238E27FC236}">
                  <a16:creationId xmlns:a16="http://schemas.microsoft.com/office/drawing/2014/main" id="{00000000-0008-0000-3B00-0000B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14337</xdr:col>
          <xdr:colOff>0</xdr:colOff>
          <xdr:row>56</xdr:row>
          <xdr:rowOff>0</xdr:rowOff>
        </xdr:from>
        <xdr:to>
          <xdr:col>14337</xdr:col>
          <xdr:colOff>0</xdr:colOff>
          <xdr:row>56</xdr:row>
          <xdr:rowOff>0</xdr:rowOff>
        </xdr:to>
        <xdr:sp macro="" textlink="">
          <xdr:nvSpPr>
            <xdr:cNvPr id="61373" name="Button 957" hidden="1">
              <a:extLst>
                <a:ext uri="{63B3BB69-23CF-44E3-9099-C40C66FF867C}">
                  <a14:compatExt spid="_x0000_s61373"/>
                </a:ext>
                <a:ext uri="{FF2B5EF4-FFF2-40B4-BE49-F238E27FC236}">
                  <a16:creationId xmlns:a16="http://schemas.microsoft.com/office/drawing/2014/main" id="{00000000-0008-0000-3B00-0000B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65593</xdr:row>
          <xdr:rowOff>0</xdr:rowOff>
        </xdr:from>
        <xdr:to>
          <xdr:col>14339</xdr:col>
          <xdr:colOff>0</xdr:colOff>
          <xdr:row>65593</xdr:row>
          <xdr:rowOff>0</xdr:rowOff>
        </xdr:to>
        <xdr:sp macro="" textlink="">
          <xdr:nvSpPr>
            <xdr:cNvPr id="61374" name="Button 958" hidden="1">
              <a:extLst>
                <a:ext uri="{63B3BB69-23CF-44E3-9099-C40C66FF867C}">
                  <a14:compatExt spid="_x0000_s61374"/>
                </a:ext>
                <a:ext uri="{FF2B5EF4-FFF2-40B4-BE49-F238E27FC236}">
                  <a16:creationId xmlns:a16="http://schemas.microsoft.com/office/drawing/2014/main" id="{00000000-0008-0000-3B00-0000B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131129</xdr:row>
          <xdr:rowOff>0</xdr:rowOff>
        </xdr:from>
        <xdr:to>
          <xdr:col>14339</xdr:col>
          <xdr:colOff>0</xdr:colOff>
          <xdr:row>131129</xdr:row>
          <xdr:rowOff>0</xdr:rowOff>
        </xdr:to>
        <xdr:sp macro="" textlink="">
          <xdr:nvSpPr>
            <xdr:cNvPr id="61375" name="Button 959" hidden="1">
              <a:extLst>
                <a:ext uri="{63B3BB69-23CF-44E3-9099-C40C66FF867C}">
                  <a14:compatExt spid="_x0000_s61375"/>
                </a:ext>
                <a:ext uri="{FF2B5EF4-FFF2-40B4-BE49-F238E27FC236}">
                  <a16:creationId xmlns:a16="http://schemas.microsoft.com/office/drawing/2014/main" id="{00000000-0008-0000-3B00-0000B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196665</xdr:row>
          <xdr:rowOff>0</xdr:rowOff>
        </xdr:from>
        <xdr:to>
          <xdr:col>14339</xdr:col>
          <xdr:colOff>0</xdr:colOff>
          <xdr:row>196665</xdr:row>
          <xdr:rowOff>0</xdr:rowOff>
        </xdr:to>
        <xdr:sp macro="" textlink="">
          <xdr:nvSpPr>
            <xdr:cNvPr id="61376" name="Button 960" hidden="1">
              <a:extLst>
                <a:ext uri="{63B3BB69-23CF-44E3-9099-C40C66FF867C}">
                  <a14:compatExt spid="_x0000_s61376"/>
                </a:ext>
                <a:ext uri="{FF2B5EF4-FFF2-40B4-BE49-F238E27FC236}">
                  <a16:creationId xmlns:a16="http://schemas.microsoft.com/office/drawing/2014/main" id="{00000000-0008-0000-3B00-0000C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262201</xdr:row>
          <xdr:rowOff>0</xdr:rowOff>
        </xdr:from>
        <xdr:to>
          <xdr:col>14339</xdr:col>
          <xdr:colOff>0</xdr:colOff>
          <xdr:row>262201</xdr:row>
          <xdr:rowOff>0</xdr:rowOff>
        </xdr:to>
        <xdr:sp macro="" textlink="">
          <xdr:nvSpPr>
            <xdr:cNvPr id="61377" name="Button 961" hidden="1">
              <a:extLst>
                <a:ext uri="{63B3BB69-23CF-44E3-9099-C40C66FF867C}">
                  <a14:compatExt spid="_x0000_s61377"/>
                </a:ext>
                <a:ext uri="{FF2B5EF4-FFF2-40B4-BE49-F238E27FC236}">
                  <a16:creationId xmlns:a16="http://schemas.microsoft.com/office/drawing/2014/main" id="{00000000-0008-0000-3B00-0000C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327737</xdr:row>
          <xdr:rowOff>0</xdr:rowOff>
        </xdr:from>
        <xdr:to>
          <xdr:col>14339</xdr:col>
          <xdr:colOff>0</xdr:colOff>
          <xdr:row>327737</xdr:row>
          <xdr:rowOff>0</xdr:rowOff>
        </xdr:to>
        <xdr:sp macro="" textlink="">
          <xdr:nvSpPr>
            <xdr:cNvPr id="61378" name="Button 962" hidden="1">
              <a:extLst>
                <a:ext uri="{63B3BB69-23CF-44E3-9099-C40C66FF867C}">
                  <a14:compatExt spid="_x0000_s61378"/>
                </a:ext>
                <a:ext uri="{FF2B5EF4-FFF2-40B4-BE49-F238E27FC236}">
                  <a16:creationId xmlns:a16="http://schemas.microsoft.com/office/drawing/2014/main" id="{00000000-0008-0000-3B00-0000C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393273</xdr:row>
          <xdr:rowOff>0</xdr:rowOff>
        </xdr:from>
        <xdr:to>
          <xdr:col>14339</xdr:col>
          <xdr:colOff>0</xdr:colOff>
          <xdr:row>393273</xdr:row>
          <xdr:rowOff>0</xdr:rowOff>
        </xdr:to>
        <xdr:sp macro="" textlink="">
          <xdr:nvSpPr>
            <xdr:cNvPr id="61379" name="Button 963" hidden="1">
              <a:extLst>
                <a:ext uri="{63B3BB69-23CF-44E3-9099-C40C66FF867C}">
                  <a14:compatExt spid="_x0000_s61379"/>
                </a:ext>
                <a:ext uri="{FF2B5EF4-FFF2-40B4-BE49-F238E27FC236}">
                  <a16:creationId xmlns:a16="http://schemas.microsoft.com/office/drawing/2014/main" id="{00000000-0008-0000-3B00-0000C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458809</xdr:row>
          <xdr:rowOff>0</xdr:rowOff>
        </xdr:from>
        <xdr:to>
          <xdr:col>14339</xdr:col>
          <xdr:colOff>0</xdr:colOff>
          <xdr:row>458809</xdr:row>
          <xdr:rowOff>0</xdr:rowOff>
        </xdr:to>
        <xdr:sp macro="" textlink="">
          <xdr:nvSpPr>
            <xdr:cNvPr id="61380" name="Button 964" hidden="1">
              <a:extLst>
                <a:ext uri="{63B3BB69-23CF-44E3-9099-C40C66FF867C}">
                  <a14:compatExt spid="_x0000_s61380"/>
                </a:ext>
                <a:ext uri="{FF2B5EF4-FFF2-40B4-BE49-F238E27FC236}">
                  <a16:creationId xmlns:a16="http://schemas.microsoft.com/office/drawing/2014/main" id="{00000000-0008-0000-3B00-0000C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524345</xdr:row>
          <xdr:rowOff>0</xdr:rowOff>
        </xdr:from>
        <xdr:to>
          <xdr:col>14339</xdr:col>
          <xdr:colOff>0</xdr:colOff>
          <xdr:row>524345</xdr:row>
          <xdr:rowOff>0</xdr:rowOff>
        </xdr:to>
        <xdr:sp macro="" textlink="">
          <xdr:nvSpPr>
            <xdr:cNvPr id="61381" name="Button 965" hidden="1">
              <a:extLst>
                <a:ext uri="{63B3BB69-23CF-44E3-9099-C40C66FF867C}">
                  <a14:compatExt spid="_x0000_s61381"/>
                </a:ext>
                <a:ext uri="{FF2B5EF4-FFF2-40B4-BE49-F238E27FC236}">
                  <a16:creationId xmlns:a16="http://schemas.microsoft.com/office/drawing/2014/main" id="{00000000-0008-0000-3B00-0000C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589881</xdr:row>
          <xdr:rowOff>0</xdr:rowOff>
        </xdr:from>
        <xdr:to>
          <xdr:col>14339</xdr:col>
          <xdr:colOff>0</xdr:colOff>
          <xdr:row>589881</xdr:row>
          <xdr:rowOff>0</xdr:rowOff>
        </xdr:to>
        <xdr:sp macro="" textlink="">
          <xdr:nvSpPr>
            <xdr:cNvPr id="61382" name="Button 966" hidden="1">
              <a:extLst>
                <a:ext uri="{63B3BB69-23CF-44E3-9099-C40C66FF867C}">
                  <a14:compatExt spid="_x0000_s61382"/>
                </a:ext>
                <a:ext uri="{FF2B5EF4-FFF2-40B4-BE49-F238E27FC236}">
                  <a16:creationId xmlns:a16="http://schemas.microsoft.com/office/drawing/2014/main" id="{00000000-0008-0000-3B00-0000C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655417</xdr:row>
          <xdr:rowOff>0</xdr:rowOff>
        </xdr:from>
        <xdr:to>
          <xdr:col>14339</xdr:col>
          <xdr:colOff>0</xdr:colOff>
          <xdr:row>655417</xdr:row>
          <xdr:rowOff>0</xdr:rowOff>
        </xdr:to>
        <xdr:sp macro="" textlink="">
          <xdr:nvSpPr>
            <xdr:cNvPr id="61383" name="Button 967" hidden="1">
              <a:extLst>
                <a:ext uri="{63B3BB69-23CF-44E3-9099-C40C66FF867C}">
                  <a14:compatExt spid="_x0000_s61383"/>
                </a:ext>
                <a:ext uri="{FF2B5EF4-FFF2-40B4-BE49-F238E27FC236}">
                  <a16:creationId xmlns:a16="http://schemas.microsoft.com/office/drawing/2014/main" id="{00000000-0008-0000-3B00-0000C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720953</xdr:row>
          <xdr:rowOff>0</xdr:rowOff>
        </xdr:from>
        <xdr:to>
          <xdr:col>14339</xdr:col>
          <xdr:colOff>0</xdr:colOff>
          <xdr:row>720953</xdr:row>
          <xdr:rowOff>0</xdr:rowOff>
        </xdr:to>
        <xdr:sp macro="" textlink="">
          <xdr:nvSpPr>
            <xdr:cNvPr id="61384" name="Button 968" hidden="1">
              <a:extLst>
                <a:ext uri="{63B3BB69-23CF-44E3-9099-C40C66FF867C}">
                  <a14:compatExt spid="_x0000_s61384"/>
                </a:ext>
                <a:ext uri="{FF2B5EF4-FFF2-40B4-BE49-F238E27FC236}">
                  <a16:creationId xmlns:a16="http://schemas.microsoft.com/office/drawing/2014/main" id="{00000000-0008-0000-3B00-0000C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786489</xdr:row>
          <xdr:rowOff>0</xdr:rowOff>
        </xdr:from>
        <xdr:to>
          <xdr:col>14339</xdr:col>
          <xdr:colOff>0</xdr:colOff>
          <xdr:row>786489</xdr:row>
          <xdr:rowOff>0</xdr:rowOff>
        </xdr:to>
        <xdr:sp macro="" textlink="">
          <xdr:nvSpPr>
            <xdr:cNvPr id="61385" name="Button 969" hidden="1">
              <a:extLst>
                <a:ext uri="{63B3BB69-23CF-44E3-9099-C40C66FF867C}">
                  <a14:compatExt spid="_x0000_s61385"/>
                </a:ext>
                <a:ext uri="{FF2B5EF4-FFF2-40B4-BE49-F238E27FC236}">
                  <a16:creationId xmlns:a16="http://schemas.microsoft.com/office/drawing/2014/main" id="{00000000-0008-0000-3B00-0000C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852025</xdr:row>
          <xdr:rowOff>0</xdr:rowOff>
        </xdr:from>
        <xdr:to>
          <xdr:col>14339</xdr:col>
          <xdr:colOff>0</xdr:colOff>
          <xdr:row>852025</xdr:row>
          <xdr:rowOff>0</xdr:rowOff>
        </xdr:to>
        <xdr:sp macro="" textlink="">
          <xdr:nvSpPr>
            <xdr:cNvPr id="61386" name="Button 970" hidden="1">
              <a:extLst>
                <a:ext uri="{63B3BB69-23CF-44E3-9099-C40C66FF867C}">
                  <a14:compatExt spid="_x0000_s61386"/>
                </a:ext>
                <a:ext uri="{FF2B5EF4-FFF2-40B4-BE49-F238E27FC236}">
                  <a16:creationId xmlns:a16="http://schemas.microsoft.com/office/drawing/2014/main" id="{00000000-0008-0000-3B00-0000C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917561</xdr:row>
          <xdr:rowOff>0</xdr:rowOff>
        </xdr:from>
        <xdr:to>
          <xdr:col>14339</xdr:col>
          <xdr:colOff>0</xdr:colOff>
          <xdr:row>917561</xdr:row>
          <xdr:rowOff>0</xdr:rowOff>
        </xdr:to>
        <xdr:sp macro="" textlink="">
          <xdr:nvSpPr>
            <xdr:cNvPr id="61387" name="Button 971" hidden="1">
              <a:extLst>
                <a:ext uri="{63B3BB69-23CF-44E3-9099-C40C66FF867C}">
                  <a14:compatExt spid="_x0000_s61387"/>
                </a:ext>
                <a:ext uri="{FF2B5EF4-FFF2-40B4-BE49-F238E27FC236}">
                  <a16:creationId xmlns:a16="http://schemas.microsoft.com/office/drawing/2014/main" id="{00000000-0008-0000-3B00-0000C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983097</xdr:row>
          <xdr:rowOff>0</xdr:rowOff>
        </xdr:from>
        <xdr:to>
          <xdr:col>14339</xdr:col>
          <xdr:colOff>0</xdr:colOff>
          <xdr:row>983097</xdr:row>
          <xdr:rowOff>0</xdr:rowOff>
        </xdr:to>
        <xdr:sp macro="" textlink="">
          <xdr:nvSpPr>
            <xdr:cNvPr id="61388" name="Button 972" hidden="1">
              <a:extLst>
                <a:ext uri="{63B3BB69-23CF-44E3-9099-C40C66FF867C}">
                  <a14:compatExt spid="_x0000_s61388"/>
                </a:ext>
                <a:ext uri="{FF2B5EF4-FFF2-40B4-BE49-F238E27FC236}">
                  <a16:creationId xmlns:a16="http://schemas.microsoft.com/office/drawing/2014/main" id="{00000000-0008-0000-3B00-0000C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14593</xdr:col>
          <xdr:colOff>0</xdr:colOff>
          <xdr:row>56</xdr:row>
          <xdr:rowOff>0</xdr:rowOff>
        </xdr:from>
        <xdr:to>
          <xdr:col>14593</xdr:col>
          <xdr:colOff>0</xdr:colOff>
          <xdr:row>56</xdr:row>
          <xdr:rowOff>0</xdr:rowOff>
        </xdr:to>
        <xdr:sp macro="" textlink="">
          <xdr:nvSpPr>
            <xdr:cNvPr id="61389" name="Button 973" hidden="1">
              <a:extLst>
                <a:ext uri="{63B3BB69-23CF-44E3-9099-C40C66FF867C}">
                  <a14:compatExt spid="_x0000_s61389"/>
                </a:ext>
                <a:ext uri="{FF2B5EF4-FFF2-40B4-BE49-F238E27FC236}">
                  <a16:creationId xmlns:a16="http://schemas.microsoft.com/office/drawing/2014/main" id="{00000000-0008-0000-3B00-0000C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65593</xdr:row>
          <xdr:rowOff>0</xdr:rowOff>
        </xdr:from>
        <xdr:to>
          <xdr:col>14595</xdr:col>
          <xdr:colOff>0</xdr:colOff>
          <xdr:row>65593</xdr:row>
          <xdr:rowOff>0</xdr:rowOff>
        </xdr:to>
        <xdr:sp macro="" textlink="">
          <xdr:nvSpPr>
            <xdr:cNvPr id="61390" name="Button 974" hidden="1">
              <a:extLst>
                <a:ext uri="{63B3BB69-23CF-44E3-9099-C40C66FF867C}">
                  <a14:compatExt spid="_x0000_s61390"/>
                </a:ext>
                <a:ext uri="{FF2B5EF4-FFF2-40B4-BE49-F238E27FC236}">
                  <a16:creationId xmlns:a16="http://schemas.microsoft.com/office/drawing/2014/main" id="{00000000-0008-0000-3B00-0000C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131129</xdr:row>
          <xdr:rowOff>0</xdr:rowOff>
        </xdr:from>
        <xdr:to>
          <xdr:col>14595</xdr:col>
          <xdr:colOff>0</xdr:colOff>
          <xdr:row>131129</xdr:row>
          <xdr:rowOff>0</xdr:rowOff>
        </xdr:to>
        <xdr:sp macro="" textlink="">
          <xdr:nvSpPr>
            <xdr:cNvPr id="61391" name="Button 975" hidden="1">
              <a:extLst>
                <a:ext uri="{63B3BB69-23CF-44E3-9099-C40C66FF867C}">
                  <a14:compatExt spid="_x0000_s61391"/>
                </a:ext>
                <a:ext uri="{FF2B5EF4-FFF2-40B4-BE49-F238E27FC236}">
                  <a16:creationId xmlns:a16="http://schemas.microsoft.com/office/drawing/2014/main" id="{00000000-0008-0000-3B00-0000C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196665</xdr:row>
          <xdr:rowOff>0</xdr:rowOff>
        </xdr:from>
        <xdr:to>
          <xdr:col>14595</xdr:col>
          <xdr:colOff>0</xdr:colOff>
          <xdr:row>196665</xdr:row>
          <xdr:rowOff>0</xdr:rowOff>
        </xdr:to>
        <xdr:sp macro="" textlink="">
          <xdr:nvSpPr>
            <xdr:cNvPr id="61392" name="Button 976" hidden="1">
              <a:extLst>
                <a:ext uri="{63B3BB69-23CF-44E3-9099-C40C66FF867C}">
                  <a14:compatExt spid="_x0000_s61392"/>
                </a:ext>
                <a:ext uri="{FF2B5EF4-FFF2-40B4-BE49-F238E27FC236}">
                  <a16:creationId xmlns:a16="http://schemas.microsoft.com/office/drawing/2014/main" id="{00000000-0008-0000-3B00-0000D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262201</xdr:row>
          <xdr:rowOff>0</xdr:rowOff>
        </xdr:from>
        <xdr:to>
          <xdr:col>14595</xdr:col>
          <xdr:colOff>0</xdr:colOff>
          <xdr:row>262201</xdr:row>
          <xdr:rowOff>0</xdr:rowOff>
        </xdr:to>
        <xdr:sp macro="" textlink="">
          <xdr:nvSpPr>
            <xdr:cNvPr id="61393" name="Button 977" hidden="1">
              <a:extLst>
                <a:ext uri="{63B3BB69-23CF-44E3-9099-C40C66FF867C}">
                  <a14:compatExt spid="_x0000_s61393"/>
                </a:ext>
                <a:ext uri="{FF2B5EF4-FFF2-40B4-BE49-F238E27FC236}">
                  <a16:creationId xmlns:a16="http://schemas.microsoft.com/office/drawing/2014/main" id="{00000000-0008-0000-3B00-0000D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327737</xdr:row>
          <xdr:rowOff>0</xdr:rowOff>
        </xdr:from>
        <xdr:to>
          <xdr:col>14595</xdr:col>
          <xdr:colOff>0</xdr:colOff>
          <xdr:row>327737</xdr:row>
          <xdr:rowOff>0</xdr:rowOff>
        </xdr:to>
        <xdr:sp macro="" textlink="">
          <xdr:nvSpPr>
            <xdr:cNvPr id="61394" name="Button 978" hidden="1">
              <a:extLst>
                <a:ext uri="{63B3BB69-23CF-44E3-9099-C40C66FF867C}">
                  <a14:compatExt spid="_x0000_s61394"/>
                </a:ext>
                <a:ext uri="{FF2B5EF4-FFF2-40B4-BE49-F238E27FC236}">
                  <a16:creationId xmlns:a16="http://schemas.microsoft.com/office/drawing/2014/main" id="{00000000-0008-0000-3B00-0000D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393273</xdr:row>
          <xdr:rowOff>0</xdr:rowOff>
        </xdr:from>
        <xdr:to>
          <xdr:col>14595</xdr:col>
          <xdr:colOff>0</xdr:colOff>
          <xdr:row>393273</xdr:row>
          <xdr:rowOff>0</xdr:rowOff>
        </xdr:to>
        <xdr:sp macro="" textlink="">
          <xdr:nvSpPr>
            <xdr:cNvPr id="61395" name="Button 979" hidden="1">
              <a:extLst>
                <a:ext uri="{63B3BB69-23CF-44E3-9099-C40C66FF867C}">
                  <a14:compatExt spid="_x0000_s61395"/>
                </a:ext>
                <a:ext uri="{FF2B5EF4-FFF2-40B4-BE49-F238E27FC236}">
                  <a16:creationId xmlns:a16="http://schemas.microsoft.com/office/drawing/2014/main" id="{00000000-0008-0000-3B00-0000D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458809</xdr:row>
          <xdr:rowOff>0</xdr:rowOff>
        </xdr:from>
        <xdr:to>
          <xdr:col>14595</xdr:col>
          <xdr:colOff>0</xdr:colOff>
          <xdr:row>458809</xdr:row>
          <xdr:rowOff>0</xdr:rowOff>
        </xdr:to>
        <xdr:sp macro="" textlink="">
          <xdr:nvSpPr>
            <xdr:cNvPr id="61396" name="Button 980" hidden="1">
              <a:extLst>
                <a:ext uri="{63B3BB69-23CF-44E3-9099-C40C66FF867C}">
                  <a14:compatExt spid="_x0000_s61396"/>
                </a:ext>
                <a:ext uri="{FF2B5EF4-FFF2-40B4-BE49-F238E27FC236}">
                  <a16:creationId xmlns:a16="http://schemas.microsoft.com/office/drawing/2014/main" id="{00000000-0008-0000-3B00-0000D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524345</xdr:row>
          <xdr:rowOff>0</xdr:rowOff>
        </xdr:from>
        <xdr:to>
          <xdr:col>14595</xdr:col>
          <xdr:colOff>0</xdr:colOff>
          <xdr:row>524345</xdr:row>
          <xdr:rowOff>0</xdr:rowOff>
        </xdr:to>
        <xdr:sp macro="" textlink="">
          <xdr:nvSpPr>
            <xdr:cNvPr id="61397" name="Button 981" hidden="1">
              <a:extLst>
                <a:ext uri="{63B3BB69-23CF-44E3-9099-C40C66FF867C}">
                  <a14:compatExt spid="_x0000_s61397"/>
                </a:ext>
                <a:ext uri="{FF2B5EF4-FFF2-40B4-BE49-F238E27FC236}">
                  <a16:creationId xmlns:a16="http://schemas.microsoft.com/office/drawing/2014/main" id="{00000000-0008-0000-3B00-0000D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589881</xdr:row>
          <xdr:rowOff>0</xdr:rowOff>
        </xdr:from>
        <xdr:to>
          <xdr:col>14595</xdr:col>
          <xdr:colOff>0</xdr:colOff>
          <xdr:row>589881</xdr:row>
          <xdr:rowOff>0</xdr:rowOff>
        </xdr:to>
        <xdr:sp macro="" textlink="">
          <xdr:nvSpPr>
            <xdr:cNvPr id="61398" name="Button 982" hidden="1">
              <a:extLst>
                <a:ext uri="{63B3BB69-23CF-44E3-9099-C40C66FF867C}">
                  <a14:compatExt spid="_x0000_s61398"/>
                </a:ext>
                <a:ext uri="{FF2B5EF4-FFF2-40B4-BE49-F238E27FC236}">
                  <a16:creationId xmlns:a16="http://schemas.microsoft.com/office/drawing/2014/main" id="{00000000-0008-0000-3B00-0000D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655417</xdr:row>
          <xdr:rowOff>0</xdr:rowOff>
        </xdr:from>
        <xdr:to>
          <xdr:col>14595</xdr:col>
          <xdr:colOff>0</xdr:colOff>
          <xdr:row>655417</xdr:row>
          <xdr:rowOff>0</xdr:rowOff>
        </xdr:to>
        <xdr:sp macro="" textlink="">
          <xdr:nvSpPr>
            <xdr:cNvPr id="61399" name="Button 983" hidden="1">
              <a:extLst>
                <a:ext uri="{63B3BB69-23CF-44E3-9099-C40C66FF867C}">
                  <a14:compatExt spid="_x0000_s61399"/>
                </a:ext>
                <a:ext uri="{FF2B5EF4-FFF2-40B4-BE49-F238E27FC236}">
                  <a16:creationId xmlns:a16="http://schemas.microsoft.com/office/drawing/2014/main" id="{00000000-0008-0000-3B00-0000D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720953</xdr:row>
          <xdr:rowOff>0</xdr:rowOff>
        </xdr:from>
        <xdr:to>
          <xdr:col>14595</xdr:col>
          <xdr:colOff>0</xdr:colOff>
          <xdr:row>720953</xdr:row>
          <xdr:rowOff>0</xdr:rowOff>
        </xdr:to>
        <xdr:sp macro="" textlink="">
          <xdr:nvSpPr>
            <xdr:cNvPr id="61400" name="Button 984" hidden="1">
              <a:extLst>
                <a:ext uri="{63B3BB69-23CF-44E3-9099-C40C66FF867C}">
                  <a14:compatExt spid="_x0000_s61400"/>
                </a:ext>
                <a:ext uri="{FF2B5EF4-FFF2-40B4-BE49-F238E27FC236}">
                  <a16:creationId xmlns:a16="http://schemas.microsoft.com/office/drawing/2014/main" id="{00000000-0008-0000-3B00-0000D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786489</xdr:row>
          <xdr:rowOff>0</xdr:rowOff>
        </xdr:from>
        <xdr:to>
          <xdr:col>14595</xdr:col>
          <xdr:colOff>0</xdr:colOff>
          <xdr:row>786489</xdr:row>
          <xdr:rowOff>0</xdr:rowOff>
        </xdr:to>
        <xdr:sp macro="" textlink="">
          <xdr:nvSpPr>
            <xdr:cNvPr id="61401" name="Button 985" hidden="1">
              <a:extLst>
                <a:ext uri="{63B3BB69-23CF-44E3-9099-C40C66FF867C}">
                  <a14:compatExt spid="_x0000_s61401"/>
                </a:ext>
                <a:ext uri="{FF2B5EF4-FFF2-40B4-BE49-F238E27FC236}">
                  <a16:creationId xmlns:a16="http://schemas.microsoft.com/office/drawing/2014/main" id="{00000000-0008-0000-3B00-0000D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852025</xdr:row>
          <xdr:rowOff>0</xdr:rowOff>
        </xdr:from>
        <xdr:to>
          <xdr:col>14595</xdr:col>
          <xdr:colOff>0</xdr:colOff>
          <xdr:row>852025</xdr:row>
          <xdr:rowOff>0</xdr:rowOff>
        </xdr:to>
        <xdr:sp macro="" textlink="">
          <xdr:nvSpPr>
            <xdr:cNvPr id="61402" name="Button 986" hidden="1">
              <a:extLst>
                <a:ext uri="{63B3BB69-23CF-44E3-9099-C40C66FF867C}">
                  <a14:compatExt spid="_x0000_s61402"/>
                </a:ext>
                <a:ext uri="{FF2B5EF4-FFF2-40B4-BE49-F238E27FC236}">
                  <a16:creationId xmlns:a16="http://schemas.microsoft.com/office/drawing/2014/main" id="{00000000-0008-0000-3B00-0000D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917561</xdr:row>
          <xdr:rowOff>0</xdr:rowOff>
        </xdr:from>
        <xdr:to>
          <xdr:col>14595</xdr:col>
          <xdr:colOff>0</xdr:colOff>
          <xdr:row>917561</xdr:row>
          <xdr:rowOff>0</xdr:rowOff>
        </xdr:to>
        <xdr:sp macro="" textlink="">
          <xdr:nvSpPr>
            <xdr:cNvPr id="61403" name="Button 987" hidden="1">
              <a:extLst>
                <a:ext uri="{63B3BB69-23CF-44E3-9099-C40C66FF867C}">
                  <a14:compatExt spid="_x0000_s61403"/>
                </a:ext>
                <a:ext uri="{FF2B5EF4-FFF2-40B4-BE49-F238E27FC236}">
                  <a16:creationId xmlns:a16="http://schemas.microsoft.com/office/drawing/2014/main" id="{00000000-0008-0000-3B00-0000D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983097</xdr:row>
          <xdr:rowOff>0</xdr:rowOff>
        </xdr:from>
        <xdr:to>
          <xdr:col>14595</xdr:col>
          <xdr:colOff>0</xdr:colOff>
          <xdr:row>983097</xdr:row>
          <xdr:rowOff>0</xdr:rowOff>
        </xdr:to>
        <xdr:sp macro="" textlink="">
          <xdr:nvSpPr>
            <xdr:cNvPr id="61404" name="Button 988" hidden="1">
              <a:extLst>
                <a:ext uri="{63B3BB69-23CF-44E3-9099-C40C66FF867C}">
                  <a14:compatExt spid="_x0000_s61404"/>
                </a:ext>
                <a:ext uri="{FF2B5EF4-FFF2-40B4-BE49-F238E27FC236}">
                  <a16:creationId xmlns:a16="http://schemas.microsoft.com/office/drawing/2014/main" id="{00000000-0008-0000-3B00-0000D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14849</xdr:col>
          <xdr:colOff>0</xdr:colOff>
          <xdr:row>56</xdr:row>
          <xdr:rowOff>0</xdr:rowOff>
        </xdr:from>
        <xdr:to>
          <xdr:col>14849</xdr:col>
          <xdr:colOff>0</xdr:colOff>
          <xdr:row>56</xdr:row>
          <xdr:rowOff>0</xdr:rowOff>
        </xdr:to>
        <xdr:sp macro="" textlink="">
          <xdr:nvSpPr>
            <xdr:cNvPr id="61405" name="Button 989" hidden="1">
              <a:extLst>
                <a:ext uri="{63B3BB69-23CF-44E3-9099-C40C66FF867C}">
                  <a14:compatExt spid="_x0000_s61405"/>
                </a:ext>
                <a:ext uri="{FF2B5EF4-FFF2-40B4-BE49-F238E27FC236}">
                  <a16:creationId xmlns:a16="http://schemas.microsoft.com/office/drawing/2014/main" id="{00000000-0008-0000-3B00-0000D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65593</xdr:row>
          <xdr:rowOff>0</xdr:rowOff>
        </xdr:from>
        <xdr:to>
          <xdr:col>14851</xdr:col>
          <xdr:colOff>0</xdr:colOff>
          <xdr:row>65593</xdr:row>
          <xdr:rowOff>0</xdr:rowOff>
        </xdr:to>
        <xdr:sp macro="" textlink="">
          <xdr:nvSpPr>
            <xdr:cNvPr id="61406" name="Button 990" hidden="1">
              <a:extLst>
                <a:ext uri="{63B3BB69-23CF-44E3-9099-C40C66FF867C}">
                  <a14:compatExt spid="_x0000_s61406"/>
                </a:ext>
                <a:ext uri="{FF2B5EF4-FFF2-40B4-BE49-F238E27FC236}">
                  <a16:creationId xmlns:a16="http://schemas.microsoft.com/office/drawing/2014/main" id="{00000000-0008-0000-3B00-0000D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131129</xdr:row>
          <xdr:rowOff>0</xdr:rowOff>
        </xdr:from>
        <xdr:to>
          <xdr:col>14851</xdr:col>
          <xdr:colOff>0</xdr:colOff>
          <xdr:row>131129</xdr:row>
          <xdr:rowOff>0</xdr:rowOff>
        </xdr:to>
        <xdr:sp macro="" textlink="">
          <xdr:nvSpPr>
            <xdr:cNvPr id="61407" name="Button 991" hidden="1">
              <a:extLst>
                <a:ext uri="{63B3BB69-23CF-44E3-9099-C40C66FF867C}">
                  <a14:compatExt spid="_x0000_s61407"/>
                </a:ext>
                <a:ext uri="{FF2B5EF4-FFF2-40B4-BE49-F238E27FC236}">
                  <a16:creationId xmlns:a16="http://schemas.microsoft.com/office/drawing/2014/main" id="{00000000-0008-0000-3B00-0000D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196665</xdr:row>
          <xdr:rowOff>0</xdr:rowOff>
        </xdr:from>
        <xdr:to>
          <xdr:col>14851</xdr:col>
          <xdr:colOff>0</xdr:colOff>
          <xdr:row>196665</xdr:row>
          <xdr:rowOff>0</xdr:rowOff>
        </xdr:to>
        <xdr:sp macro="" textlink="">
          <xdr:nvSpPr>
            <xdr:cNvPr id="61408" name="Button 992" hidden="1">
              <a:extLst>
                <a:ext uri="{63B3BB69-23CF-44E3-9099-C40C66FF867C}">
                  <a14:compatExt spid="_x0000_s61408"/>
                </a:ext>
                <a:ext uri="{FF2B5EF4-FFF2-40B4-BE49-F238E27FC236}">
                  <a16:creationId xmlns:a16="http://schemas.microsoft.com/office/drawing/2014/main" id="{00000000-0008-0000-3B00-0000E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262201</xdr:row>
          <xdr:rowOff>0</xdr:rowOff>
        </xdr:from>
        <xdr:to>
          <xdr:col>14851</xdr:col>
          <xdr:colOff>0</xdr:colOff>
          <xdr:row>262201</xdr:row>
          <xdr:rowOff>0</xdr:rowOff>
        </xdr:to>
        <xdr:sp macro="" textlink="">
          <xdr:nvSpPr>
            <xdr:cNvPr id="61409" name="Button 993" hidden="1">
              <a:extLst>
                <a:ext uri="{63B3BB69-23CF-44E3-9099-C40C66FF867C}">
                  <a14:compatExt spid="_x0000_s61409"/>
                </a:ext>
                <a:ext uri="{FF2B5EF4-FFF2-40B4-BE49-F238E27FC236}">
                  <a16:creationId xmlns:a16="http://schemas.microsoft.com/office/drawing/2014/main" id="{00000000-0008-0000-3B00-0000E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327737</xdr:row>
          <xdr:rowOff>0</xdr:rowOff>
        </xdr:from>
        <xdr:to>
          <xdr:col>14851</xdr:col>
          <xdr:colOff>0</xdr:colOff>
          <xdr:row>327737</xdr:row>
          <xdr:rowOff>0</xdr:rowOff>
        </xdr:to>
        <xdr:sp macro="" textlink="">
          <xdr:nvSpPr>
            <xdr:cNvPr id="61410" name="Button 994" hidden="1">
              <a:extLst>
                <a:ext uri="{63B3BB69-23CF-44E3-9099-C40C66FF867C}">
                  <a14:compatExt spid="_x0000_s61410"/>
                </a:ext>
                <a:ext uri="{FF2B5EF4-FFF2-40B4-BE49-F238E27FC236}">
                  <a16:creationId xmlns:a16="http://schemas.microsoft.com/office/drawing/2014/main" id="{00000000-0008-0000-3B00-0000E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393273</xdr:row>
          <xdr:rowOff>0</xdr:rowOff>
        </xdr:from>
        <xdr:to>
          <xdr:col>14851</xdr:col>
          <xdr:colOff>0</xdr:colOff>
          <xdr:row>393273</xdr:row>
          <xdr:rowOff>0</xdr:rowOff>
        </xdr:to>
        <xdr:sp macro="" textlink="">
          <xdr:nvSpPr>
            <xdr:cNvPr id="61411" name="Button 995" hidden="1">
              <a:extLst>
                <a:ext uri="{63B3BB69-23CF-44E3-9099-C40C66FF867C}">
                  <a14:compatExt spid="_x0000_s61411"/>
                </a:ext>
                <a:ext uri="{FF2B5EF4-FFF2-40B4-BE49-F238E27FC236}">
                  <a16:creationId xmlns:a16="http://schemas.microsoft.com/office/drawing/2014/main" id="{00000000-0008-0000-3B00-0000E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458809</xdr:row>
          <xdr:rowOff>0</xdr:rowOff>
        </xdr:from>
        <xdr:to>
          <xdr:col>14851</xdr:col>
          <xdr:colOff>0</xdr:colOff>
          <xdr:row>458809</xdr:row>
          <xdr:rowOff>0</xdr:rowOff>
        </xdr:to>
        <xdr:sp macro="" textlink="">
          <xdr:nvSpPr>
            <xdr:cNvPr id="61412" name="Button 996" hidden="1">
              <a:extLst>
                <a:ext uri="{63B3BB69-23CF-44E3-9099-C40C66FF867C}">
                  <a14:compatExt spid="_x0000_s61412"/>
                </a:ext>
                <a:ext uri="{FF2B5EF4-FFF2-40B4-BE49-F238E27FC236}">
                  <a16:creationId xmlns:a16="http://schemas.microsoft.com/office/drawing/2014/main" id="{00000000-0008-0000-3B00-0000E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524345</xdr:row>
          <xdr:rowOff>0</xdr:rowOff>
        </xdr:from>
        <xdr:to>
          <xdr:col>14851</xdr:col>
          <xdr:colOff>0</xdr:colOff>
          <xdr:row>524345</xdr:row>
          <xdr:rowOff>0</xdr:rowOff>
        </xdr:to>
        <xdr:sp macro="" textlink="">
          <xdr:nvSpPr>
            <xdr:cNvPr id="61413" name="Button 997" hidden="1">
              <a:extLst>
                <a:ext uri="{63B3BB69-23CF-44E3-9099-C40C66FF867C}">
                  <a14:compatExt spid="_x0000_s61413"/>
                </a:ext>
                <a:ext uri="{FF2B5EF4-FFF2-40B4-BE49-F238E27FC236}">
                  <a16:creationId xmlns:a16="http://schemas.microsoft.com/office/drawing/2014/main" id="{00000000-0008-0000-3B00-0000E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589881</xdr:row>
          <xdr:rowOff>0</xdr:rowOff>
        </xdr:from>
        <xdr:to>
          <xdr:col>14851</xdr:col>
          <xdr:colOff>0</xdr:colOff>
          <xdr:row>589881</xdr:row>
          <xdr:rowOff>0</xdr:rowOff>
        </xdr:to>
        <xdr:sp macro="" textlink="">
          <xdr:nvSpPr>
            <xdr:cNvPr id="61414" name="Button 998" hidden="1">
              <a:extLst>
                <a:ext uri="{63B3BB69-23CF-44E3-9099-C40C66FF867C}">
                  <a14:compatExt spid="_x0000_s61414"/>
                </a:ext>
                <a:ext uri="{FF2B5EF4-FFF2-40B4-BE49-F238E27FC236}">
                  <a16:creationId xmlns:a16="http://schemas.microsoft.com/office/drawing/2014/main" id="{00000000-0008-0000-3B00-0000E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655417</xdr:row>
          <xdr:rowOff>0</xdr:rowOff>
        </xdr:from>
        <xdr:to>
          <xdr:col>14851</xdr:col>
          <xdr:colOff>0</xdr:colOff>
          <xdr:row>655417</xdr:row>
          <xdr:rowOff>0</xdr:rowOff>
        </xdr:to>
        <xdr:sp macro="" textlink="">
          <xdr:nvSpPr>
            <xdr:cNvPr id="61415" name="Button 999" hidden="1">
              <a:extLst>
                <a:ext uri="{63B3BB69-23CF-44E3-9099-C40C66FF867C}">
                  <a14:compatExt spid="_x0000_s61415"/>
                </a:ext>
                <a:ext uri="{FF2B5EF4-FFF2-40B4-BE49-F238E27FC236}">
                  <a16:creationId xmlns:a16="http://schemas.microsoft.com/office/drawing/2014/main" id="{00000000-0008-0000-3B00-0000E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720953</xdr:row>
          <xdr:rowOff>0</xdr:rowOff>
        </xdr:from>
        <xdr:to>
          <xdr:col>14851</xdr:col>
          <xdr:colOff>0</xdr:colOff>
          <xdr:row>720953</xdr:row>
          <xdr:rowOff>0</xdr:rowOff>
        </xdr:to>
        <xdr:sp macro="" textlink="">
          <xdr:nvSpPr>
            <xdr:cNvPr id="61416" name="Button 1000" hidden="1">
              <a:extLst>
                <a:ext uri="{63B3BB69-23CF-44E3-9099-C40C66FF867C}">
                  <a14:compatExt spid="_x0000_s61416"/>
                </a:ext>
                <a:ext uri="{FF2B5EF4-FFF2-40B4-BE49-F238E27FC236}">
                  <a16:creationId xmlns:a16="http://schemas.microsoft.com/office/drawing/2014/main" id="{00000000-0008-0000-3B00-0000E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786489</xdr:row>
          <xdr:rowOff>0</xdr:rowOff>
        </xdr:from>
        <xdr:to>
          <xdr:col>14851</xdr:col>
          <xdr:colOff>0</xdr:colOff>
          <xdr:row>786489</xdr:row>
          <xdr:rowOff>0</xdr:rowOff>
        </xdr:to>
        <xdr:sp macro="" textlink="">
          <xdr:nvSpPr>
            <xdr:cNvPr id="61417" name="Button 1001" hidden="1">
              <a:extLst>
                <a:ext uri="{63B3BB69-23CF-44E3-9099-C40C66FF867C}">
                  <a14:compatExt spid="_x0000_s61417"/>
                </a:ext>
                <a:ext uri="{FF2B5EF4-FFF2-40B4-BE49-F238E27FC236}">
                  <a16:creationId xmlns:a16="http://schemas.microsoft.com/office/drawing/2014/main" id="{00000000-0008-0000-3B00-0000E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852025</xdr:row>
          <xdr:rowOff>0</xdr:rowOff>
        </xdr:from>
        <xdr:to>
          <xdr:col>14851</xdr:col>
          <xdr:colOff>0</xdr:colOff>
          <xdr:row>852025</xdr:row>
          <xdr:rowOff>0</xdr:rowOff>
        </xdr:to>
        <xdr:sp macro="" textlink="">
          <xdr:nvSpPr>
            <xdr:cNvPr id="61418" name="Button 1002" hidden="1">
              <a:extLst>
                <a:ext uri="{63B3BB69-23CF-44E3-9099-C40C66FF867C}">
                  <a14:compatExt spid="_x0000_s61418"/>
                </a:ext>
                <a:ext uri="{FF2B5EF4-FFF2-40B4-BE49-F238E27FC236}">
                  <a16:creationId xmlns:a16="http://schemas.microsoft.com/office/drawing/2014/main" id="{00000000-0008-0000-3B00-0000E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917561</xdr:row>
          <xdr:rowOff>0</xdr:rowOff>
        </xdr:from>
        <xdr:to>
          <xdr:col>14851</xdr:col>
          <xdr:colOff>0</xdr:colOff>
          <xdr:row>917561</xdr:row>
          <xdr:rowOff>0</xdr:rowOff>
        </xdr:to>
        <xdr:sp macro="" textlink="">
          <xdr:nvSpPr>
            <xdr:cNvPr id="61419" name="Button 1003" hidden="1">
              <a:extLst>
                <a:ext uri="{63B3BB69-23CF-44E3-9099-C40C66FF867C}">
                  <a14:compatExt spid="_x0000_s61419"/>
                </a:ext>
                <a:ext uri="{FF2B5EF4-FFF2-40B4-BE49-F238E27FC236}">
                  <a16:creationId xmlns:a16="http://schemas.microsoft.com/office/drawing/2014/main" id="{00000000-0008-0000-3B00-0000E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983097</xdr:row>
          <xdr:rowOff>0</xdr:rowOff>
        </xdr:from>
        <xdr:to>
          <xdr:col>14851</xdr:col>
          <xdr:colOff>0</xdr:colOff>
          <xdr:row>983097</xdr:row>
          <xdr:rowOff>0</xdr:rowOff>
        </xdr:to>
        <xdr:sp macro="" textlink="">
          <xdr:nvSpPr>
            <xdr:cNvPr id="61420" name="Button 1004" hidden="1">
              <a:extLst>
                <a:ext uri="{63B3BB69-23CF-44E3-9099-C40C66FF867C}">
                  <a14:compatExt spid="_x0000_s61420"/>
                </a:ext>
                <a:ext uri="{FF2B5EF4-FFF2-40B4-BE49-F238E27FC236}">
                  <a16:creationId xmlns:a16="http://schemas.microsoft.com/office/drawing/2014/main" id="{00000000-0008-0000-3B00-0000E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15105</xdr:col>
          <xdr:colOff>0</xdr:colOff>
          <xdr:row>56</xdr:row>
          <xdr:rowOff>0</xdr:rowOff>
        </xdr:from>
        <xdr:to>
          <xdr:col>15105</xdr:col>
          <xdr:colOff>0</xdr:colOff>
          <xdr:row>56</xdr:row>
          <xdr:rowOff>0</xdr:rowOff>
        </xdr:to>
        <xdr:sp macro="" textlink="">
          <xdr:nvSpPr>
            <xdr:cNvPr id="61421" name="Button 1005" hidden="1">
              <a:extLst>
                <a:ext uri="{63B3BB69-23CF-44E3-9099-C40C66FF867C}">
                  <a14:compatExt spid="_x0000_s61421"/>
                </a:ext>
                <a:ext uri="{FF2B5EF4-FFF2-40B4-BE49-F238E27FC236}">
                  <a16:creationId xmlns:a16="http://schemas.microsoft.com/office/drawing/2014/main" id="{00000000-0008-0000-3B00-0000E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65593</xdr:row>
          <xdr:rowOff>0</xdr:rowOff>
        </xdr:from>
        <xdr:to>
          <xdr:col>15107</xdr:col>
          <xdr:colOff>0</xdr:colOff>
          <xdr:row>65593</xdr:row>
          <xdr:rowOff>0</xdr:rowOff>
        </xdr:to>
        <xdr:sp macro="" textlink="">
          <xdr:nvSpPr>
            <xdr:cNvPr id="61422" name="Button 1006" hidden="1">
              <a:extLst>
                <a:ext uri="{63B3BB69-23CF-44E3-9099-C40C66FF867C}">
                  <a14:compatExt spid="_x0000_s61422"/>
                </a:ext>
                <a:ext uri="{FF2B5EF4-FFF2-40B4-BE49-F238E27FC236}">
                  <a16:creationId xmlns:a16="http://schemas.microsoft.com/office/drawing/2014/main" id="{00000000-0008-0000-3B00-0000E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131129</xdr:row>
          <xdr:rowOff>0</xdr:rowOff>
        </xdr:from>
        <xdr:to>
          <xdr:col>15107</xdr:col>
          <xdr:colOff>0</xdr:colOff>
          <xdr:row>131129</xdr:row>
          <xdr:rowOff>0</xdr:rowOff>
        </xdr:to>
        <xdr:sp macro="" textlink="">
          <xdr:nvSpPr>
            <xdr:cNvPr id="61423" name="Button 1007" hidden="1">
              <a:extLst>
                <a:ext uri="{63B3BB69-23CF-44E3-9099-C40C66FF867C}">
                  <a14:compatExt spid="_x0000_s61423"/>
                </a:ext>
                <a:ext uri="{FF2B5EF4-FFF2-40B4-BE49-F238E27FC236}">
                  <a16:creationId xmlns:a16="http://schemas.microsoft.com/office/drawing/2014/main" id="{00000000-0008-0000-3B00-0000E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196665</xdr:row>
          <xdr:rowOff>0</xdr:rowOff>
        </xdr:from>
        <xdr:to>
          <xdr:col>15107</xdr:col>
          <xdr:colOff>0</xdr:colOff>
          <xdr:row>196665</xdr:row>
          <xdr:rowOff>0</xdr:rowOff>
        </xdr:to>
        <xdr:sp macro="" textlink="">
          <xdr:nvSpPr>
            <xdr:cNvPr id="61424" name="Button 1008" hidden="1">
              <a:extLst>
                <a:ext uri="{63B3BB69-23CF-44E3-9099-C40C66FF867C}">
                  <a14:compatExt spid="_x0000_s61424"/>
                </a:ext>
                <a:ext uri="{FF2B5EF4-FFF2-40B4-BE49-F238E27FC236}">
                  <a16:creationId xmlns:a16="http://schemas.microsoft.com/office/drawing/2014/main" id="{00000000-0008-0000-3B00-0000F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262201</xdr:row>
          <xdr:rowOff>0</xdr:rowOff>
        </xdr:from>
        <xdr:to>
          <xdr:col>15107</xdr:col>
          <xdr:colOff>0</xdr:colOff>
          <xdr:row>262201</xdr:row>
          <xdr:rowOff>0</xdr:rowOff>
        </xdr:to>
        <xdr:sp macro="" textlink="">
          <xdr:nvSpPr>
            <xdr:cNvPr id="61425" name="Button 1009" hidden="1">
              <a:extLst>
                <a:ext uri="{63B3BB69-23CF-44E3-9099-C40C66FF867C}">
                  <a14:compatExt spid="_x0000_s61425"/>
                </a:ext>
                <a:ext uri="{FF2B5EF4-FFF2-40B4-BE49-F238E27FC236}">
                  <a16:creationId xmlns:a16="http://schemas.microsoft.com/office/drawing/2014/main" id="{00000000-0008-0000-3B00-0000F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327737</xdr:row>
          <xdr:rowOff>0</xdr:rowOff>
        </xdr:from>
        <xdr:to>
          <xdr:col>15107</xdr:col>
          <xdr:colOff>0</xdr:colOff>
          <xdr:row>327737</xdr:row>
          <xdr:rowOff>0</xdr:rowOff>
        </xdr:to>
        <xdr:sp macro="" textlink="">
          <xdr:nvSpPr>
            <xdr:cNvPr id="61426" name="Button 1010" hidden="1">
              <a:extLst>
                <a:ext uri="{63B3BB69-23CF-44E3-9099-C40C66FF867C}">
                  <a14:compatExt spid="_x0000_s61426"/>
                </a:ext>
                <a:ext uri="{FF2B5EF4-FFF2-40B4-BE49-F238E27FC236}">
                  <a16:creationId xmlns:a16="http://schemas.microsoft.com/office/drawing/2014/main" id="{00000000-0008-0000-3B00-0000F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393273</xdr:row>
          <xdr:rowOff>0</xdr:rowOff>
        </xdr:from>
        <xdr:to>
          <xdr:col>15107</xdr:col>
          <xdr:colOff>0</xdr:colOff>
          <xdr:row>393273</xdr:row>
          <xdr:rowOff>0</xdr:rowOff>
        </xdr:to>
        <xdr:sp macro="" textlink="">
          <xdr:nvSpPr>
            <xdr:cNvPr id="61427" name="Button 1011" hidden="1">
              <a:extLst>
                <a:ext uri="{63B3BB69-23CF-44E3-9099-C40C66FF867C}">
                  <a14:compatExt spid="_x0000_s61427"/>
                </a:ext>
                <a:ext uri="{FF2B5EF4-FFF2-40B4-BE49-F238E27FC236}">
                  <a16:creationId xmlns:a16="http://schemas.microsoft.com/office/drawing/2014/main" id="{00000000-0008-0000-3B00-0000F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458809</xdr:row>
          <xdr:rowOff>0</xdr:rowOff>
        </xdr:from>
        <xdr:to>
          <xdr:col>15107</xdr:col>
          <xdr:colOff>0</xdr:colOff>
          <xdr:row>458809</xdr:row>
          <xdr:rowOff>0</xdr:rowOff>
        </xdr:to>
        <xdr:sp macro="" textlink="">
          <xdr:nvSpPr>
            <xdr:cNvPr id="61428" name="Button 1012" hidden="1">
              <a:extLst>
                <a:ext uri="{63B3BB69-23CF-44E3-9099-C40C66FF867C}">
                  <a14:compatExt spid="_x0000_s61428"/>
                </a:ext>
                <a:ext uri="{FF2B5EF4-FFF2-40B4-BE49-F238E27FC236}">
                  <a16:creationId xmlns:a16="http://schemas.microsoft.com/office/drawing/2014/main" id="{00000000-0008-0000-3B00-0000F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524345</xdr:row>
          <xdr:rowOff>0</xdr:rowOff>
        </xdr:from>
        <xdr:to>
          <xdr:col>15107</xdr:col>
          <xdr:colOff>0</xdr:colOff>
          <xdr:row>524345</xdr:row>
          <xdr:rowOff>0</xdr:rowOff>
        </xdr:to>
        <xdr:sp macro="" textlink="">
          <xdr:nvSpPr>
            <xdr:cNvPr id="61429" name="Button 1013" hidden="1">
              <a:extLst>
                <a:ext uri="{63B3BB69-23CF-44E3-9099-C40C66FF867C}">
                  <a14:compatExt spid="_x0000_s61429"/>
                </a:ext>
                <a:ext uri="{FF2B5EF4-FFF2-40B4-BE49-F238E27FC236}">
                  <a16:creationId xmlns:a16="http://schemas.microsoft.com/office/drawing/2014/main" id="{00000000-0008-0000-3B00-0000F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589881</xdr:row>
          <xdr:rowOff>0</xdr:rowOff>
        </xdr:from>
        <xdr:to>
          <xdr:col>15107</xdr:col>
          <xdr:colOff>0</xdr:colOff>
          <xdr:row>589881</xdr:row>
          <xdr:rowOff>0</xdr:rowOff>
        </xdr:to>
        <xdr:sp macro="" textlink="">
          <xdr:nvSpPr>
            <xdr:cNvPr id="61430" name="Button 1014" hidden="1">
              <a:extLst>
                <a:ext uri="{63B3BB69-23CF-44E3-9099-C40C66FF867C}">
                  <a14:compatExt spid="_x0000_s61430"/>
                </a:ext>
                <a:ext uri="{FF2B5EF4-FFF2-40B4-BE49-F238E27FC236}">
                  <a16:creationId xmlns:a16="http://schemas.microsoft.com/office/drawing/2014/main" id="{00000000-0008-0000-3B00-0000F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655417</xdr:row>
          <xdr:rowOff>0</xdr:rowOff>
        </xdr:from>
        <xdr:to>
          <xdr:col>15107</xdr:col>
          <xdr:colOff>0</xdr:colOff>
          <xdr:row>655417</xdr:row>
          <xdr:rowOff>0</xdr:rowOff>
        </xdr:to>
        <xdr:sp macro="" textlink="">
          <xdr:nvSpPr>
            <xdr:cNvPr id="61431" name="Button 1015" hidden="1">
              <a:extLst>
                <a:ext uri="{63B3BB69-23CF-44E3-9099-C40C66FF867C}">
                  <a14:compatExt spid="_x0000_s61431"/>
                </a:ext>
                <a:ext uri="{FF2B5EF4-FFF2-40B4-BE49-F238E27FC236}">
                  <a16:creationId xmlns:a16="http://schemas.microsoft.com/office/drawing/2014/main" id="{00000000-0008-0000-3B00-0000F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720953</xdr:row>
          <xdr:rowOff>0</xdr:rowOff>
        </xdr:from>
        <xdr:to>
          <xdr:col>15107</xdr:col>
          <xdr:colOff>0</xdr:colOff>
          <xdr:row>720953</xdr:row>
          <xdr:rowOff>0</xdr:rowOff>
        </xdr:to>
        <xdr:sp macro="" textlink="">
          <xdr:nvSpPr>
            <xdr:cNvPr id="61432" name="Button 1016" hidden="1">
              <a:extLst>
                <a:ext uri="{63B3BB69-23CF-44E3-9099-C40C66FF867C}">
                  <a14:compatExt spid="_x0000_s61432"/>
                </a:ext>
                <a:ext uri="{FF2B5EF4-FFF2-40B4-BE49-F238E27FC236}">
                  <a16:creationId xmlns:a16="http://schemas.microsoft.com/office/drawing/2014/main" id="{00000000-0008-0000-3B00-0000F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786489</xdr:row>
          <xdr:rowOff>0</xdr:rowOff>
        </xdr:from>
        <xdr:to>
          <xdr:col>15107</xdr:col>
          <xdr:colOff>0</xdr:colOff>
          <xdr:row>786489</xdr:row>
          <xdr:rowOff>0</xdr:rowOff>
        </xdr:to>
        <xdr:sp macro="" textlink="">
          <xdr:nvSpPr>
            <xdr:cNvPr id="61433" name="Button 1017" hidden="1">
              <a:extLst>
                <a:ext uri="{63B3BB69-23CF-44E3-9099-C40C66FF867C}">
                  <a14:compatExt spid="_x0000_s61433"/>
                </a:ext>
                <a:ext uri="{FF2B5EF4-FFF2-40B4-BE49-F238E27FC236}">
                  <a16:creationId xmlns:a16="http://schemas.microsoft.com/office/drawing/2014/main" id="{00000000-0008-0000-3B00-0000F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852025</xdr:row>
          <xdr:rowOff>0</xdr:rowOff>
        </xdr:from>
        <xdr:to>
          <xdr:col>15107</xdr:col>
          <xdr:colOff>0</xdr:colOff>
          <xdr:row>852025</xdr:row>
          <xdr:rowOff>0</xdr:rowOff>
        </xdr:to>
        <xdr:sp macro="" textlink="">
          <xdr:nvSpPr>
            <xdr:cNvPr id="61434" name="Button 1018" hidden="1">
              <a:extLst>
                <a:ext uri="{63B3BB69-23CF-44E3-9099-C40C66FF867C}">
                  <a14:compatExt spid="_x0000_s61434"/>
                </a:ext>
                <a:ext uri="{FF2B5EF4-FFF2-40B4-BE49-F238E27FC236}">
                  <a16:creationId xmlns:a16="http://schemas.microsoft.com/office/drawing/2014/main" id="{00000000-0008-0000-3B00-0000F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917561</xdr:row>
          <xdr:rowOff>0</xdr:rowOff>
        </xdr:from>
        <xdr:to>
          <xdr:col>15107</xdr:col>
          <xdr:colOff>0</xdr:colOff>
          <xdr:row>917561</xdr:row>
          <xdr:rowOff>0</xdr:rowOff>
        </xdr:to>
        <xdr:sp macro="" textlink="">
          <xdr:nvSpPr>
            <xdr:cNvPr id="61435" name="Button 1019" hidden="1">
              <a:extLst>
                <a:ext uri="{63B3BB69-23CF-44E3-9099-C40C66FF867C}">
                  <a14:compatExt spid="_x0000_s61435"/>
                </a:ext>
                <a:ext uri="{FF2B5EF4-FFF2-40B4-BE49-F238E27FC236}">
                  <a16:creationId xmlns:a16="http://schemas.microsoft.com/office/drawing/2014/main" id="{00000000-0008-0000-3B00-0000F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983097</xdr:row>
          <xdr:rowOff>0</xdr:rowOff>
        </xdr:from>
        <xdr:to>
          <xdr:col>15107</xdr:col>
          <xdr:colOff>0</xdr:colOff>
          <xdr:row>983097</xdr:row>
          <xdr:rowOff>0</xdr:rowOff>
        </xdr:to>
        <xdr:sp macro="" textlink="">
          <xdr:nvSpPr>
            <xdr:cNvPr id="61436" name="Button 1020" hidden="1">
              <a:extLst>
                <a:ext uri="{63B3BB69-23CF-44E3-9099-C40C66FF867C}">
                  <a14:compatExt spid="_x0000_s61436"/>
                </a:ext>
                <a:ext uri="{FF2B5EF4-FFF2-40B4-BE49-F238E27FC236}">
                  <a16:creationId xmlns:a16="http://schemas.microsoft.com/office/drawing/2014/main" id="{00000000-0008-0000-3B00-0000F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15361</xdr:col>
          <xdr:colOff>0</xdr:colOff>
          <xdr:row>56</xdr:row>
          <xdr:rowOff>0</xdr:rowOff>
        </xdr:from>
        <xdr:to>
          <xdr:col>15361</xdr:col>
          <xdr:colOff>0</xdr:colOff>
          <xdr:row>56</xdr:row>
          <xdr:rowOff>0</xdr:rowOff>
        </xdr:to>
        <xdr:sp macro="" textlink="">
          <xdr:nvSpPr>
            <xdr:cNvPr id="61437" name="Button 1021" hidden="1">
              <a:extLst>
                <a:ext uri="{63B3BB69-23CF-44E3-9099-C40C66FF867C}">
                  <a14:compatExt spid="_x0000_s61437"/>
                </a:ext>
                <a:ext uri="{FF2B5EF4-FFF2-40B4-BE49-F238E27FC236}">
                  <a16:creationId xmlns:a16="http://schemas.microsoft.com/office/drawing/2014/main" id="{00000000-0008-0000-3B00-0000F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65593</xdr:row>
          <xdr:rowOff>0</xdr:rowOff>
        </xdr:from>
        <xdr:to>
          <xdr:col>15363</xdr:col>
          <xdr:colOff>0</xdr:colOff>
          <xdr:row>65593</xdr:row>
          <xdr:rowOff>0</xdr:rowOff>
        </xdr:to>
        <xdr:sp macro="" textlink="">
          <xdr:nvSpPr>
            <xdr:cNvPr id="61438" name="Button 1022" hidden="1">
              <a:extLst>
                <a:ext uri="{63B3BB69-23CF-44E3-9099-C40C66FF867C}">
                  <a14:compatExt spid="_x0000_s61438"/>
                </a:ext>
                <a:ext uri="{FF2B5EF4-FFF2-40B4-BE49-F238E27FC236}">
                  <a16:creationId xmlns:a16="http://schemas.microsoft.com/office/drawing/2014/main" id="{00000000-0008-0000-3B00-0000F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131129</xdr:row>
          <xdr:rowOff>0</xdr:rowOff>
        </xdr:from>
        <xdr:to>
          <xdr:col>15363</xdr:col>
          <xdr:colOff>0</xdr:colOff>
          <xdr:row>131129</xdr:row>
          <xdr:rowOff>0</xdr:rowOff>
        </xdr:to>
        <xdr:sp macro="" textlink="">
          <xdr:nvSpPr>
            <xdr:cNvPr id="61439" name="Button 1023" hidden="1">
              <a:extLst>
                <a:ext uri="{63B3BB69-23CF-44E3-9099-C40C66FF867C}">
                  <a14:compatExt spid="_x0000_s61439"/>
                </a:ext>
                <a:ext uri="{FF2B5EF4-FFF2-40B4-BE49-F238E27FC236}">
                  <a16:creationId xmlns:a16="http://schemas.microsoft.com/office/drawing/2014/main" id="{00000000-0008-0000-3B00-0000F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196665</xdr:row>
          <xdr:rowOff>0</xdr:rowOff>
        </xdr:from>
        <xdr:to>
          <xdr:col>15363</xdr:col>
          <xdr:colOff>0</xdr:colOff>
          <xdr:row>196665</xdr:row>
          <xdr:rowOff>0</xdr:rowOff>
        </xdr:to>
        <xdr:sp macro="" textlink="">
          <xdr:nvSpPr>
            <xdr:cNvPr id="76800" name="Button 1024" hidden="1">
              <a:extLst>
                <a:ext uri="{63B3BB69-23CF-44E3-9099-C40C66FF867C}">
                  <a14:compatExt spid="_x0000_s76800"/>
                </a:ext>
                <a:ext uri="{FF2B5EF4-FFF2-40B4-BE49-F238E27FC236}">
                  <a16:creationId xmlns:a16="http://schemas.microsoft.com/office/drawing/2014/main" id="{00000000-0008-0000-3B00-00000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262201</xdr:row>
          <xdr:rowOff>0</xdr:rowOff>
        </xdr:from>
        <xdr:to>
          <xdr:col>15363</xdr:col>
          <xdr:colOff>0</xdr:colOff>
          <xdr:row>262201</xdr:row>
          <xdr:rowOff>0</xdr:rowOff>
        </xdr:to>
        <xdr:sp macro="" textlink="">
          <xdr:nvSpPr>
            <xdr:cNvPr id="76801" name="Button 1025" hidden="1">
              <a:extLst>
                <a:ext uri="{63B3BB69-23CF-44E3-9099-C40C66FF867C}">
                  <a14:compatExt spid="_x0000_s76801"/>
                </a:ext>
                <a:ext uri="{FF2B5EF4-FFF2-40B4-BE49-F238E27FC236}">
                  <a16:creationId xmlns:a16="http://schemas.microsoft.com/office/drawing/2014/main" id="{00000000-0008-0000-3B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327737</xdr:row>
          <xdr:rowOff>0</xdr:rowOff>
        </xdr:from>
        <xdr:to>
          <xdr:col>15363</xdr:col>
          <xdr:colOff>0</xdr:colOff>
          <xdr:row>327737</xdr:row>
          <xdr:rowOff>0</xdr:rowOff>
        </xdr:to>
        <xdr:sp macro="" textlink="">
          <xdr:nvSpPr>
            <xdr:cNvPr id="76802" name="Button 1026" hidden="1">
              <a:extLst>
                <a:ext uri="{63B3BB69-23CF-44E3-9099-C40C66FF867C}">
                  <a14:compatExt spid="_x0000_s76802"/>
                </a:ext>
                <a:ext uri="{FF2B5EF4-FFF2-40B4-BE49-F238E27FC236}">
                  <a16:creationId xmlns:a16="http://schemas.microsoft.com/office/drawing/2014/main" id="{00000000-0008-0000-3B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393273</xdr:row>
          <xdr:rowOff>0</xdr:rowOff>
        </xdr:from>
        <xdr:to>
          <xdr:col>15363</xdr:col>
          <xdr:colOff>0</xdr:colOff>
          <xdr:row>393273</xdr:row>
          <xdr:rowOff>0</xdr:rowOff>
        </xdr:to>
        <xdr:sp macro="" textlink="">
          <xdr:nvSpPr>
            <xdr:cNvPr id="76803" name="Button 1027" hidden="1">
              <a:extLst>
                <a:ext uri="{63B3BB69-23CF-44E3-9099-C40C66FF867C}">
                  <a14:compatExt spid="_x0000_s76803"/>
                </a:ext>
                <a:ext uri="{FF2B5EF4-FFF2-40B4-BE49-F238E27FC236}">
                  <a16:creationId xmlns:a16="http://schemas.microsoft.com/office/drawing/2014/main" id="{00000000-0008-0000-3B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458809</xdr:row>
          <xdr:rowOff>0</xdr:rowOff>
        </xdr:from>
        <xdr:to>
          <xdr:col>15363</xdr:col>
          <xdr:colOff>0</xdr:colOff>
          <xdr:row>458809</xdr:row>
          <xdr:rowOff>0</xdr:rowOff>
        </xdr:to>
        <xdr:sp macro="" textlink="">
          <xdr:nvSpPr>
            <xdr:cNvPr id="76804" name="Button 1028" hidden="1">
              <a:extLst>
                <a:ext uri="{63B3BB69-23CF-44E3-9099-C40C66FF867C}">
                  <a14:compatExt spid="_x0000_s76804"/>
                </a:ext>
                <a:ext uri="{FF2B5EF4-FFF2-40B4-BE49-F238E27FC236}">
                  <a16:creationId xmlns:a16="http://schemas.microsoft.com/office/drawing/2014/main" id="{00000000-0008-0000-3B00-00000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524345</xdr:row>
          <xdr:rowOff>0</xdr:rowOff>
        </xdr:from>
        <xdr:to>
          <xdr:col>15363</xdr:col>
          <xdr:colOff>0</xdr:colOff>
          <xdr:row>524345</xdr:row>
          <xdr:rowOff>0</xdr:rowOff>
        </xdr:to>
        <xdr:sp macro="" textlink="">
          <xdr:nvSpPr>
            <xdr:cNvPr id="76805" name="Button 1029" hidden="1">
              <a:extLst>
                <a:ext uri="{63B3BB69-23CF-44E3-9099-C40C66FF867C}">
                  <a14:compatExt spid="_x0000_s76805"/>
                </a:ext>
                <a:ext uri="{FF2B5EF4-FFF2-40B4-BE49-F238E27FC236}">
                  <a16:creationId xmlns:a16="http://schemas.microsoft.com/office/drawing/2014/main" id="{00000000-0008-0000-3B00-00000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589881</xdr:row>
          <xdr:rowOff>0</xdr:rowOff>
        </xdr:from>
        <xdr:to>
          <xdr:col>15363</xdr:col>
          <xdr:colOff>0</xdr:colOff>
          <xdr:row>589881</xdr:row>
          <xdr:rowOff>0</xdr:rowOff>
        </xdr:to>
        <xdr:sp macro="" textlink="">
          <xdr:nvSpPr>
            <xdr:cNvPr id="76806" name="Button 1030" hidden="1">
              <a:extLst>
                <a:ext uri="{63B3BB69-23CF-44E3-9099-C40C66FF867C}">
                  <a14:compatExt spid="_x0000_s76806"/>
                </a:ext>
                <a:ext uri="{FF2B5EF4-FFF2-40B4-BE49-F238E27FC236}">
                  <a16:creationId xmlns:a16="http://schemas.microsoft.com/office/drawing/2014/main" id="{00000000-0008-0000-3B00-00000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655417</xdr:row>
          <xdr:rowOff>0</xdr:rowOff>
        </xdr:from>
        <xdr:to>
          <xdr:col>15363</xdr:col>
          <xdr:colOff>0</xdr:colOff>
          <xdr:row>655417</xdr:row>
          <xdr:rowOff>0</xdr:rowOff>
        </xdr:to>
        <xdr:sp macro="" textlink="">
          <xdr:nvSpPr>
            <xdr:cNvPr id="76807" name="Button 1031" hidden="1">
              <a:extLst>
                <a:ext uri="{63B3BB69-23CF-44E3-9099-C40C66FF867C}">
                  <a14:compatExt spid="_x0000_s76807"/>
                </a:ext>
                <a:ext uri="{FF2B5EF4-FFF2-40B4-BE49-F238E27FC236}">
                  <a16:creationId xmlns:a16="http://schemas.microsoft.com/office/drawing/2014/main" id="{00000000-0008-0000-3B00-00000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720953</xdr:row>
          <xdr:rowOff>0</xdr:rowOff>
        </xdr:from>
        <xdr:to>
          <xdr:col>15363</xdr:col>
          <xdr:colOff>0</xdr:colOff>
          <xdr:row>720953</xdr:row>
          <xdr:rowOff>0</xdr:rowOff>
        </xdr:to>
        <xdr:sp macro="" textlink="">
          <xdr:nvSpPr>
            <xdr:cNvPr id="76808" name="Button 1032" hidden="1">
              <a:extLst>
                <a:ext uri="{63B3BB69-23CF-44E3-9099-C40C66FF867C}">
                  <a14:compatExt spid="_x0000_s76808"/>
                </a:ext>
                <a:ext uri="{FF2B5EF4-FFF2-40B4-BE49-F238E27FC236}">
                  <a16:creationId xmlns:a16="http://schemas.microsoft.com/office/drawing/2014/main" id="{00000000-0008-0000-3B00-00000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786489</xdr:row>
          <xdr:rowOff>0</xdr:rowOff>
        </xdr:from>
        <xdr:to>
          <xdr:col>15363</xdr:col>
          <xdr:colOff>0</xdr:colOff>
          <xdr:row>786489</xdr:row>
          <xdr:rowOff>0</xdr:rowOff>
        </xdr:to>
        <xdr:sp macro="" textlink="">
          <xdr:nvSpPr>
            <xdr:cNvPr id="76809" name="Button 1033" hidden="1">
              <a:extLst>
                <a:ext uri="{63B3BB69-23CF-44E3-9099-C40C66FF867C}">
                  <a14:compatExt spid="_x0000_s76809"/>
                </a:ext>
                <a:ext uri="{FF2B5EF4-FFF2-40B4-BE49-F238E27FC236}">
                  <a16:creationId xmlns:a16="http://schemas.microsoft.com/office/drawing/2014/main" id="{00000000-0008-0000-3B00-00000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852025</xdr:row>
          <xdr:rowOff>0</xdr:rowOff>
        </xdr:from>
        <xdr:to>
          <xdr:col>15363</xdr:col>
          <xdr:colOff>0</xdr:colOff>
          <xdr:row>852025</xdr:row>
          <xdr:rowOff>0</xdr:rowOff>
        </xdr:to>
        <xdr:sp macro="" textlink="">
          <xdr:nvSpPr>
            <xdr:cNvPr id="76810" name="Button 1034" hidden="1">
              <a:extLst>
                <a:ext uri="{63B3BB69-23CF-44E3-9099-C40C66FF867C}">
                  <a14:compatExt spid="_x0000_s76810"/>
                </a:ext>
                <a:ext uri="{FF2B5EF4-FFF2-40B4-BE49-F238E27FC236}">
                  <a16:creationId xmlns:a16="http://schemas.microsoft.com/office/drawing/2014/main" id="{00000000-0008-0000-3B00-00000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917561</xdr:row>
          <xdr:rowOff>0</xdr:rowOff>
        </xdr:from>
        <xdr:to>
          <xdr:col>15363</xdr:col>
          <xdr:colOff>0</xdr:colOff>
          <xdr:row>917561</xdr:row>
          <xdr:rowOff>0</xdr:rowOff>
        </xdr:to>
        <xdr:sp macro="" textlink="">
          <xdr:nvSpPr>
            <xdr:cNvPr id="76811" name="Button 1035" hidden="1">
              <a:extLst>
                <a:ext uri="{63B3BB69-23CF-44E3-9099-C40C66FF867C}">
                  <a14:compatExt spid="_x0000_s76811"/>
                </a:ext>
                <a:ext uri="{FF2B5EF4-FFF2-40B4-BE49-F238E27FC236}">
                  <a16:creationId xmlns:a16="http://schemas.microsoft.com/office/drawing/2014/main" id="{00000000-0008-0000-3B00-00000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983097</xdr:row>
          <xdr:rowOff>0</xdr:rowOff>
        </xdr:from>
        <xdr:to>
          <xdr:col>15363</xdr:col>
          <xdr:colOff>0</xdr:colOff>
          <xdr:row>983097</xdr:row>
          <xdr:rowOff>0</xdr:rowOff>
        </xdr:to>
        <xdr:sp macro="" textlink="">
          <xdr:nvSpPr>
            <xdr:cNvPr id="76812" name="Button 1036" hidden="1">
              <a:extLst>
                <a:ext uri="{63B3BB69-23CF-44E3-9099-C40C66FF867C}">
                  <a14:compatExt spid="_x0000_s76812"/>
                </a:ext>
                <a:ext uri="{FF2B5EF4-FFF2-40B4-BE49-F238E27FC236}">
                  <a16:creationId xmlns:a16="http://schemas.microsoft.com/office/drawing/2014/main" id="{00000000-0008-0000-3B00-00000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15617</xdr:col>
          <xdr:colOff>0</xdr:colOff>
          <xdr:row>56</xdr:row>
          <xdr:rowOff>0</xdr:rowOff>
        </xdr:from>
        <xdr:to>
          <xdr:col>15617</xdr:col>
          <xdr:colOff>0</xdr:colOff>
          <xdr:row>56</xdr:row>
          <xdr:rowOff>0</xdr:rowOff>
        </xdr:to>
        <xdr:sp macro="" textlink="">
          <xdr:nvSpPr>
            <xdr:cNvPr id="76813" name="Button 1037" hidden="1">
              <a:extLst>
                <a:ext uri="{63B3BB69-23CF-44E3-9099-C40C66FF867C}">
                  <a14:compatExt spid="_x0000_s76813"/>
                </a:ext>
                <a:ext uri="{FF2B5EF4-FFF2-40B4-BE49-F238E27FC236}">
                  <a16:creationId xmlns:a16="http://schemas.microsoft.com/office/drawing/2014/main" id="{00000000-0008-0000-3B00-00000D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65593</xdr:row>
          <xdr:rowOff>0</xdr:rowOff>
        </xdr:from>
        <xdr:to>
          <xdr:col>15619</xdr:col>
          <xdr:colOff>0</xdr:colOff>
          <xdr:row>65593</xdr:row>
          <xdr:rowOff>0</xdr:rowOff>
        </xdr:to>
        <xdr:sp macro="" textlink="">
          <xdr:nvSpPr>
            <xdr:cNvPr id="76814" name="Button 1038" hidden="1">
              <a:extLst>
                <a:ext uri="{63B3BB69-23CF-44E3-9099-C40C66FF867C}">
                  <a14:compatExt spid="_x0000_s76814"/>
                </a:ext>
                <a:ext uri="{FF2B5EF4-FFF2-40B4-BE49-F238E27FC236}">
                  <a16:creationId xmlns:a16="http://schemas.microsoft.com/office/drawing/2014/main" id="{00000000-0008-0000-3B00-00000E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131129</xdr:row>
          <xdr:rowOff>0</xdr:rowOff>
        </xdr:from>
        <xdr:to>
          <xdr:col>15619</xdr:col>
          <xdr:colOff>0</xdr:colOff>
          <xdr:row>131129</xdr:row>
          <xdr:rowOff>0</xdr:rowOff>
        </xdr:to>
        <xdr:sp macro="" textlink="">
          <xdr:nvSpPr>
            <xdr:cNvPr id="76815" name="Button 1039" hidden="1">
              <a:extLst>
                <a:ext uri="{63B3BB69-23CF-44E3-9099-C40C66FF867C}">
                  <a14:compatExt spid="_x0000_s76815"/>
                </a:ext>
                <a:ext uri="{FF2B5EF4-FFF2-40B4-BE49-F238E27FC236}">
                  <a16:creationId xmlns:a16="http://schemas.microsoft.com/office/drawing/2014/main" id="{00000000-0008-0000-3B00-00000F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196665</xdr:row>
          <xdr:rowOff>0</xdr:rowOff>
        </xdr:from>
        <xdr:to>
          <xdr:col>15619</xdr:col>
          <xdr:colOff>0</xdr:colOff>
          <xdr:row>196665</xdr:row>
          <xdr:rowOff>0</xdr:rowOff>
        </xdr:to>
        <xdr:sp macro="" textlink="">
          <xdr:nvSpPr>
            <xdr:cNvPr id="76816" name="Button 1040" hidden="1">
              <a:extLst>
                <a:ext uri="{63B3BB69-23CF-44E3-9099-C40C66FF867C}">
                  <a14:compatExt spid="_x0000_s76816"/>
                </a:ext>
                <a:ext uri="{FF2B5EF4-FFF2-40B4-BE49-F238E27FC236}">
                  <a16:creationId xmlns:a16="http://schemas.microsoft.com/office/drawing/2014/main" id="{00000000-0008-0000-3B00-00001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262201</xdr:row>
          <xdr:rowOff>0</xdr:rowOff>
        </xdr:from>
        <xdr:to>
          <xdr:col>15619</xdr:col>
          <xdr:colOff>0</xdr:colOff>
          <xdr:row>262201</xdr:row>
          <xdr:rowOff>0</xdr:rowOff>
        </xdr:to>
        <xdr:sp macro="" textlink="">
          <xdr:nvSpPr>
            <xdr:cNvPr id="76817" name="Button 1041" hidden="1">
              <a:extLst>
                <a:ext uri="{63B3BB69-23CF-44E3-9099-C40C66FF867C}">
                  <a14:compatExt spid="_x0000_s76817"/>
                </a:ext>
                <a:ext uri="{FF2B5EF4-FFF2-40B4-BE49-F238E27FC236}">
                  <a16:creationId xmlns:a16="http://schemas.microsoft.com/office/drawing/2014/main" id="{00000000-0008-0000-3B00-00001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327737</xdr:row>
          <xdr:rowOff>0</xdr:rowOff>
        </xdr:from>
        <xdr:to>
          <xdr:col>15619</xdr:col>
          <xdr:colOff>0</xdr:colOff>
          <xdr:row>327737</xdr:row>
          <xdr:rowOff>0</xdr:rowOff>
        </xdr:to>
        <xdr:sp macro="" textlink="">
          <xdr:nvSpPr>
            <xdr:cNvPr id="76818" name="Button 1042" hidden="1">
              <a:extLst>
                <a:ext uri="{63B3BB69-23CF-44E3-9099-C40C66FF867C}">
                  <a14:compatExt spid="_x0000_s76818"/>
                </a:ext>
                <a:ext uri="{FF2B5EF4-FFF2-40B4-BE49-F238E27FC236}">
                  <a16:creationId xmlns:a16="http://schemas.microsoft.com/office/drawing/2014/main" id="{00000000-0008-0000-3B00-00001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393273</xdr:row>
          <xdr:rowOff>0</xdr:rowOff>
        </xdr:from>
        <xdr:to>
          <xdr:col>15619</xdr:col>
          <xdr:colOff>0</xdr:colOff>
          <xdr:row>393273</xdr:row>
          <xdr:rowOff>0</xdr:rowOff>
        </xdr:to>
        <xdr:sp macro="" textlink="">
          <xdr:nvSpPr>
            <xdr:cNvPr id="76819" name="Button 1043" hidden="1">
              <a:extLst>
                <a:ext uri="{63B3BB69-23CF-44E3-9099-C40C66FF867C}">
                  <a14:compatExt spid="_x0000_s76819"/>
                </a:ext>
                <a:ext uri="{FF2B5EF4-FFF2-40B4-BE49-F238E27FC236}">
                  <a16:creationId xmlns:a16="http://schemas.microsoft.com/office/drawing/2014/main" id="{00000000-0008-0000-3B00-00001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458809</xdr:row>
          <xdr:rowOff>0</xdr:rowOff>
        </xdr:from>
        <xdr:to>
          <xdr:col>15619</xdr:col>
          <xdr:colOff>0</xdr:colOff>
          <xdr:row>458809</xdr:row>
          <xdr:rowOff>0</xdr:rowOff>
        </xdr:to>
        <xdr:sp macro="" textlink="">
          <xdr:nvSpPr>
            <xdr:cNvPr id="76820" name="Button 1044" hidden="1">
              <a:extLst>
                <a:ext uri="{63B3BB69-23CF-44E3-9099-C40C66FF867C}">
                  <a14:compatExt spid="_x0000_s76820"/>
                </a:ext>
                <a:ext uri="{FF2B5EF4-FFF2-40B4-BE49-F238E27FC236}">
                  <a16:creationId xmlns:a16="http://schemas.microsoft.com/office/drawing/2014/main" id="{00000000-0008-0000-3B00-00001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524345</xdr:row>
          <xdr:rowOff>0</xdr:rowOff>
        </xdr:from>
        <xdr:to>
          <xdr:col>15619</xdr:col>
          <xdr:colOff>0</xdr:colOff>
          <xdr:row>524345</xdr:row>
          <xdr:rowOff>0</xdr:rowOff>
        </xdr:to>
        <xdr:sp macro="" textlink="">
          <xdr:nvSpPr>
            <xdr:cNvPr id="76821" name="Button 1045" hidden="1">
              <a:extLst>
                <a:ext uri="{63B3BB69-23CF-44E3-9099-C40C66FF867C}">
                  <a14:compatExt spid="_x0000_s76821"/>
                </a:ext>
                <a:ext uri="{FF2B5EF4-FFF2-40B4-BE49-F238E27FC236}">
                  <a16:creationId xmlns:a16="http://schemas.microsoft.com/office/drawing/2014/main" id="{00000000-0008-0000-3B00-00001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589881</xdr:row>
          <xdr:rowOff>0</xdr:rowOff>
        </xdr:from>
        <xdr:to>
          <xdr:col>15619</xdr:col>
          <xdr:colOff>0</xdr:colOff>
          <xdr:row>589881</xdr:row>
          <xdr:rowOff>0</xdr:rowOff>
        </xdr:to>
        <xdr:sp macro="" textlink="">
          <xdr:nvSpPr>
            <xdr:cNvPr id="76822" name="Button 1046" hidden="1">
              <a:extLst>
                <a:ext uri="{63B3BB69-23CF-44E3-9099-C40C66FF867C}">
                  <a14:compatExt spid="_x0000_s76822"/>
                </a:ext>
                <a:ext uri="{FF2B5EF4-FFF2-40B4-BE49-F238E27FC236}">
                  <a16:creationId xmlns:a16="http://schemas.microsoft.com/office/drawing/2014/main" id="{00000000-0008-0000-3B00-00001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655417</xdr:row>
          <xdr:rowOff>0</xdr:rowOff>
        </xdr:from>
        <xdr:to>
          <xdr:col>15619</xdr:col>
          <xdr:colOff>0</xdr:colOff>
          <xdr:row>655417</xdr:row>
          <xdr:rowOff>0</xdr:rowOff>
        </xdr:to>
        <xdr:sp macro="" textlink="">
          <xdr:nvSpPr>
            <xdr:cNvPr id="76823" name="Button 1047" hidden="1">
              <a:extLst>
                <a:ext uri="{63B3BB69-23CF-44E3-9099-C40C66FF867C}">
                  <a14:compatExt spid="_x0000_s76823"/>
                </a:ext>
                <a:ext uri="{FF2B5EF4-FFF2-40B4-BE49-F238E27FC236}">
                  <a16:creationId xmlns:a16="http://schemas.microsoft.com/office/drawing/2014/main" id="{00000000-0008-0000-3B00-00001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720953</xdr:row>
          <xdr:rowOff>0</xdr:rowOff>
        </xdr:from>
        <xdr:to>
          <xdr:col>15619</xdr:col>
          <xdr:colOff>0</xdr:colOff>
          <xdr:row>720953</xdr:row>
          <xdr:rowOff>0</xdr:rowOff>
        </xdr:to>
        <xdr:sp macro="" textlink="">
          <xdr:nvSpPr>
            <xdr:cNvPr id="76824" name="Button 1048" hidden="1">
              <a:extLst>
                <a:ext uri="{63B3BB69-23CF-44E3-9099-C40C66FF867C}">
                  <a14:compatExt spid="_x0000_s76824"/>
                </a:ext>
                <a:ext uri="{FF2B5EF4-FFF2-40B4-BE49-F238E27FC236}">
                  <a16:creationId xmlns:a16="http://schemas.microsoft.com/office/drawing/2014/main" id="{00000000-0008-0000-3B00-00001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786489</xdr:row>
          <xdr:rowOff>0</xdr:rowOff>
        </xdr:from>
        <xdr:to>
          <xdr:col>15619</xdr:col>
          <xdr:colOff>0</xdr:colOff>
          <xdr:row>786489</xdr:row>
          <xdr:rowOff>0</xdr:rowOff>
        </xdr:to>
        <xdr:sp macro="" textlink="">
          <xdr:nvSpPr>
            <xdr:cNvPr id="76825" name="Button 1049" hidden="1">
              <a:extLst>
                <a:ext uri="{63B3BB69-23CF-44E3-9099-C40C66FF867C}">
                  <a14:compatExt spid="_x0000_s76825"/>
                </a:ext>
                <a:ext uri="{FF2B5EF4-FFF2-40B4-BE49-F238E27FC236}">
                  <a16:creationId xmlns:a16="http://schemas.microsoft.com/office/drawing/2014/main" id="{00000000-0008-0000-3B00-00001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852025</xdr:row>
          <xdr:rowOff>0</xdr:rowOff>
        </xdr:from>
        <xdr:to>
          <xdr:col>15619</xdr:col>
          <xdr:colOff>0</xdr:colOff>
          <xdr:row>852025</xdr:row>
          <xdr:rowOff>0</xdr:rowOff>
        </xdr:to>
        <xdr:sp macro="" textlink="">
          <xdr:nvSpPr>
            <xdr:cNvPr id="76826" name="Button 1050" hidden="1">
              <a:extLst>
                <a:ext uri="{63B3BB69-23CF-44E3-9099-C40C66FF867C}">
                  <a14:compatExt spid="_x0000_s76826"/>
                </a:ext>
                <a:ext uri="{FF2B5EF4-FFF2-40B4-BE49-F238E27FC236}">
                  <a16:creationId xmlns:a16="http://schemas.microsoft.com/office/drawing/2014/main" id="{00000000-0008-0000-3B00-00001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917561</xdr:row>
          <xdr:rowOff>0</xdr:rowOff>
        </xdr:from>
        <xdr:to>
          <xdr:col>15619</xdr:col>
          <xdr:colOff>0</xdr:colOff>
          <xdr:row>917561</xdr:row>
          <xdr:rowOff>0</xdr:rowOff>
        </xdr:to>
        <xdr:sp macro="" textlink="">
          <xdr:nvSpPr>
            <xdr:cNvPr id="76827" name="Button 1051" hidden="1">
              <a:extLst>
                <a:ext uri="{63B3BB69-23CF-44E3-9099-C40C66FF867C}">
                  <a14:compatExt spid="_x0000_s76827"/>
                </a:ext>
                <a:ext uri="{FF2B5EF4-FFF2-40B4-BE49-F238E27FC236}">
                  <a16:creationId xmlns:a16="http://schemas.microsoft.com/office/drawing/2014/main" id="{00000000-0008-0000-3B00-00001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983097</xdr:row>
          <xdr:rowOff>0</xdr:rowOff>
        </xdr:from>
        <xdr:to>
          <xdr:col>15619</xdr:col>
          <xdr:colOff>0</xdr:colOff>
          <xdr:row>983097</xdr:row>
          <xdr:rowOff>0</xdr:rowOff>
        </xdr:to>
        <xdr:sp macro="" textlink="">
          <xdr:nvSpPr>
            <xdr:cNvPr id="76828" name="Button 1052" hidden="1">
              <a:extLst>
                <a:ext uri="{63B3BB69-23CF-44E3-9099-C40C66FF867C}">
                  <a14:compatExt spid="_x0000_s76828"/>
                </a:ext>
                <a:ext uri="{FF2B5EF4-FFF2-40B4-BE49-F238E27FC236}">
                  <a16:creationId xmlns:a16="http://schemas.microsoft.com/office/drawing/2014/main" id="{00000000-0008-0000-3B00-00001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15873</xdr:col>
          <xdr:colOff>0</xdr:colOff>
          <xdr:row>56</xdr:row>
          <xdr:rowOff>0</xdr:rowOff>
        </xdr:from>
        <xdr:to>
          <xdr:col>15873</xdr:col>
          <xdr:colOff>0</xdr:colOff>
          <xdr:row>56</xdr:row>
          <xdr:rowOff>0</xdr:rowOff>
        </xdr:to>
        <xdr:sp macro="" textlink="">
          <xdr:nvSpPr>
            <xdr:cNvPr id="76829" name="Button 1053" hidden="1">
              <a:extLst>
                <a:ext uri="{63B3BB69-23CF-44E3-9099-C40C66FF867C}">
                  <a14:compatExt spid="_x0000_s76829"/>
                </a:ext>
                <a:ext uri="{FF2B5EF4-FFF2-40B4-BE49-F238E27FC236}">
                  <a16:creationId xmlns:a16="http://schemas.microsoft.com/office/drawing/2014/main" id="{00000000-0008-0000-3B00-00001D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65593</xdr:row>
          <xdr:rowOff>0</xdr:rowOff>
        </xdr:from>
        <xdr:to>
          <xdr:col>15875</xdr:col>
          <xdr:colOff>0</xdr:colOff>
          <xdr:row>65593</xdr:row>
          <xdr:rowOff>0</xdr:rowOff>
        </xdr:to>
        <xdr:sp macro="" textlink="">
          <xdr:nvSpPr>
            <xdr:cNvPr id="76830" name="Button 1054" hidden="1">
              <a:extLst>
                <a:ext uri="{63B3BB69-23CF-44E3-9099-C40C66FF867C}">
                  <a14:compatExt spid="_x0000_s76830"/>
                </a:ext>
                <a:ext uri="{FF2B5EF4-FFF2-40B4-BE49-F238E27FC236}">
                  <a16:creationId xmlns:a16="http://schemas.microsoft.com/office/drawing/2014/main" id="{00000000-0008-0000-3B00-00001E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131129</xdr:row>
          <xdr:rowOff>0</xdr:rowOff>
        </xdr:from>
        <xdr:to>
          <xdr:col>15875</xdr:col>
          <xdr:colOff>0</xdr:colOff>
          <xdr:row>131129</xdr:row>
          <xdr:rowOff>0</xdr:rowOff>
        </xdr:to>
        <xdr:sp macro="" textlink="">
          <xdr:nvSpPr>
            <xdr:cNvPr id="76831" name="Button 1055" hidden="1">
              <a:extLst>
                <a:ext uri="{63B3BB69-23CF-44E3-9099-C40C66FF867C}">
                  <a14:compatExt spid="_x0000_s76831"/>
                </a:ext>
                <a:ext uri="{FF2B5EF4-FFF2-40B4-BE49-F238E27FC236}">
                  <a16:creationId xmlns:a16="http://schemas.microsoft.com/office/drawing/2014/main" id="{00000000-0008-0000-3B00-00001F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196665</xdr:row>
          <xdr:rowOff>0</xdr:rowOff>
        </xdr:from>
        <xdr:to>
          <xdr:col>15875</xdr:col>
          <xdr:colOff>0</xdr:colOff>
          <xdr:row>196665</xdr:row>
          <xdr:rowOff>0</xdr:rowOff>
        </xdr:to>
        <xdr:sp macro="" textlink="">
          <xdr:nvSpPr>
            <xdr:cNvPr id="76832" name="Button 1056" hidden="1">
              <a:extLst>
                <a:ext uri="{63B3BB69-23CF-44E3-9099-C40C66FF867C}">
                  <a14:compatExt spid="_x0000_s76832"/>
                </a:ext>
                <a:ext uri="{FF2B5EF4-FFF2-40B4-BE49-F238E27FC236}">
                  <a16:creationId xmlns:a16="http://schemas.microsoft.com/office/drawing/2014/main" id="{00000000-0008-0000-3B00-00002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262201</xdr:row>
          <xdr:rowOff>0</xdr:rowOff>
        </xdr:from>
        <xdr:to>
          <xdr:col>15875</xdr:col>
          <xdr:colOff>0</xdr:colOff>
          <xdr:row>262201</xdr:row>
          <xdr:rowOff>0</xdr:rowOff>
        </xdr:to>
        <xdr:sp macro="" textlink="">
          <xdr:nvSpPr>
            <xdr:cNvPr id="76833" name="Button 1057" hidden="1">
              <a:extLst>
                <a:ext uri="{63B3BB69-23CF-44E3-9099-C40C66FF867C}">
                  <a14:compatExt spid="_x0000_s76833"/>
                </a:ext>
                <a:ext uri="{FF2B5EF4-FFF2-40B4-BE49-F238E27FC236}">
                  <a16:creationId xmlns:a16="http://schemas.microsoft.com/office/drawing/2014/main" id="{00000000-0008-0000-3B00-00002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327737</xdr:row>
          <xdr:rowOff>0</xdr:rowOff>
        </xdr:from>
        <xdr:to>
          <xdr:col>15875</xdr:col>
          <xdr:colOff>0</xdr:colOff>
          <xdr:row>327737</xdr:row>
          <xdr:rowOff>0</xdr:rowOff>
        </xdr:to>
        <xdr:sp macro="" textlink="">
          <xdr:nvSpPr>
            <xdr:cNvPr id="76834" name="Button 1058" hidden="1">
              <a:extLst>
                <a:ext uri="{63B3BB69-23CF-44E3-9099-C40C66FF867C}">
                  <a14:compatExt spid="_x0000_s76834"/>
                </a:ext>
                <a:ext uri="{FF2B5EF4-FFF2-40B4-BE49-F238E27FC236}">
                  <a16:creationId xmlns:a16="http://schemas.microsoft.com/office/drawing/2014/main" id="{00000000-0008-0000-3B00-00002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393273</xdr:row>
          <xdr:rowOff>0</xdr:rowOff>
        </xdr:from>
        <xdr:to>
          <xdr:col>15875</xdr:col>
          <xdr:colOff>0</xdr:colOff>
          <xdr:row>393273</xdr:row>
          <xdr:rowOff>0</xdr:rowOff>
        </xdr:to>
        <xdr:sp macro="" textlink="">
          <xdr:nvSpPr>
            <xdr:cNvPr id="76835" name="Button 1059" hidden="1">
              <a:extLst>
                <a:ext uri="{63B3BB69-23CF-44E3-9099-C40C66FF867C}">
                  <a14:compatExt spid="_x0000_s76835"/>
                </a:ext>
                <a:ext uri="{FF2B5EF4-FFF2-40B4-BE49-F238E27FC236}">
                  <a16:creationId xmlns:a16="http://schemas.microsoft.com/office/drawing/2014/main" id="{00000000-0008-0000-3B00-00002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458809</xdr:row>
          <xdr:rowOff>0</xdr:rowOff>
        </xdr:from>
        <xdr:to>
          <xdr:col>15875</xdr:col>
          <xdr:colOff>0</xdr:colOff>
          <xdr:row>458809</xdr:row>
          <xdr:rowOff>0</xdr:rowOff>
        </xdr:to>
        <xdr:sp macro="" textlink="">
          <xdr:nvSpPr>
            <xdr:cNvPr id="76836" name="Button 1060" hidden="1">
              <a:extLst>
                <a:ext uri="{63B3BB69-23CF-44E3-9099-C40C66FF867C}">
                  <a14:compatExt spid="_x0000_s76836"/>
                </a:ext>
                <a:ext uri="{FF2B5EF4-FFF2-40B4-BE49-F238E27FC236}">
                  <a16:creationId xmlns:a16="http://schemas.microsoft.com/office/drawing/2014/main" id="{00000000-0008-0000-3B00-00002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524345</xdr:row>
          <xdr:rowOff>0</xdr:rowOff>
        </xdr:from>
        <xdr:to>
          <xdr:col>15875</xdr:col>
          <xdr:colOff>0</xdr:colOff>
          <xdr:row>524345</xdr:row>
          <xdr:rowOff>0</xdr:rowOff>
        </xdr:to>
        <xdr:sp macro="" textlink="">
          <xdr:nvSpPr>
            <xdr:cNvPr id="76837" name="Button 1061" hidden="1">
              <a:extLst>
                <a:ext uri="{63B3BB69-23CF-44E3-9099-C40C66FF867C}">
                  <a14:compatExt spid="_x0000_s76837"/>
                </a:ext>
                <a:ext uri="{FF2B5EF4-FFF2-40B4-BE49-F238E27FC236}">
                  <a16:creationId xmlns:a16="http://schemas.microsoft.com/office/drawing/2014/main" id="{00000000-0008-0000-3B00-00002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589881</xdr:row>
          <xdr:rowOff>0</xdr:rowOff>
        </xdr:from>
        <xdr:to>
          <xdr:col>15875</xdr:col>
          <xdr:colOff>0</xdr:colOff>
          <xdr:row>589881</xdr:row>
          <xdr:rowOff>0</xdr:rowOff>
        </xdr:to>
        <xdr:sp macro="" textlink="">
          <xdr:nvSpPr>
            <xdr:cNvPr id="76838" name="Button 1062" hidden="1">
              <a:extLst>
                <a:ext uri="{63B3BB69-23CF-44E3-9099-C40C66FF867C}">
                  <a14:compatExt spid="_x0000_s76838"/>
                </a:ext>
                <a:ext uri="{FF2B5EF4-FFF2-40B4-BE49-F238E27FC236}">
                  <a16:creationId xmlns:a16="http://schemas.microsoft.com/office/drawing/2014/main" id="{00000000-0008-0000-3B00-00002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655417</xdr:row>
          <xdr:rowOff>0</xdr:rowOff>
        </xdr:from>
        <xdr:to>
          <xdr:col>15875</xdr:col>
          <xdr:colOff>0</xdr:colOff>
          <xdr:row>655417</xdr:row>
          <xdr:rowOff>0</xdr:rowOff>
        </xdr:to>
        <xdr:sp macro="" textlink="">
          <xdr:nvSpPr>
            <xdr:cNvPr id="76839" name="Button 1063" hidden="1">
              <a:extLst>
                <a:ext uri="{63B3BB69-23CF-44E3-9099-C40C66FF867C}">
                  <a14:compatExt spid="_x0000_s76839"/>
                </a:ext>
                <a:ext uri="{FF2B5EF4-FFF2-40B4-BE49-F238E27FC236}">
                  <a16:creationId xmlns:a16="http://schemas.microsoft.com/office/drawing/2014/main" id="{00000000-0008-0000-3B00-00002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720953</xdr:row>
          <xdr:rowOff>0</xdr:rowOff>
        </xdr:from>
        <xdr:to>
          <xdr:col>15875</xdr:col>
          <xdr:colOff>0</xdr:colOff>
          <xdr:row>720953</xdr:row>
          <xdr:rowOff>0</xdr:rowOff>
        </xdr:to>
        <xdr:sp macro="" textlink="">
          <xdr:nvSpPr>
            <xdr:cNvPr id="76840" name="Button 1064" hidden="1">
              <a:extLst>
                <a:ext uri="{63B3BB69-23CF-44E3-9099-C40C66FF867C}">
                  <a14:compatExt spid="_x0000_s76840"/>
                </a:ext>
                <a:ext uri="{FF2B5EF4-FFF2-40B4-BE49-F238E27FC236}">
                  <a16:creationId xmlns:a16="http://schemas.microsoft.com/office/drawing/2014/main" id="{00000000-0008-0000-3B00-00002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786489</xdr:row>
          <xdr:rowOff>0</xdr:rowOff>
        </xdr:from>
        <xdr:to>
          <xdr:col>15875</xdr:col>
          <xdr:colOff>0</xdr:colOff>
          <xdr:row>786489</xdr:row>
          <xdr:rowOff>0</xdr:rowOff>
        </xdr:to>
        <xdr:sp macro="" textlink="">
          <xdr:nvSpPr>
            <xdr:cNvPr id="76841" name="Button 1065" hidden="1">
              <a:extLst>
                <a:ext uri="{63B3BB69-23CF-44E3-9099-C40C66FF867C}">
                  <a14:compatExt spid="_x0000_s76841"/>
                </a:ext>
                <a:ext uri="{FF2B5EF4-FFF2-40B4-BE49-F238E27FC236}">
                  <a16:creationId xmlns:a16="http://schemas.microsoft.com/office/drawing/2014/main" id="{00000000-0008-0000-3B00-00002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852025</xdr:row>
          <xdr:rowOff>0</xdr:rowOff>
        </xdr:from>
        <xdr:to>
          <xdr:col>15875</xdr:col>
          <xdr:colOff>0</xdr:colOff>
          <xdr:row>852025</xdr:row>
          <xdr:rowOff>0</xdr:rowOff>
        </xdr:to>
        <xdr:sp macro="" textlink="">
          <xdr:nvSpPr>
            <xdr:cNvPr id="76842" name="Button 1066" hidden="1">
              <a:extLst>
                <a:ext uri="{63B3BB69-23CF-44E3-9099-C40C66FF867C}">
                  <a14:compatExt spid="_x0000_s76842"/>
                </a:ext>
                <a:ext uri="{FF2B5EF4-FFF2-40B4-BE49-F238E27FC236}">
                  <a16:creationId xmlns:a16="http://schemas.microsoft.com/office/drawing/2014/main" id="{00000000-0008-0000-3B00-00002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917561</xdr:row>
          <xdr:rowOff>0</xdr:rowOff>
        </xdr:from>
        <xdr:to>
          <xdr:col>15875</xdr:col>
          <xdr:colOff>0</xdr:colOff>
          <xdr:row>917561</xdr:row>
          <xdr:rowOff>0</xdr:rowOff>
        </xdr:to>
        <xdr:sp macro="" textlink="">
          <xdr:nvSpPr>
            <xdr:cNvPr id="76843" name="Button 1067" hidden="1">
              <a:extLst>
                <a:ext uri="{63B3BB69-23CF-44E3-9099-C40C66FF867C}">
                  <a14:compatExt spid="_x0000_s76843"/>
                </a:ext>
                <a:ext uri="{FF2B5EF4-FFF2-40B4-BE49-F238E27FC236}">
                  <a16:creationId xmlns:a16="http://schemas.microsoft.com/office/drawing/2014/main" id="{00000000-0008-0000-3B00-00002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983097</xdr:row>
          <xdr:rowOff>0</xdr:rowOff>
        </xdr:from>
        <xdr:to>
          <xdr:col>15875</xdr:col>
          <xdr:colOff>0</xdr:colOff>
          <xdr:row>983097</xdr:row>
          <xdr:rowOff>0</xdr:rowOff>
        </xdr:to>
        <xdr:sp macro="" textlink="">
          <xdr:nvSpPr>
            <xdr:cNvPr id="76844" name="Button 1068" hidden="1">
              <a:extLst>
                <a:ext uri="{63B3BB69-23CF-44E3-9099-C40C66FF867C}">
                  <a14:compatExt spid="_x0000_s76844"/>
                </a:ext>
                <a:ext uri="{FF2B5EF4-FFF2-40B4-BE49-F238E27FC236}">
                  <a16:creationId xmlns:a16="http://schemas.microsoft.com/office/drawing/2014/main" id="{00000000-0008-0000-3B00-00002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16129</xdr:col>
          <xdr:colOff>0</xdr:colOff>
          <xdr:row>56</xdr:row>
          <xdr:rowOff>0</xdr:rowOff>
        </xdr:from>
        <xdr:to>
          <xdr:col>16129</xdr:col>
          <xdr:colOff>0</xdr:colOff>
          <xdr:row>56</xdr:row>
          <xdr:rowOff>0</xdr:rowOff>
        </xdr:to>
        <xdr:sp macro="" textlink="">
          <xdr:nvSpPr>
            <xdr:cNvPr id="76845" name="Button 1069" hidden="1">
              <a:extLst>
                <a:ext uri="{63B3BB69-23CF-44E3-9099-C40C66FF867C}">
                  <a14:compatExt spid="_x0000_s76845"/>
                </a:ext>
                <a:ext uri="{FF2B5EF4-FFF2-40B4-BE49-F238E27FC236}">
                  <a16:creationId xmlns:a16="http://schemas.microsoft.com/office/drawing/2014/main" id="{00000000-0008-0000-3B00-00002D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65593</xdr:row>
          <xdr:rowOff>0</xdr:rowOff>
        </xdr:from>
        <xdr:to>
          <xdr:col>16131</xdr:col>
          <xdr:colOff>0</xdr:colOff>
          <xdr:row>65593</xdr:row>
          <xdr:rowOff>0</xdr:rowOff>
        </xdr:to>
        <xdr:sp macro="" textlink="">
          <xdr:nvSpPr>
            <xdr:cNvPr id="76846" name="Button 1070" hidden="1">
              <a:extLst>
                <a:ext uri="{63B3BB69-23CF-44E3-9099-C40C66FF867C}">
                  <a14:compatExt spid="_x0000_s76846"/>
                </a:ext>
                <a:ext uri="{FF2B5EF4-FFF2-40B4-BE49-F238E27FC236}">
                  <a16:creationId xmlns:a16="http://schemas.microsoft.com/office/drawing/2014/main" id="{00000000-0008-0000-3B00-00002E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131129</xdr:row>
          <xdr:rowOff>0</xdr:rowOff>
        </xdr:from>
        <xdr:to>
          <xdr:col>16131</xdr:col>
          <xdr:colOff>0</xdr:colOff>
          <xdr:row>131129</xdr:row>
          <xdr:rowOff>0</xdr:rowOff>
        </xdr:to>
        <xdr:sp macro="" textlink="">
          <xdr:nvSpPr>
            <xdr:cNvPr id="76847" name="Button 1071" hidden="1">
              <a:extLst>
                <a:ext uri="{63B3BB69-23CF-44E3-9099-C40C66FF867C}">
                  <a14:compatExt spid="_x0000_s76847"/>
                </a:ext>
                <a:ext uri="{FF2B5EF4-FFF2-40B4-BE49-F238E27FC236}">
                  <a16:creationId xmlns:a16="http://schemas.microsoft.com/office/drawing/2014/main" id="{00000000-0008-0000-3B00-00002F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196665</xdr:row>
          <xdr:rowOff>0</xdr:rowOff>
        </xdr:from>
        <xdr:to>
          <xdr:col>16131</xdr:col>
          <xdr:colOff>0</xdr:colOff>
          <xdr:row>196665</xdr:row>
          <xdr:rowOff>0</xdr:rowOff>
        </xdr:to>
        <xdr:sp macro="" textlink="">
          <xdr:nvSpPr>
            <xdr:cNvPr id="76848" name="Button 1072" hidden="1">
              <a:extLst>
                <a:ext uri="{63B3BB69-23CF-44E3-9099-C40C66FF867C}">
                  <a14:compatExt spid="_x0000_s76848"/>
                </a:ext>
                <a:ext uri="{FF2B5EF4-FFF2-40B4-BE49-F238E27FC236}">
                  <a16:creationId xmlns:a16="http://schemas.microsoft.com/office/drawing/2014/main" id="{00000000-0008-0000-3B00-00003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262201</xdr:row>
          <xdr:rowOff>0</xdr:rowOff>
        </xdr:from>
        <xdr:to>
          <xdr:col>16131</xdr:col>
          <xdr:colOff>0</xdr:colOff>
          <xdr:row>262201</xdr:row>
          <xdr:rowOff>0</xdr:rowOff>
        </xdr:to>
        <xdr:sp macro="" textlink="">
          <xdr:nvSpPr>
            <xdr:cNvPr id="76849" name="Button 1073" hidden="1">
              <a:extLst>
                <a:ext uri="{63B3BB69-23CF-44E3-9099-C40C66FF867C}">
                  <a14:compatExt spid="_x0000_s76849"/>
                </a:ext>
                <a:ext uri="{FF2B5EF4-FFF2-40B4-BE49-F238E27FC236}">
                  <a16:creationId xmlns:a16="http://schemas.microsoft.com/office/drawing/2014/main" id="{00000000-0008-0000-3B00-00003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327737</xdr:row>
          <xdr:rowOff>0</xdr:rowOff>
        </xdr:from>
        <xdr:to>
          <xdr:col>16131</xdr:col>
          <xdr:colOff>0</xdr:colOff>
          <xdr:row>327737</xdr:row>
          <xdr:rowOff>0</xdr:rowOff>
        </xdr:to>
        <xdr:sp macro="" textlink="">
          <xdr:nvSpPr>
            <xdr:cNvPr id="76850" name="Button 1074" hidden="1">
              <a:extLst>
                <a:ext uri="{63B3BB69-23CF-44E3-9099-C40C66FF867C}">
                  <a14:compatExt spid="_x0000_s76850"/>
                </a:ext>
                <a:ext uri="{FF2B5EF4-FFF2-40B4-BE49-F238E27FC236}">
                  <a16:creationId xmlns:a16="http://schemas.microsoft.com/office/drawing/2014/main" id="{00000000-0008-0000-3B00-00003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393273</xdr:row>
          <xdr:rowOff>0</xdr:rowOff>
        </xdr:from>
        <xdr:to>
          <xdr:col>16131</xdr:col>
          <xdr:colOff>0</xdr:colOff>
          <xdr:row>393273</xdr:row>
          <xdr:rowOff>0</xdr:rowOff>
        </xdr:to>
        <xdr:sp macro="" textlink="">
          <xdr:nvSpPr>
            <xdr:cNvPr id="76851" name="Button 1075" hidden="1">
              <a:extLst>
                <a:ext uri="{63B3BB69-23CF-44E3-9099-C40C66FF867C}">
                  <a14:compatExt spid="_x0000_s76851"/>
                </a:ext>
                <a:ext uri="{FF2B5EF4-FFF2-40B4-BE49-F238E27FC236}">
                  <a16:creationId xmlns:a16="http://schemas.microsoft.com/office/drawing/2014/main" id="{00000000-0008-0000-3B00-00003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458809</xdr:row>
          <xdr:rowOff>0</xdr:rowOff>
        </xdr:from>
        <xdr:to>
          <xdr:col>16131</xdr:col>
          <xdr:colOff>0</xdr:colOff>
          <xdr:row>458809</xdr:row>
          <xdr:rowOff>0</xdr:rowOff>
        </xdr:to>
        <xdr:sp macro="" textlink="">
          <xdr:nvSpPr>
            <xdr:cNvPr id="76852" name="Button 1076" hidden="1">
              <a:extLst>
                <a:ext uri="{63B3BB69-23CF-44E3-9099-C40C66FF867C}">
                  <a14:compatExt spid="_x0000_s76852"/>
                </a:ext>
                <a:ext uri="{FF2B5EF4-FFF2-40B4-BE49-F238E27FC236}">
                  <a16:creationId xmlns:a16="http://schemas.microsoft.com/office/drawing/2014/main" id="{00000000-0008-0000-3B00-00003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524345</xdr:row>
          <xdr:rowOff>0</xdr:rowOff>
        </xdr:from>
        <xdr:to>
          <xdr:col>16131</xdr:col>
          <xdr:colOff>0</xdr:colOff>
          <xdr:row>524345</xdr:row>
          <xdr:rowOff>0</xdr:rowOff>
        </xdr:to>
        <xdr:sp macro="" textlink="">
          <xdr:nvSpPr>
            <xdr:cNvPr id="76853" name="Button 1077" hidden="1">
              <a:extLst>
                <a:ext uri="{63B3BB69-23CF-44E3-9099-C40C66FF867C}">
                  <a14:compatExt spid="_x0000_s76853"/>
                </a:ext>
                <a:ext uri="{FF2B5EF4-FFF2-40B4-BE49-F238E27FC236}">
                  <a16:creationId xmlns:a16="http://schemas.microsoft.com/office/drawing/2014/main" id="{00000000-0008-0000-3B00-00003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589881</xdr:row>
          <xdr:rowOff>0</xdr:rowOff>
        </xdr:from>
        <xdr:to>
          <xdr:col>16131</xdr:col>
          <xdr:colOff>0</xdr:colOff>
          <xdr:row>589881</xdr:row>
          <xdr:rowOff>0</xdr:rowOff>
        </xdr:to>
        <xdr:sp macro="" textlink="">
          <xdr:nvSpPr>
            <xdr:cNvPr id="76854" name="Button 1078" hidden="1">
              <a:extLst>
                <a:ext uri="{63B3BB69-23CF-44E3-9099-C40C66FF867C}">
                  <a14:compatExt spid="_x0000_s76854"/>
                </a:ext>
                <a:ext uri="{FF2B5EF4-FFF2-40B4-BE49-F238E27FC236}">
                  <a16:creationId xmlns:a16="http://schemas.microsoft.com/office/drawing/2014/main" id="{00000000-0008-0000-3B00-00003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655417</xdr:row>
          <xdr:rowOff>0</xdr:rowOff>
        </xdr:from>
        <xdr:to>
          <xdr:col>16131</xdr:col>
          <xdr:colOff>0</xdr:colOff>
          <xdr:row>655417</xdr:row>
          <xdr:rowOff>0</xdr:rowOff>
        </xdr:to>
        <xdr:sp macro="" textlink="">
          <xdr:nvSpPr>
            <xdr:cNvPr id="76855" name="Button 1079" hidden="1">
              <a:extLst>
                <a:ext uri="{63B3BB69-23CF-44E3-9099-C40C66FF867C}">
                  <a14:compatExt spid="_x0000_s76855"/>
                </a:ext>
                <a:ext uri="{FF2B5EF4-FFF2-40B4-BE49-F238E27FC236}">
                  <a16:creationId xmlns:a16="http://schemas.microsoft.com/office/drawing/2014/main" id="{00000000-0008-0000-3B00-00003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720953</xdr:row>
          <xdr:rowOff>0</xdr:rowOff>
        </xdr:from>
        <xdr:to>
          <xdr:col>16131</xdr:col>
          <xdr:colOff>0</xdr:colOff>
          <xdr:row>720953</xdr:row>
          <xdr:rowOff>0</xdr:rowOff>
        </xdr:to>
        <xdr:sp macro="" textlink="">
          <xdr:nvSpPr>
            <xdr:cNvPr id="76856" name="Button 1080" hidden="1">
              <a:extLst>
                <a:ext uri="{63B3BB69-23CF-44E3-9099-C40C66FF867C}">
                  <a14:compatExt spid="_x0000_s76856"/>
                </a:ext>
                <a:ext uri="{FF2B5EF4-FFF2-40B4-BE49-F238E27FC236}">
                  <a16:creationId xmlns:a16="http://schemas.microsoft.com/office/drawing/2014/main" id="{00000000-0008-0000-3B00-00003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786489</xdr:row>
          <xdr:rowOff>0</xdr:rowOff>
        </xdr:from>
        <xdr:to>
          <xdr:col>16131</xdr:col>
          <xdr:colOff>0</xdr:colOff>
          <xdr:row>786489</xdr:row>
          <xdr:rowOff>0</xdr:rowOff>
        </xdr:to>
        <xdr:sp macro="" textlink="">
          <xdr:nvSpPr>
            <xdr:cNvPr id="76857" name="Button 1081" hidden="1">
              <a:extLst>
                <a:ext uri="{63B3BB69-23CF-44E3-9099-C40C66FF867C}">
                  <a14:compatExt spid="_x0000_s76857"/>
                </a:ext>
                <a:ext uri="{FF2B5EF4-FFF2-40B4-BE49-F238E27FC236}">
                  <a16:creationId xmlns:a16="http://schemas.microsoft.com/office/drawing/2014/main" id="{00000000-0008-0000-3B00-00003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852025</xdr:row>
          <xdr:rowOff>0</xdr:rowOff>
        </xdr:from>
        <xdr:to>
          <xdr:col>16131</xdr:col>
          <xdr:colOff>0</xdr:colOff>
          <xdr:row>852025</xdr:row>
          <xdr:rowOff>0</xdr:rowOff>
        </xdr:to>
        <xdr:sp macro="" textlink="">
          <xdr:nvSpPr>
            <xdr:cNvPr id="76858" name="Button 1082" hidden="1">
              <a:extLst>
                <a:ext uri="{63B3BB69-23CF-44E3-9099-C40C66FF867C}">
                  <a14:compatExt spid="_x0000_s76858"/>
                </a:ext>
                <a:ext uri="{FF2B5EF4-FFF2-40B4-BE49-F238E27FC236}">
                  <a16:creationId xmlns:a16="http://schemas.microsoft.com/office/drawing/2014/main" id="{00000000-0008-0000-3B00-00003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917561</xdr:row>
          <xdr:rowOff>0</xdr:rowOff>
        </xdr:from>
        <xdr:to>
          <xdr:col>16131</xdr:col>
          <xdr:colOff>0</xdr:colOff>
          <xdr:row>917561</xdr:row>
          <xdr:rowOff>0</xdr:rowOff>
        </xdr:to>
        <xdr:sp macro="" textlink="">
          <xdr:nvSpPr>
            <xdr:cNvPr id="76859" name="Button 1083" hidden="1">
              <a:extLst>
                <a:ext uri="{63B3BB69-23CF-44E3-9099-C40C66FF867C}">
                  <a14:compatExt spid="_x0000_s76859"/>
                </a:ext>
                <a:ext uri="{FF2B5EF4-FFF2-40B4-BE49-F238E27FC236}">
                  <a16:creationId xmlns:a16="http://schemas.microsoft.com/office/drawing/2014/main" id="{00000000-0008-0000-3B00-00003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983097</xdr:row>
          <xdr:rowOff>0</xdr:rowOff>
        </xdr:from>
        <xdr:to>
          <xdr:col>16131</xdr:col>
          <xdr:colOff>0</xdr:colOff>
          <xdr:row>983097</xdr:row>
          <xdr:rowOff>0</xdr:rowOff>
        </xdr:to>
        <xdr:sp macro="" textlink="">
          <xdr:nvSpPr>
            <xdr:cNvPr id="76860" name="Button 1084" hidden="1">
              <a:extLst>
                <a:ext uri="{63B3BB69-23CF-44E3-9099-C40C66FF867C}">
                  <a14:compatExt spid="_x0000_s76860"/>
                </a:ext>
                <a:ext uri="{FF2B5EF4-FFF2-40B4-BE49-F238E27FC236}">
                  <a16:creationId xmlns:a16="http://schemas.microsoft.com/office/drawing/2014/main" id="{00000000-0008-0000-3B00-00003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67</xdr:row>
          <xdr:rowOff>0</xdr:rowOff>
        </xdr:from>
        <xdr:to>
          <xdr:col>5</xdr:col>
          <xdr:colOff>0</xdr:colOff>
          <xdr:row>67</xdr:row>
          <xdr:rowOff>0</xdr:rowOff>
        </xdr:to>
        <xdr:sp macro="" textlink="">
          <xdr:nvSpPr>
            <xdr:cNvPr id="61501" name="Button 61" hidden="1">
              <a:extLst>
                <a:ext uri="{63B3BB69-23CF-44E3-9099-C40C66FF867C}">
                  <a14:compatExt spid="_x0000_s61501"/>
                </a:ext>
                <a:ext uri="{FF2B5EF4-FFF2-40B4-BE49-F238E27FC236}">
                  <a16:creationId xmlns:a16="http://schemas.microsoft.com/office/drawing/2014/main" id="{00000000-0008-0000-3C00-00003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67</xdr:row>
          <xdr:rowOff>0</xdr:rowOff>
        </xdr:from>
        <xdr:to>
          <xdr:col>3</xdr:col>
          <xdr:colOff>0</xdr:colOff>
          <xdr:row>67</xdr:row>
          <xdr:rowOff>0</xdr:rowOff>
        </xdr:to>
        <xdr:sp macro="" textlink="">
          <xdr:nvSpPr>
            <xdr:cNvPr id="61502" name="Button 62" hidden="1">
              <a:extLst>
                <a:ext uri="{63B3BB69-23CF-44E3-9099-C40C66FF867C}">
                  <a14:compatExt spid="_x0000_s61502"/>
                </a:ext>
                <a:ext uri="{FF2B5EF4-FFF2-40B4-BE49-F238E27FC236}">
                  <a16:creationId xmlns:a16="http://schemas.microsoft.com/office/drawing/2014/main" id="{00000000-0008-0000-3C00-00003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65603</xdr:row>
          <xdr:rowOff>0</xdr:rowOff>
        </xdr:from>
        <xdr:to>
          <xdr:col>3</xdr:col>
          <xdr:colOff>0</xdr:colOff>
          <xdr:row>65603</xdr:row>
          <xdr:rowOff>0</xdr:rowOff>
        </xdr:to>
        <xdr:sp macro="" textlink="">
          <xdr:nvSpPr>
            <xdr:cNvPr id="61503" name="Button 63" hidden="1">
              <a:extLst>
                <a:ext uri="{63B3BB69-23CF-44E3-9099-C40C66FF867C}">
                  <a14:compatExt spid="_x0000_s61503"/>
                </a:ext>
                <a:ext uri="{FF2B5EF4-FFF2-40B4-BE49-F238E27FC236}">
                  <a16:creationId xmlns:a16="http://schemas.microsoft.com/office/drawing/2014/main" id="{00000000-0008-0000-3C00-00003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131139</xdr:row>
          <xdr:rowOff>0</xdr:rowOff>
        </xdr:from>
        <xdr:to>
          <xdr:col>3</xdr:col>
          <xdr:colOff>0</xdr:colOff>
          <xdr:row>131139</xdr:row>
          <xdr:rowOff>0</xdr:rowOff>
        </xdr:to>
        <xdr:sp macro="" textlink="">
          <xdr:nvSpPr>
            <xdr:cNvPr id="61504" name="Button 64" hidden="1">
              <a:extLst>
                <a:ext uri="{63B3BB69-23CF-44E3-9099-C40C66FF867C}">
                  <a14:compatExt spid="_x0000_s61504"/>
                </a:ext>
                <a:ext uri="{FF2B5EF4-FFF2-40B4-BE49-F238E27FC236}">
                  <a16:creationId xmlns:a16="http://schemas.microsoft.com/office/drawing/2014/main" id="{00000000-0008-0000-3C00-00004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196675</xdr:row>
          <xdr:rowOff>0</xdr:rowOff>
        </xdr:from>
        <xdr:to>
          <xdr:col>3</xdr:col>
          <xdr:colOff>0</xdr:colOff>
          <xdr:row>196675</xdr:row>
          <xdr:rowOff>0</xdr:rowOff>
        </xdr:to>
        <xdr:sp macro="" textlink="">
          <xdr:nvSpPr>
            <xdr:cNvPr id="61505" name="Button 65" hidden="1">
              <a:extLst>
                <a:ext uri="{63B3BB69-23CF-44E3-9099-C40C66FF867C}">
                  <a14:compatExt spid="_x0000_s61505"/>
                </a:ext>
                <a:ext uri="{FF2B5EF4-FFF2-40B4-BE49-F238E27FC236}">
                  <a16:creationId xmlns:a16="http://schemas.microsoft.com/office/drawing/2014/main" id="{00000000-0008-0000-3C00-00004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262211</xdr:row>
          <xdr:rowOff>0</xdr:rowOff>
        </xdr:from>
        <xdr:to>
          <xdr:col>3</xdr:col>
          <xdr:colOff>0</xdr:colOff>
          <xdr:row>262211</xdr:row>
          <xdr:rowOff>0</xdr:rowOff>
        </xdr:to>
        <xdr:sp macro="" textlink="">
          <xdr:nvSpPr>
            <xdr:cNvPr id="61506" name="Button 66" hidden="1">
              <a:extLst>
                <a:ext uri="{63B3BB69-23CF-44E3-9099-C40C66FF867C}">
                  <a14:compatExt spid="_x0000_s61506"/>
                </a:ext>
                <a:ext uri="{FF2B5EF4-FFF2-40B4-BE49-F238E27FC236}">
                  <a16:creationId xmlns:a16="http://schemas.microsoft.com/office/drawing/2014/main" id="{00000000-0008-0000-3C00-00004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327747</xdr:row>
          <xdr:rowOff>0</xdr:rowOff>
        </xdr:from>
        <xdr:to>
          <xdr:col>3</xdr:col>
          <xdr:colOff>0</xdr:colOff>
          <xdr:row>327747</xdr:row>
          <xdr:rowOff>0</xdr:rowOff>
        </xdr:to>
        <xdr:sp macro="" textlink="">
          <xdr:nvSpPr>
            <xdr:cNvPr id="61507" name="Button 67" hidden="1">
              <a:extLst>
                <a:ext uri="{63B3BB69-23CF-44E3-9099-C40C66FF867C}">
                  <a14:compatExt spid="_x0000_s61507"/>
                </a:ext>
                <a:ext uri="{FF2B5EF4-FFF2-40B4-BE49-F238E27FC236}">
                  <a16:creationId xmlns:a16="http://schemas.microsoft.com/office/drawing/2014/main" id="{00000000-0008-0000-3C00-00004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393283</xdr:row>
          <xdr:rowOff>0</xdr:rowOff>
        </xdr:from>
        <xdr:to>
          <xdr:col>3</xdr:col>
          <xdr:colOff>0</xdr:colOff>
          <xdr:row>393283</xdr:row>
          <xdr:rowOff>0</xdr:rowOff>
        </xdr:to>
        <xdr:sp macro="" textlink="">
          <xdr:nvSpPr>
            <xdr:cNvPr id="61508" name="Button 68" hidden="1">
              <a:extLst>
                <a:ext uri="{63B3BB69-23CF-44E3-9099-C40C66FF867C}">
                  <a14:compatExt spid="_x0000_s61508"/>
                </a:ext>
                <a:ext uri="{FF2B5EF4-FFF2-40B4-BE49-F238E27FC236}">
                  <a16:creationId xmlns:a16="http://schemas.microsoft.com/office/drawing/2014/main" id="{00000000-0008-0000-3C00-00004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458819</xdr:row>
          <xdr:rowOff>0</xdr:rowOff>
        </xdr:from>
        <xdr:to>
          <xdr:col>3</xdr:col>
          <xdr:colOff>0</xdr:colOff>
          <xdr:row>458819</xdr:row>
          <xdr:rowOff>0</xdr:rowOff>
        </xdr:to>
        <xdr:sp macro="" textlink="">
          <xdr:nvSpPr>
            <xdr:cNvPr id="61509" name="Button 69" hidden="1">
              <a:extLst>
                <a:ext uri="{63B3BB69-23CF-44E3-9099-C40C66FF867C}">
                  <a14:compatExt spid="_x0000_s61509"/>
                </a:ext>
                <a:ext uri="{FF2B5EF4-FFF2-40B4-BE49-F238E27FC236}">
                  <a16:creationId xmlns:a16="http://schemas.microsoft.com/office/drawing/2014/main" id="{00000000-0008-0000-3C00-00004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524355</xdr:row>
          <xdr:rowOff>0</xdr:rowOff>
        </xdr:from>
        <xdr:to>
          <xdr:col>3</xdr:col>
          <xdr:colOff>0</xdr:colOff>
          <xdr:row>524355</xdr:row>
          <xdr:rowOff>0</xdr:rowOff>
        </xdr:to>
        <xdr:sp macro="" textlink="">
          <xdr:nvSpPr>
            <xdr:cNvPr id="61510" name="Button 70" hidden="1">
              <a:extLst>
                <a:ext uri="{63B3BB69-23CF-44E3-9099-C40C66FF867C}">
                  <a14:compatExt spid="_x0000_s61510"/>
                </a:ext>
                <a:ext uri="{FF2B5EF4-FFF2-40B4-BE49-F238E27FC236}">
                  <a16:creationId xmlns:a16="http://schemas.microsoft.com/office/drawing/2014/main" id="{00000000-0008-0000-3C00-00004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589891</xdr:row>
          <xdr:rowOff>0</xdr:rowOff>
        </xdr:from>
        <xdr:to>
          <xdr:col>3</xdr:col>
          <xdr:colOff>0</xdr:colOff>
          <xdr:row>589891</xdr:row>
          <xdr:rowOff>0</xdr:rowOff>
        </xdr:to>
        <xdr:sp macro="" textlink="">
          <xdr:nvSpPr>
            <xdr:cNvPr id="61511" name="Button 71" hidden="1">
              <a:extLst>
                <a:ext uri="{63B3BB69-23CF-44E3-9099-C40C66FF867C}">
                  <a14:compatExt spid="_x0000_s61511"/>
                </a:ext>
                <a:ext uri="{FF2B5EF4-FFF2-40B4-BE49-F238E27FC236}">
                  <a16:creationId xmlns:a16="http://schemas.microsoft.com/office/drawing/2014/main" id="{00000000-0008-0000-3C00-00004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655427</xdr:row>
          <xdr:rowOff>0</xdr:rowOff>
        </xdr:from>
        <xdr:to>
          <xdr:col>3</xdr:col>
          <xdr:colOff>0</xdr:colOff>
          <xdr:row>655427</xdr:row>
          <xdr:rowOff>0</xdr:rowOff>
        </xdr:to>
        <xdr:sp macro="" textlink="">
          <xdr:nvSpPr>
            <xdr:cNvPr id="61512" name="Button 72" hidden="1">
              <a:extLst>
                <a:ext uri="{63B3BB69-23CF-44E3-9099-C40C66FF867C}">
                  <a14:compatExt spid="_x0000_s61512"/>
                </a:ext>
                <a:ext uri="{FF2B5EF4-FFF2-40B4-BE49-F238E27FC236}">
                  <a16:creationId xmlns:a16="http://schemas.microsoft.com/office/drawing/2014/main" id="{00000000-0008-0000-3C00-00004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720963</xdr:row>
          <xdr:rowOff>0</xdr:rowOff>
        </xdr:from>
        <xdr:to>
          <xdr:col>3</xdr:col>
          <xdr:colOff>0</xdr:colOff>
          <xdr:row>720963</xdr:row>
          <xdr:rowOff>0</xdr:rowOff>
        </xdr:to>
        <xdr:sp macro="" textlink="">
          <xdr:nvSpPr>
            <xdr:cNvPr id="61513" name="Button 73" hidden="1">
              <a:extLst>
                <a:ext uri="{63B3BB69-23CF-44E3-9099-C40C66FF867C}">
                  <a14:compatExt spid="_x0000_s61513"/>
                </a:ext>
                <a:ext uri="{FF2B5EF4-FFF2-40B4-BE49-F238E27FC236}">
                  <a16:creationId xmlns:a16="http://schemas.microsoft.com/office/drawing/2014/main" id="{00000000-0008-0000-3C00-00004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786499</xdr:row>
          <xdr:rowOff>0</xdr:rowOff>
        </xdr:from>
        <xdr:to>
          <xdr:col>3</xdr:col>
          <xdr:colOff>0</xdr:colOff>
          <xdr:row>786499</xdr:row>
          <xdr:rowOff>0</xdr:rowOff>
        </xdr:to>
        <xdr:sp macro="" textlink="">
          <xdr:nvSpPr>
            <xdr:cNvPr id="61514" name="Button 74" hidden="1">
              <a:extLst>
                <a:ext uri="{63B3BB69-23CF-44E3-9099-C40C66FF867C}">
                  <a14:compatExt spid="_x0000_s61514"/>
                </a:ext>
                <a:ext uri="{FF2B5EF4-FFF2-40B4-BE49-F238E27FC236}">
                  <a16:creationId xmlns:a16="http://schemas.microsoft.com/office/drawing/2014/main" id="{00000000-0008-0000-3C00-00004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852035</xdr:row>
          <xdr:rowOff>0</xdr:rowOff>
        </xdr:from>
        <xdr:to>
          <xdr:col>3</xdr:col>
          <xdr:colOff>0</xdr:colOff>
          <xdr:row>852035</xdr:row>
          <xdr:rowOff>0</xdr:rowOff>
        </xdr:to>
        <xdr:sp macro="" textlink="">
          <xdr:nvSpPr>
            <xdr:cNvPr id="61515" name="Button 75" hidden="1">
              <a:extLst>
                <a:ext uri="{63B3BB69-23CF-44E3-9099-C40C66FF867C}">
                  <a14:compatExt spid="_x0000_s61515"/>
                </a:ext>
                <a:ext uri="{FF2B5EF4-FFF2-40B4-BE49-F238E27FC236}">
                  <a16:creationId xmlns:a16="http://schemas.microsoft.com/office/drawing/2014/main" id="{00000000-0008-0000-3C00-00004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917571</xdr:row>
          <xdr:rowOff>0</xdr:rowOff>
        </xdr:from>
        <xdr:to>
          <xdr:col>3</xdr:col>
          <xdr:colOff>0</xdr:colOff>
          <xdr:row>917571</xdr:row>
          <xdr:rowOff>0</xdr:rowOff>
        </xdr:to>
        <xdr:sp macro="" textlink="">
          <xdr:nvSpPr>
            <xdr:cNvPr id="61516" name="Button 76" hidden="1">
              <a:extLst>
                <a:ext uri="{63B3BB69-23CF-44E3-9099-C40C66FF867C}">
                  <a14:compatExt spid="_x0000_s61516"/>
                </a:ext>
                <a:ext uri="{FF2B5EF4-FFF2-40B4-BE49-F238E27FC236}">
                  <a16:creationId xmlns:a16="http://schemas.microsoft.com/office/drawing/2014/main" id="{00000000-0008-0000-3C00-00004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983107</xdr:row>
          <xdr:rowOff>0</xdr:rowOff>
        </xdr:from>
        <xdr:to>
          <xdr:col>3</xdr:col>
          <xdr:colOff>0</xdr:colOff>
          <xdr:row>983107</xdr:row>
          <xdr:rowOff>0</xdr:rowOff>
        </xdr:to>
        <xdr:sp macro="" textlink="">
          <xdr:nvSpPr>
            <xdr:cNvPr id="61517" name="Button 77" hidden="1">
              <a:extLst>
                <a:ext uri="{63B3BB69-23CF-44E3-9099-C40C66FF867C}">
                  <a14:compatExt spid="_x0000_s61517"/>
                </a:ext>
                <a:ext uri="{FF2B5EF4-FFF2-40B4-BE49-F238E27FC236}">
                  <a16:creationId xmlns:a16="http://schemas.microsoft.com/office/drawing/2014/main" id="{00000000-0008-0000-3C00-00004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67</xdr:row>
          <xdr:rowOff>0</xdr:rowOff>
        </xdr:from>
        <xdr:to>
          <xdr:col>252</xdr:col>
          <xdr:colOff>0</xdr:colOff>
          <xdr:row>67</xdr:row>
          <xdr:rowOff>0</xdr:rowOff>
        </xdr:to>
        <xdr:sp macro="" textlink="">
          <xdr:nvSpPr>
            <xdr:cNvPr id="61518" name="Button 78" hidden="1">
              <a:extLst>
                <a:ext uri="{63B3BB69-23CF-44E3-9099-C40C66FF867C}">
                  <a14:compatExt spid="_x0000_s61518"/>
                </a:ext>
                <a:ext uri="{FF2B5EF4-FFF2-40B4-BE49-F238E27FC236}">
                  <a16:creationId xmlns:a16="http://schemas.microsoft.com/office/drawing/2014/main" id="{00000000-0008-0000-3C00-00004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65603</xdr:row>
          <xdr:rowOff>0</xdr:rowOff>
        </xdr:from>
        <xdr:to>
          <xdr:col>252</xdr:col>
          <xdr:colOff>0</xdr:colOff>
          <xdr:row>65603</xdr:row>
          <xdr:rowOff>0</xdr:rowOff>
        </xdr:to>
        <xdr:sp macro="" textlink="">
          <xdr:nvSpPr>
            <xdr:cNvPr id="61519" name="Button 79" hidden="1">
              <a:extLst>
                <a:ext uri="{63B3BB69-23CF-44E3-9099-C40C66FF867C}">
                  <a14:compatExt spid="_x0000_s61519"/>
                </a:ext>
                <a:ext uri="{FF2B5EF4-FFF2-40B4-BE49-F238E27FC236}">
                  <a16:creationId xmlns:a16="http://schemas.microsoft.com/office/drawing/2014/main" id="{00000000-0008-0000-3C00-00004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131139</xdr:row>
          <xdr:rowOff>0</xdr:rowOff>
        </xdr:from>
        <xdr:to>
          <xdr:col>252</xdr:col>
          <xdr:colOff>0</xdr:colOff>
          <xdr:row>131139</xdr:row>
          <xdr:rowOff>0</xdr:rowOff>
        </xdr:to>
        <xdr:sp macro="" textlink="">
          <xdr:nvSpPr>
            <xdr:cNvPr id="61520" name="Button 80" hidden="1">
              <a:extLst>
                <a:ext uri="{63B3BB69-23CF-44E3-9099-C40C66FF867C}">
                  <a14:compatExt spid="_x0000_s61520"/>
                </a:ext>
                <a:ext uri="{FF2B5EF4-FFF2-40B4-BE49-F238E27FC236}">
                  <a16:creationId xmlns:a16="http://schemas.microsoft.com/office/drawing/2014/main" id="{00000000-0008-0000-3C00-00005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196675</xdr:row>
          <xdr:rowOff>0</xdr:rowOff>
        </xdr:from>
        <xdr:to>
          <xdr:col>252</xdr:col>
          <xdr:colOff>0</xdr:colOff>
          <xdr:row>196675</xdr:row>
          <xdr:rowOff>0</xdr:rowOff>
        </xdr:to>
        <xdr:sp macro="" textlink="">
          <xdr:nvSpPr>
            <xdr:cNvPr id="61521" name="Button 81" hidden="1">
              <a:extLst>
                <a:ext uri="{63B3BB69-23CF-44E3-9099-C40C66FF867C}">
                  <a14:compatExt spid="_x0000_s61521"/>
                </a:ext>
                <a:ext uri="{FF2B5EF4-FFF2-40B4-BE49-F238E27FC236}">
                  <a16:creationId xmlns:a16="http://schemas.microsoft.com/office/drawing/2014/main" id="{00000000-0008-0000-3C00-00005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262211</xdr:row>
          <xdr:rowOff>0</xdr:rowOff>
        </xdr:from>
        <xdr:to>
          <xdr:col>252</xdr:col>
          <xdr:colOff>0</xdr:colOff>
          <xdr:row>262211</xdr:row>
          <xdr:rowOff>0</xdr:rowOff>
        </xdr:to>
        <xdr:sp macro="" textlink="">
          <xdr:nvSpPr>
            <xdr:cNvPr id="61522" name="Button 82" hidden="1">
              <a:extLst>
                <a:ext uri="{63B3BB69-23CF-44E3-9099-C40C66FF867C}">
                  <a14:compatExt spid="_x0000_s61522"/>
                </a:ext>
                <a:ext uri="{FF2B5EF4-FFF2-40B4-BE49-F238E27FC236}">
                  <a16:creationId xmlns:a16="http://schemas.microsoft.com/office/drawing/2014/main" id="{00000000-0008-0000-3C00-00005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327747</xdr:row>
          <xdr:rowOff>0</xdr:rowOff>
        </xdr:from>
        <xdr:to>
          <xdr:col>252</xdr:col>
          <xdr:colOff>0</xdr:colOff>
          <xdr:row>327747</xdr:row>
          <xdr:rowOff>0</xdr:rowOff>
        </xdr:to>
        <xdr:sp macro="" textlink="">
          <xdr:nvSpPr>
            <xdr:cNvPr id="61523" name="Button 83" hidden="1">
              <a:extLst>
                <a:ext uri="{63B3BB69-23CF-44E3-9099-C40C66FF867C}">
                  <a14:compatExt spid="_x0000_s61523"/>
                </a:ext>
                <a:ext uri="{FF2B5EF4-FFF2-40B4-BE49-F238E27FC236}">
                  <a16:creationId xmlns:a16="http://schemas.microsoft.com/office/drawing/2014/main" id="{00000000-0008-0000-3C00-00005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393283</xdr:row>
          <xdr:rowOff>0</xdr:rowOff>
        </xdr:from>
        <xdr:to>
          <xdr:col>252</xdr:col>
          <xdr:colOff>0</xdr:colOff>
          <xdr:row>393283</xdr:row>
          <xdr:rowOff>0</xdr:rowOff>
        </xdr:to>
        <xdr:sp macro="" textlink="">
          <xdr:nvSpPr>
            <xdr:cNvPr id="61524" name="Button 84" hidden="1">
              <a:extLst>
                <a:ext uri="{63B3BB69-23CF-44E3-9099-C40C66FF867C}">
                  <a14:compatExt spid="_x0000_s61524"/>
                </a:ext>
                <a:ext uri="{FF2B5EF4-FFF2-40B4-BE49-F238E27FC236}">
                  <a16:creationId xmlns:a16="http://schemas.microsoft.com/office/drawing/2014/main" id="{00000000-0008-0000-3C00-00005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458819</xdr:row>
          <xdr:rowOff>0</xdr:rowOff>
        </xdr:from>
        <xdr:to>
          <xdr:col>252</xdr:col>
          <xdr:colOff>0</xdr:colOff>
          <xdr:row>458819</xdr:row>
          <xdr:rowOff>0</xdr:rowOff>
        </xdr:to>
        <xdr:sp macro="" textlink="">
          <xdr:nvSpPr>
            <xdr:cNvPr id="61525" name="Button 85" hidden="1">
              <a:extLst>
                <a:ext uri="{63B3BB69-23CF-44E3-9099-C40C66FF867C}">
                  <a14:compatExt spid="_x0000_s61525"/>
                </a:ext>
                <a:ext uri="{FF2B5EF4-FFF2-40B4-BE49-F238E27FC236}">
                  <a16:creationId xmlns:a16="http://schemas.microsoft.com/office/drawing/2014/main" id="{00000000-0008-0000-3C00-00005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524355</xdr:row>
          <xdr:rowOff>0</xdr:rowOff>
        </xdr:from>
        <xdr:to>
          <xdr:col>252</xdr:col>
          <xdr:colOff>0</xdr:colOff>
          <xdr:row>524355</xdr:row>
          <xdr:rowOff>0</xdr:rowOff>
        </xdr:to>
        <xdr:sp macro="" textlink="">
          <xdr:nvSpPr>
            <xdr:cNvPr id="61526" name="Button 86" hidden="1">
              <a:extLst>
                <a:ext uri="{63B3BB69-23CF-44E3-9099-C40C66FF867C}">
                  <a14:compatExt spid="_x0000_s61526"/>
                </a:ext>
                <a:ext uri="{FF2B5EF4-FFF2-40B4-BE49-F238E27FC236}">
                  <a16:creationId xmlns:a16="http://schemas.microsoft.com/office/drawing/2014/main" id="{00000000-0008-0000-3C00-00005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589891</xdr:row>
          <xdr:rowOff>0</xdr:rowOff>
        </xdr:from>
        <xdr:to>
          <xdr:col>252</xdr:col>
          <xdr:colOff>0</xdr:colOff>
          <xdr:row>589891</xdr:row>
          <xdr:rowOff>0</xdr:rowOff>
        </xdr:to>
        <xdr:sp macro="" textlink="">
          <xdr:nvSpPr>
            <xdr:cNvPr id="61527" name="Button 87" hidden="1">
              <a:extLst>
                <a:ext uri="{63B3BB69-23CF-44E3-9099-C40C66FF867C}">
                  <a14:compatExt spid="_x0000_s61527"/>
                </a:ext>
                <a:ext uri="{FF2B5EF4-FFF2-40B4-BE49-F238E27FC236}">
                  <a16:creationId xmlns:a16="http://schemas.microsoft.com/office/drawing/2014/main" id="{00000000-0008-0000-3C00-00005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655427</xdr:row>
          <xdr:rowOff>0</xdr:rowOff>
        </xdr:from>
        <xdr:to>
          <xdr:col>252</xdr:col>
          <xdr:colOff>0</xdr:colOff>
          <xdr:row>655427</xdr:row>
          <xdr:rowOff>0</xdr:rowOff>
        </xdr:to>
        <xdr:sp macro="" textlink="">
          <xdr:nvSpPr>
            <xdr:cNvPr id="61528" name="Button 88" hidden="1">
              <a:extLst>
                <a:ext uri="{63B3BB69-23CF-44E3-9099-C40C66FF867C}">
                  <a14:compatExt spid="_x0000_s61528"/>
                </a:ext>
                <a:ext uri="{FF2B5EF4-FFF2-40B4-BE49-F238E27FC236}">
                  <a16:creationId xmlns:a16="http://schemas.microsoft.com/office/drawing/2014/main" id="{00000000-0008-0000-3C00-00005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720963</xdr:row>
          <xdr:rowOff>0</xdr:rowOff>
        </xdr:from>
        <xdr:to>
          <xdr:col>252</xdr:col>
          <xdr:colOff>0</xdr:colOff>
          <xdr:row>720963</xdr:row>
          <xdr:rowOff>0</xdr:rowOff>
        </xdr:to>
        <xdr:sp macro="" textlink="">
          <xdr:nvSpPr>
            <xdr:cNvPr id="61529" name="Button 89" hidden="1">
              <a:extLst>
                <a:ext uri="{63B3BB69-23CF-44E3-9099-C40C66FF867C}">
                  <a14:compatExt spid="_x0000_s61529"/>
                </a:ext>
                <a:ext uri="{FF2B5EF4-FFF2-40B4-BE49-F238E27FC236}">
                  <a16:creationId xmlns:a16="http://schemas.microsoft.com/office/drawing/2014/main" id="{00000000-0008-0000-3C00-00005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786499</xdr:row>
          <xdr:rowOff>0</xdr:rowOff>
        </xdr:from>
        <xdr:to>
          <xdr:col>252</xdr:col>
          <xdr:colOff>0</xdr:colOff>
          <xdr:row>786499</xdr:row>
          <xdr:rowOff>0</xdr:rowOff>
        </xdr:to>
        <xdr:sp macro="" textlink="">
          <xdr:nvSpPr>
            <xdr:cNvPr id="61530" name="Button 90" hidden="1">
              <a:extLst>
                <a:ext uri="{63B3BB69-23CF-44E3-9099-C40C66FF867C}">
                  <a14:compatExt spid="_x0000_s61530"/>
                </a:ext>
                <a:ext uri="{FF2B5EF4-FFF2-40B4-BE49-F238E27FC236}">
                  <a16:creationId xmlns:a16="http://schemas.microsoft.com/office/drawing/2014/main" id="{00000000-0008-0000-3C00-00005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852035</xdr:row>
          <xdr:rowOff>0</xdr:rowOff>
        </xdr:from>
        <xdr:to>
          <xdr:col>252</xdr:col>
          <xdr:colOff>0</xdr:colOff>
          <xdr:row>852035</xdr:row>
          <xdr:rowOff>0</xdr:rowOff>
        </xdr:to>
        <xdr:sp macro="" textlink="">
          <xdr:nvSpPr>
            <xdr:cNvPr id="61531" name="Button 91" hidden="1">
              <a:extLst>
                <a:ext uri="{63B3BB69-23CF-44E3-9099-C40C66FF867C}">
                  <a14:compatExt spid="_x0000_s61531"/>
                </a:ext>
                <a:ext uri="{FF2B5EF4-FFF2-40B4-BE49-F238E27FC236}">
                  <a16:creationId xmlns:a16="http://schemas.microsoft.com/office/drawing/2014/main" id="{00000000-0008-0000-3C00-00005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917571</xdr:row>
          <xdr:rowOff>0</xdr:rowOff>
        </xdr:from>
        <xdr:to>
          <xdr:col>252</xdr:col>
          <xdr:colOff>0</xdr:colOff>
          <xdr:row>917571</xdr:row>
          <xdr:rowOff>0</xdr:rowOff>
        </xdr:to>
        <xdr:sp macro="" textlink="">
          <xdr:nvSpPr>
            <xdr:cNvPr id="61532" name="Button 92" hidden="1">
              <a:extLst>
                <a:ext uri="{63B3BB69-23CF-44E3-9099-C40C66FF867C}">
                  <a14:compatExt spid="_x0000_s61532"/>
                </a:ext>
                <a:ext uri="{FF2B5EF4-FFF2-40B4-BE49-F238E27FC236}">
                  <a16:creationId xmlns:a16="http://schemas.microsoft.com/office/drawing/2014/main" id="{00000000-0008-0000-3C00-00005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983107</xdr:row>
          <xdr:rowOff>0</xdr:rowOff>
        </xdr:from>
        <xdr:to>
          <xdr:col>252</xdr:col>
          <xdr:colOff>0</xdr:colOff>
          <xdr:row>983107</xdr:row>
          <xdr:rowOff>0</xdr:rowOff>
        </xdr:to>
        <xdr:sp macro="" textlink="">
          <xdr:nvSpPr>
            <xdr:cNvPr id="61533" name="Button 93" hidden="1">
              <a:extLst>
                <a:ext uri="{63B3BB69-23CF-44E3-9099-C40C66FF867C}">
                  <a14:compatExt spid="_x0000_s61533"/>
                </a:ext>
                <a:ext uri="{FF2B5EF4-FFF2-40B4-BE49-F238E27FC236}">
                  <a16:creationId xmlns:a16="http://schemas.microsoft.com/office/drawing/2014/main" id="{00000000-0008-0000-3C00-00005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67</xdr:row>
          <xdr:rowOff>0</xdr:rowOff>
        </xdr:from>
        <xdr:to>
          <xdr:col>508</xdr:col>
          <xdr:colOff>0</xdr:colOff>
          <xdr:row>67</xdr:row>
          <xdr:rowOff>0</xdr:rowOff>
        </xdr:to>
        <xdr:sp macro="" textlink="">
          <xdr:nvSpPr>
            <xdr:cNvPr id="61534" name="Button 94" hidden="1">
              <a:extLst>
                <a:ext uri="{63B3BB69-23CF-44E3-9099-C40C66FF867C}">
                  <a14:compatExt spid="_x0000_s61534"/>
                </a:ext>
                <a:ext uri="{FF2B5EF4-FFF2-40B4-BE49-F238E27FC236}">
                  <a16:creationId xmlns:a16="http://schemas.microsoft.com/office/drawing/2014/main" id="{00000000-0008-0000-3C00-00005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65603</xdr:row>
          <xdr:rowOff>0</xdr:rowOff>
        </xdr:from>
        <xdr:to>
          <xdr:col>508</xdr:col>
          <xdr:colOff>0</xdr:colOff>
          <xdr:row>65603</xdr:row>
          <xdr:rowOff>0</xdr:rowOff>
        </xdr:to>
        <xdr:sp macro="" textlink="">
          <xdr:nvSpPr>
            <xdr:cNvPr id="61535" name="Button 95" hidden="1">
              <a:extLst>
                <a:ext uri="{63B3BB69-23CF-44E3-9099-C40C66FF867C}">
                  <a14:compatExt spid="_x0000_s61535"/>
                </a:ext>
                <a:ext uri="{FF2B5EF4-FFF2-40B4-BE49-F238E27FC236}">
                  <a16:creationId xmlns:a16="http://schemas.microsoft.com/office/drawing/2014/main" id="{00000000-0008-0000-3C00-00005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131139</xdr:row>
          <xdr:rowOff>0</xdr:rowOff>
        </xdr:from>
        <xdr:to>
          <xdr:col>508</xdr:col>
          <xdr:colOff>0</xdr:colOff>
          <xdr:row>131139</xdr:row>
          <xdr:rowOff>0</xdr:rowOff>
        </xdr:to>
        <xdr:sp macro="" textlink="">
          <xdr:nvSpPr>
            <xdr:cNvPr id="61536" name="Button 96" hidden="1">
              <a:extLst>
                <a:ext uri="{63B3BB69-23CF-44E3-9099-C40C66FF867C}">
                  <a14:compatExt spid="_x0000_s61536"/>
                </a:ext>
                <a:ext uri="{FF2B5EF4-FFF2-40B4-BE49-F238E27FC236}">
                  <a16:creationId xmlns:a16="http://schemas.microsoft.com/office/drawing/2014/main" id="{00000000-0008-0000-3C00-00006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196675</xdr:row>
          <xdr:rowOff>0</xdr:rowOff>
        </xdr:from>
        <xdr:to>
          <xdr:col>508</xdr:col>
          <xdr:colOff>0</xdr:colOff>
          <xdr:row>196675</xdr:row>
          <xdr:rowOff>0</xdr:rowOff>
        </xdr:to>
        <xdr:sp macro="" textlink="">
          <xdr:nvSpPr>
            <xdr:cNvPr id="61537" name="Button 97" hidden="1">
              <a:extLst>
                <a:ext uri="{63B3BB69-23CF-44E3-9099-C40C66FF867C}">
                  <a14:compatExt spid="_x0000_s61537"/>
                </a:ext>
                <a:ext uri="{FF2B5EF4-FFF2-40B4-BE49-F238E27FC236}">
                  <a16:creationId xmlns:a16="http://schemas.microsoft.com/office/drawing/2014/main" id="{00000000-0008-0000-3C00-00006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262211</xdr:row>
          <xdr:rowOff>0</xdr:rowOff>
        </xdr:from>
        <xdr:to>
          <xdr:col>508</xdr:col>
          <xdr:colOff>0</xdr:colOff>
          <xdr:row>262211</xdr:row>
          <xdr:rowOff>0</xdr:rowOff>
        </xdr:to>
        <xdr:sp macro="" textlink="">
          <xdr:nvSpPr>
            <xdr:cNvPr id="61538" name="Button 98" hidden="1">
              <a:extLst>
                <a:ext uri="{63B3BB69-23CF-44E3-9099-C40C66FF867C}">
                  <a14:compatExt spid="_x0000_s61538"/>
                </a:ext>
                <a:ext uri="{FF2B5EF4-FFF2-40B4-BE49-F238E27FC236}">
                  <a16:creationId xmlns:a16="http://schemas.microsoft.com/office/drawing/2014/main" id="{00000000-0008-0000-3C00-00006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327747</xdr:row>
          <xdr:rowOff>0</xdr:rowOff>
        </xdr:from>
        <xdr:to>
          <xdr:col>508</xdr:col>
          <xdr:colOff>0</xdr:colOff>
          <xdr:row>327747</xdr:row>
          <xdr:rowOff>0</xdr:rowOff>
        </xdr:to>
        <xdr:sp macro="" textlink="">
          <xdr:nvSpPr>
            <xdr:cNvPr id="61539" name="Button 99" hidden="1">
              <a:extLst>
                <a:ext uri="{63B3BB69-23CF-44E3-9099-C40C66FF867C}">
                  <a14:compatExt spid="_x0000_s61539"/>
                </a:ext>
                <a:ext uri="{FF2B5EF4-FFF2-40B4-BE49-F238E27FC236}">
                  <a16:creationId xmlns:a16="http://schemas.microsoft.com/office/drawing/2014/main" id="{00000000-0008-0000-3C00-00006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393283</xdr:row>
          <xdr:rowOff>0</xdr:rowOff>
        </xdr:from>
        <xdr:to>
          <xdr:col>508</xdr:col>
          <xdr:colOff>0</xdr:colOff>
          <xdr:row>393283</xdr:row>
          <xdr:rowOff>0</xdr:rowOff>
        </xdr:to>
        <xdr:sp macro="" textlink="">
          <xdr:nvSpPr>
            <xdr:cNvPr id="61540" name="Button 100" hidden="1">
              <a:extLst>
                <a:ext uri="{63B3BB69-23CF-44E3-9099-C40C66FF867C}">
                  <a14:compatExt spid="_x0000_s61540"/>
                </a:ext>
                <a:ext uri="{FF2B5EF4-FFF2-40B4-BE49-F238E27FC236}">
                  <a16:creationId xmlns:a16="http://schemas.microsoft.com/office/drawing/2014/main" id="{00000000-0008-0000-3C00-00006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458819</xdr:row>
          <xdr:rowOff>0</xdr:rowOff>
        </xdr:from>
        <xdr:to>
          <xdr:col>508</xdr:col>
          <xdr:colOff>0</xdr:colOff>
          <xdr:row>458819</xdr:row>
          <xdr:rowOff>0</xdr:rowOff>
        </xdr:to>
        <xdr:sp macro="" textlink="">
          <xdr:nvSpPr>
            <xdr:cNvPr id="61541" name="Button 101" hidden="1">
              <a:extLst>
                <a:ext uri="{63B3BB69-23CF-44E3-9099-C40C66FF867C}">
                  <a14:compatExt spid="_x0000_s61541"/>
                </a:ext>
                <a:ext uri="{FF2B5EF4-FFF2-40B4-BE49-F238E27FC236}">
                  <a16:creationId xmlns:a16="http://schemas.microsoft.com/office/drawing/2014/main" id="{00000000-0008-0000-3C00-00006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524355</xdr:row>
          <xdr:rowOff>0</xdr:rowOff>
        </xdr:from>
        <xdr:to>
          <xdr:col>508</xdr:col>
          <xdr:colOff>0</xdr:colOff>
          <xdr:row>524355</xdr:row>
          <xdr:rowOff>0</xdr:rowOff>
        </xdr:to>
        <xdr:sp macro="" textlink="">
          <xdr:nvSpPr>
            <xdr:cNvPr id="61542" name="Button 102" hidden="1">
              <a:extLst>
                <a:ext uri="{63B3BB69-23CF-44E3-9099-C40C66FF867C}">
                  <a14:compatExt spid="_x0000_s61542"/>
                </a:ext>
                <a:ext uri="{FF2B5EF4-FFF2-40B4-BE49-F238E27FC236}">
                  <a16:creationId xmlns:a16="http://schemas.microsoft.com/office/drawing/2014/main" id="{00000000-0008-0000-3C00-00006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589891</xdr:row>
          <xdr:rowOff>0</xdr:rowOff>
        </xdr:from>
        <xdr:to>
          <xdr:col>508</xdr:col>
          <xdr:colOff>0</xdr:colOff>
          <xdr:row>589891</xdr:row>
          <xdr:rowOff>0</xdr:rowOff>
        </xdr:to>
        <xdr:sp macro="" textlink="">
          <xdr:nvSpPr>
            <xdr:cNvPr id="61543" name="Button 103" hidden="1">
              <a:extLst>
                <a:ext uri="{63B3BB69-23CF-44E3-9099-C40C66FF867C}">
                  <a14:compatExt spid="_x0000_s61543"/>
                </a:ext>
                <a:ext uri="{FF2B5EF4-FFF2-40B4-BE49-F238E27FC236}">
                  <a16:creationId xmlns:a16="http://schemas.microsoft.com/office/drawing/2014/main" id="{00000000-0008-0000-3C00-00006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655427</xdr:row>
          <xdr:rowOff>0</xdr:rowOff>
        </xdr:from>
        <xdr:to>
          <xdr:col>508</xdr:col>
          <xdr:colOff>0</xdr:colOff>
          <xdr:row>655427</xdr:row>
          <xdr:rowOff>0</xdr:rowOff>
        </xdr:to>
        <xdr:sp macro="" textlink="">
          <xdr:nvSpPr>
            <xdr:cNvPr id="61544" name="Button 104" hidden="1">
              <a:extLst>
                <a:ext uri="{63B3BB69-23CF-44E3-9099-C40C66FF867C}">
                  <a14:compatExt spid="_x0000_s61544"/>
                </a:ext>
                <a:ext uri="{FF2B5EF4-FFF2-40B4-BE49-F238E27FC236}">
                  <a16:creationId xmlns:a16="http://schemas.microsoft.com/office/drawing/2014/main" id="{00000000-0008-0000-3C00-00006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720963</xdr:row>
          <xdr:rowOff>0</xdr:rowOff>
        </xdr:from>
        <xdr:to>
          <xdr:col>508</xdr:col>
          <xdr:colOff>0</xdr:colOff>
          <xdr:row>720963</xdr:row>
          <xdr:rowOff>0</xdr:rowOff>
        </xdr:to>
        <xdr:sp macro="" textlink="">
          <xdr:nvSpPr>
            <xdr:cNvPr id="61545" name="Button 105" hidden="1">
              <a:extLst>
                <a:ext uri="{63B3BB69-23CF-44E3-9099-C40C66FF867C}">
                  <a14:compatExt spid="_x0000_s61545"/>
                </a:ext>
                <a:ext uri="{FF2B5EF4-FFF2-40B4-BE49-F238E27FC236}">
                  <a16:creationId xmlns:a16="http://schemas.microsoft.com/office/drawing/2014/main" id="{00000000-0008-0000-3C00-00006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786499</xdr:row>
          <xdr:rowOff>0</xdr:rowOff>
        </xdr:from>
        <xdr:to>
          <xdr:col>508</xdr:col>
          <xdr:colOff>0</xdr:colOff>
          <xdr:row>786499</xdr:row>
          <xdr:rowOff>0</xdr:rowOff>
        </xdr:to>
        <xdr:sp macro="" textlink="">
          <xdr:nvSpPr>
            <xdr:cNvPr id="61546" name="Button 106" hidden="1">
              <a:extLst>
                <a:ext uri="{63B3BB69-23CF-44E3-9099-C40C66FF867C}">
                  <a14:compatExt spid="_x0000_s61546"/>
                </a:ext>
                <a:ext uri="{FF2B5EF4-FFF2-40B4-BE49-F238E27FC236}">
                  <a16:creationId xmlns:a16="http://schemas.microsoft.com/office/drawing/2014/main" id="{00000000-0008-0000-3C00-00006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852035</xdr:row>
          <xdr:rowOff>0</xdr:rowOff>
        </xdr:from>
        <xdr:to>
          <xdr:col>508</xdr:col>
          <xdr:colOff>0</xdr:colOff>
          <xdr:row>852035</xdr:row>
          <xdr:rowOff>0</xdr:rowOff>
        </xdr:to>
        <xdr:sp macro="" textlink="">
          <xdr:nvSpPr>
            <xdr:cNvPr id="61547" name="Button 107" hidden="1">
              <a:extLst>
                <a:ext uri="{63B3BB69-23CF-44E3-9099-C40C66FF867C}">
                  <a14:compatExt spid="_x0000_s61547"/>
                </a:ext>
                <a:ext uri="{FF2B5EF4-FFF2-40B4-BE49-F238E27FC236}">
                  <a16:creationId xmlns:a16="http://schemas.microsoft.com/office/drawing/2014/main" id="{00000000-0008-0000-3C00-00006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917571</xdr:row>
          <xdr:rowOff>0</xdr:rowOff>
        </xdr:from>
        <xdr:to>
          <xdr:col>508</xdr:col>
          <xdr:colOff>0</xdr:colOff>
          <xdr:row>917571</xdr:row>
          <xdr:rowOff>0</xdr:rowOff>
        </xdr:to>
        <xdr:sp macro="" textlink="">
          <xdr:nvSpPr>
            <xdr:cNvPr id="61548" name="Button 108" hidden="1">
              <a:extLst>
                <a:ext uri="{63B3BB69-23CF-44E3-9099-C40C66FF867C}">
                  <a14:compatExt spid="_x0000_s61548"/>
                </a:ext>
                <a:ext uri="{FF2B5EF4-FFF2-40B4-BE49-F238E27FC236}">
                  <a16:creationId xmlns:a16="http://schemas.microsoft.com/office/drawing/2014/main" id="{00000000-0008-0000-3C00-00006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983107</xdr:row>
          <xdr:rowOff>0</xdr:rowOff>
        </xdr:from>
        <xdr:to>
          <xdr:col>508</xdr:col>
          <xdr:colOff>0</xdr:colOff>
          <xdr:row>983107</xdr:row>
          <xdr:rowOff>0</xdr:rowOff>
        </xdr:to>
        <xdr:sp macro="" textlink="">
          <xdr:nvSpPr>
            <xdr:cNvPr id="61549" name="Button 109" hidden="1">
              <a:extLst>
                <a:ext uri="{63B3BB69-23CF-44E3-9099-C40C66FF867C}">
                  <a14:compatExt spid="_x0000_s61549"/>
                </a:ext>
                <a:ext uri="{FF2B5EF4-FFF2-40B4-BE49-F238E27FC236}">
                  <a16:creationId xmlns:a16="http://schemas.microsoft.com/office/drawing/2014/main" id="{00000000-0008-0000-3C00-00006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67</xdr:row>
          <xdr:rowOff>0</xdr:rowOff>
        </xdr:from>
        <xdr:to>
          <xdr:col>764</xdr:col>
          <xdr:colOff>0</xdr:colOff>
          <xdr:row>67</xdr:row>
          <xdr:rowOff>0</xdr:rowOff>
        </xdr:to>
        <xdr:sp macro="" textlink="">
          <xdr:nvSpPr>
            <xdr:cNvPr id="61550" name="Button 110" hidden="1">
              <a:extLst>
                <a:ext uri="{63B3BB69-23CF-44E3-9099-C40C66FF867C}">
                  <a14:compatExt spid="_x0000_s61550"/>
                </a:ext>
                <a:ext uri="{FF2B5EF4-FFF2-40B4-BE49-F238E27FC236}">
                  <a16:creationId xmlns:a16="http://schemas.microsoft.com/office/drawing/2014/main" id="{00000000-0008-0000-3C00-00006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65603</xdr:row>
          <xdr:rowOff>0</xdr:rowOff>
        </xdr:from>
        <xdr:to>
          <xdr:col>764</xdr:col>
          <xdr:colOff>0</xdr:colOff>
          <xdr:row>65603</xdr:row>
          <xdr:rowOff>0</xdr:rowOff>
        </xdr:to>
        <xdr:sp macro="" textlink="">
          <xdr:nvSpPr>
            <xdr:cNvPr id="61551" name="Button 111" hidden="1">
              <a:extLst>
                <a:ext uri="{63B3BB69-23CF-44E3-9099-C40C66FF867C}">
                  <a14:compatExt spid="_x0000_s61551"/>
                </a:ext>
                <a:ext uri="{FF2B5EF4-FFF2-40B4-BE49-F238E27FC236}">
                  <a16:creationId xmlns:a16="http://schemas.microsoft.com/office/drawing/2014/main" id="{00000000-0008-0000-3C00-00006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131139</xdr:row>
          <xdr:rowOff>0</xdr:rowOff>
        </xdr:from>
        <xdr:to>
          <xdr:col>764</xdr:col>
          <xdr:colOff>0</xdr:colOff>
          <xdr:row>131139</xdr:row>
          <xdr:rowOff>0</xdr:rowOff>
        </xdr:to>
        <xdr:sp macro="" textlink="">
          <xdr:nvSpPr>
            <xdr:cNvPr id="61552" name="Button 112" hidden="1">
              <a:extLst>
                <a:ext uri="{63B3BB69-23CF-44E3-9099-C40C66FF867C}">
                  <a14:compatExt spid="_x0000_s61552"/>
                </a:ext>
                <a:ext uri="{FF2B5EF4-FFF2-40B4-BE49-F238E27FC236}">
                  <a16:creationId xmlns:a16="http://schemas.microsoft.com/office/drawing/2014/main" id="{00000000-0008-0000-3C00-00007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196675</xdr:row>
          <xdr:rowOff>0</xdr:rowOff>
        </xdr:from>
        <xdr:to>
          <xdr:col>764</xdr:col>
          <xdr:colOff>0</xdr:colOff>
          <xdr:row>196675</xdr:row>
          <xdr:rowOff>0</xdr:rowOff>
        </xdr:to>
        <xdr:sp macro="" textlink="">
          <xdr:nvSpPr>
            <xdr:cNvPr id="61553" name="Button 113" hidden="1">
              <a:extLst>
                <a:ext uri="{63B3BB69-23CF-44E3-9099-C40C66FF867C}">
                  <a14:compatExt spid="_x0000_s61553"/>
                </a:ext>
                <a:ext uri="{FF2B5EF4-FFF2-40B4-BE49-F238E27FC236}">
                  <a16:creationId xmlns:a16="http://schemas.microsoft.com/office/drawing/2014/main" id="{00000000-0008-0000-3C00-00007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262211</xdr:row>
          <xdr:rowOff>0</xdr:rowOff>
        </xdr:from>
        <xdr:to>
          <xdr:col>764</xdr:col>
          <xdr:colOff>0</xdr:colOff>
          <xdr:row>262211</xdr:row>
          <xdr:rowOff>0</xdr:rowOff>
        </xdr:to>
        <xdr:sp macro="" textlink="">
          <xdr:nvSpPr>
            <xdr:cNvPr id="61554" name="Button 114" hidden="1">
              <a:extLst>
                <a:ext uri="{63B3BB69-23CF-44E3-9099-C40C66FF867C}">
                  <a14:compatExt spid="_x0000_s61554"/>
                </a:ext>
                <a:ext uri="{FF2B5EF4-FFF2-40B4-BE49-F238E27FC236}">
                  <a16:creationId xmlns:a16="http://schemas.microsoft.com/office/drawing/2014/main" id="{00000000-0008-0000-3C00-00007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327747</xdr:row>
          <xdr:rowOff>0</xdr:rowOff>
        </xdr:from>
        <xdr:to>
          <xdr:col>764</xdr:col>
          <xdr:colOff>0</xdr:colOff>
          <xdr:row>327747</xdr:row>
          <xdr:rowOff>0</xdr:rowOff>
        </xdr:to>
        <xdr:sp macro="" textlink="">
          <xdr:nvSpPr>
            <xdr:cNvPr id="61555" name="Button 115" hidden="1">
              <a:extLst>
                <a:ext uri="{63B3BB69-23CF-44E3-9099-C40C66FF867C}">
                  <a14:compatExt spid="_x0000_s61555"/>
                </a:ext>
                <a:ext uri="{FF2B5EF4-FFF2-40B4-BE49-F238E27FC236}">
                  <a16:creationId xmlns:a16="http://schemas.microsoft.com/office/drawing/2014/main" id="{00000000-0008-0000-3C00-00007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393283</xdr:row>
          <xdr:rowOff>0</xdr:rowOff>
        </xdr:from>
        <xdr:to>
          <xdr:col>764</xdr:col>
          <xdr:colOff>0</xdr:colOff>
          <xdr:row>393283</xdr:row>
          <xdr:rowOff>0</xdr:rowOff>
        </xdr:to>
        <xdr:sp macro="" textlink="">
          <xdr:nvSpPr>
            <xdr:cNvPr id="61556" name="Button 116" hidden="1">
              <a:extLst>
                <a:ext uri="{63B3BB69-23CF-44E3-9099-C40C66FF867C}">
                  <a14:compatExt spid="_x0000_s61556"/>
                </a:ext>
                <a:ext uri="{FF2B5EF4-FFF2-40B4-BE49-F238E27FC236}">
                  <a16:creationId xmlns:a16="http://schemas.microsoft.com/office/drawing/2014/main" id="{00000000-0008-0000-3C00-00007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458819</xdr:row>
          <xdr:rowOff>0</xdr:rowOff>
        </xdr:from>
        <xdr:to>
          <xdr:col>764</xdr:col>
          <xdr:colOff>0</xdr:colOff>
          <xdr:row>458819</xdr:row>
          <xdr:rowOff>0</xdr:rowOff>
        </xdr:to>
        <xdr:sp macro="" textlink="">
          <xdr:nvSpPr>
            <xdr:cNvPr id="61557" name="Button 117" hidden="1">
              <a:extLst>
                <a:ext uri="{63B3BB69-23CF-44E3-9099-C40C66FF867C}">
                  <a14:compatExt spid="_x0000_s61557"/>
                </a:ext>
                <a:ext uri="{FF2B5EF4-FFF2-40B4-BE49-F238E27FC236}">
                  <a16:creationId xmlns:a16="http://schemas.microsoft.com/office/drawing/2014/main" id="{00000000-0008-0000-3C00-00007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524355</xdr:row>
          <xdr:rowOff>0</xdr:rowOff>
        </xdr:from>
        <xdr:to>
          <xdr:col>764</xdr:col>
          <xdr:colOff>0</xdr:colOff>
          <xdr:row>524355</xdr:row>
          <xdr:rowOff>0</xdr:rowOff>
        </xdr:to>
        <xdr:sp macro="" textlink="">
          <xdr:nvSpPr>
            <xdr:cNvPr id="61558" name="Button 118" hidden="1">
              <a:extLst>
                <a:ext uri="{63B3BB69-23CF-44E3-9099-C40C66FF867C}">
                  <a14:compatExt spid="_x0000_s61558"/>
                </a:ext>
                <a:ext uri="{FF2B5EF4-FFF2-40B4-BE49-F238E27FC236}">
                  <a16:creationId xmlns:a16="http://schemas.microsoft.com/office/drawing/2014/main" id="{00000000-0008-0000-3C00-00007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589891</xdr:row>
          <xdr:rowOff>0</xdr:rowOff>
        </xdr:from>
        <xdr:to>
          <xdr:col>764</xdr:col>
          <xdr:colOff>0</xdr:colOff>
          <xdr:row>589891</xdr:row>
          <xdr:rowOff>0</xdr:rowOff>
        </xdr:to>
        <xdr:sp macro="" textlink="">
          <xdr:nvSpPr>
            <xdr:cNvPr id="61559" name="Button 119" hidden="1">
              <a:extLst>
                <a:ext uri="{63B3BB69-23CF-44E3-9099-C40C66FF867C}">
                  <a14:compatExt spid="_x0000_s61559"/>
                </a:ext>
                <a:ext uri="{FF2B5EF4-FFF2-40B4-BE49-F238E27FC236}">
                  <a16:creationId xmlns:a16="http://schemas.microsoft.com/office/drawing/2014/main" id="{00000000-0008-0000-3C00-00007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655427</xdr:row>
          <xdr:rowOff>0</xdr:rowOff>
        </xdr:from>
        <xdr:to>
          <xdr:col>764</xdr:col>
          <xdr:colOff>0</xdr:colOff>
          <xdr:row>655427</xdr:row>
          <xdr:rowOff>0</xdr:rowOff>
        </xdr:to>
        <xdr:sp macro="" textlink="">
          <xdr:nvSpPr>
            <xdr:cNvPr id="61560" name="Button 120" hidden="1">
              <a:extLst>
                <a:ext uri="{63B3BB69-23CF-44E3-9099-C40C66FF867C}">
                  <a14:compatExt spid="_x0000_s61560"/>
                </a:ext>
                <a:ext uri="{FF2B5EF4-FFF2-40B4-BE49-F238E27FC236}">
                  <a16:creationId xmlns:a16="http://schemas.microsoft.com/office/drawing/2014/main" id="{00000000-0008-0000-3C00-00007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720963</xdr:row>
          <xdr:rowOff>0</xdr:rowOff>
        </xdr:from>
        <xdr:to>
          <xdr:col>764</xdr:col>
          <xdr:colOff>0</xdr:colOff>
          <xdr:row>720963</xdr:row>
          <xdr:rowOff>0</xdr:rowOff>
        </xdr:to>
        <xdr:sp macro="" textlink="">
          <xdr:nvSpPr>
            <xdr:cNvPr id="61561" name="Button 121" hidden="1">
              <a:extLst>
                <a:ext uri="{63B3BB69-23CF-44E3-9099-C40C66FF867C}">
                  <a14:compatExt spid="_x0000_s61561"/>
                </a:ext>
                <a:ext uri="{FF2B5EF4-FFF2-40B4-BE49-F238E27FC236}">
                  <a16:creationId xmlns:a16="http://schemas.microsoft.com/office/drawing/2014/main" id="{00000000-0008-0000-3C00-00007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786499</xdr:row>
          <xdr:rowOff>0</xdr:rowOff>
        </xdr:from>
        <xdr:to>
          <xdr:col>764</xdr:col>
          <xdr:colOff>0</xdr:colOff>
          <xdr:row>786499</xdr:row>
          <xdr:rowOff>0</xdr:rowOff>
        </xdr:to>
        <xdr:sp macro="" textlink="">
          <xdr:nvSpPr>
            <xdr:cNvPr id="61562" name="Button 122" hidden="1">
              <a:extLst>
                <a:ext uri="{63B3BB69-23CF-44E3-9099-C40C66FF867C}">
                  <a14:compatExt spid="_x0000_s61562"/>
                </a:ext>
                <a:ext uri="{FF2B5EF4-FFF2-40B4-BE49-F238E27FC236}">
                  <a16:creationId xmlns:a16="http://schemas.microsoft.com/office/drawing/2014/main" id="{00000000-0008-0000-3C00-00007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852035</xdr:row>
          <xdr:rowOff>0</xdr:rowOff>
        </xdr:from>
        <xdr:to>
          <xdr:col>764</xdr:col>
          <xdr:colOff>0</xdr:colOff>
          <xdr:row>852035</xdr:row>
          <xdr:rowOff>0</xdr:rowOff>
        </xdr:to>
        <xdr:sp macro="" textlink="">
          <xdr:nvSpPr>
            <xdr:cNvPr id="61563" name="Button 123" hidden="1">
              <a:extLst>
                <a:ext uri="{63B3BB69-23CF-44E3-9099-C40C66FF867C}">
                  <a14:compatExt spid="_x0000_s61563"/>
                </a:ext>
                <a:ext uri="{FF2B5EF4-FFF2-40B4-BE49-F238E27FC236}">
                  <a16:creationId xmlns:a16="http://schemas.microsoft.com/office/drawing/2014/main" id="{00000000-0008-0000-3C00-00007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917571</xdr:row>
          <xdr:rowOff>0</xdr:rowOff>
        </xdr:from>
        <xdr:to>
          <xdr:col>764</xdr:col>
          <xdr:colOff>0</xdr:colOff>
          <xdr:row>917571</xdr:row>
          <xdr:rowOff>0</xdr:rowOff>
        </xdr:to>
        <xdr:sp macro="" textlink="">
          <xdr:nvSpPr>
            <xdr:cNvPr id="61564" name="Button 124" hidden="1">
              <a:extLst>
                <a:ext uri="{63B3BB69-23CF-44E3-9099-C40C66FF867C}">
                  <a14:compatExt spid="_x0000_s61564"/>
                </a:ext>
                <a:ext uri="{FF2B5EF4-FFF2-40B4-BE49-F238E27FC236}">
                  <a16:creationId xmlns:a16="http://schemas.microsoft.com/office/drawing/2014/main" id="{00000000-0008-0000-3C00-00007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983107</xdr:row>
          <xdr:rowOff>0</xdr:rowOff>
        </xdr:from>
        <xdr:to>
          <xdr:col>764</xdr:col>
          <xdr:colOff>0</xdr:colOff>
          <xdr:row>983107</xdr:row>
          <xdr:rowOff>0</xdr:rowOff>
        </xdr:to>
        <xdr:sp macro="" textlink="">
          <xdr:nvSpPr>
            <xdr:cNvPr id="61565" name="Button 125" hidden="1">
              <a:extLst>
                <a:ext uri="{63B3BB69-23CF-44E3-9099-C40C66FF867C}">
                  <a14:compatExt spid="_x0000_s61565"/>
                </a:ext>
                <a:ext uri="{FF2B5EF4-FFF2-40B4-BE49-F238E27FC236}">
                  <a16:creationId xmlns:a16="http://schemas.microsoft.com/office/drawing/2014/main" id="{00000000-0008-0000-3C00-00007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67</xdr:row>
          <xdr:rowOff>0</xdr:rowOff>
        </xdr:from>
        <xdr:to>
          <xdr:col>1020</xdr:col>
          <xdr:colOff>0</xdr:colOff>
          <xdr:row>67</xdr:row>
          <xdr:rowOff>0</xdr:rowOff>
        </xdr:to>
        <xdr:sp macro="" textlink="">
          <xdr:nvSpPr>
            <xdr:cNvPr id="61566" name="Button 126" hidden="1">
              <a:extLst>
                <a:ext uri="{63B3BB69-23CF-44E3-9099-C40C66FF867C}">
                  <a14:compatExt spid="_x0000_s61566"/>
                </a:ext>
                <a:ext uri="{FF2B5EF4-FFF2-40B4-BE49-F238E27FC236}">
                  <a16:creationId xmlns:a16="http://schemas.microsoft.com/office/drawing/2014/main" id="{00000000-0008-0000-3C00-00007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65603</xdr:row>
          <xdr:rowOff>0</xdr:rowOff>
        </xdr:from>
        <xdr:to>
          <xdr:col>1020</xdr:col>
          <xdr:colOff>0</xdr:colOff>
          <xdr:row>65603</xdr:row>
          <xdr:rowOff>0</xdr:rowOff>
        </xdr:to>
        <xdr:sp macro="" textlink="">
          <xdr:nvSpPr>
            <xdr:cNvPr id="61567" name="Button 127" hidden="1">
              <a:extLst>
                <a:ext uri="{63B3BB69-23CF-44E3-9099-C40C66FF867C}">
                  <a14:compatExt spid="_x0000_s61567"/>
                </a:ext>
                <a:ext uri="{FF2B5EF4-FFF2-40B4-BE49-F238E27FC236}">
                  <a16:creationId xmlns:a16="http://schemas.microsoft.com/office/drawing/2014/main" id="{00000000-0008-0000-3C00-00007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131139</xdr:row>
          <xdr:rowOff>0</xdr:rowOff>
        </xdr:from>
        <xdr:to>
          <xdr:col>1020</xdr:col>
          <xdr:colOff>0</xdr:colOff>
          <xdr:row>131139</xdr:row>
          <xdr:rowOff>0</xdr:rowOff>
        </xdr:to>
        <xdr:sp macro="" textlink="">
          <xdr:nvSpPr>
            <xdr:cNvPr id="61568" name="Button 128" hidden="1">
              <a:extLst>
                <a:ext uri="{63B3BB69-23CF-44E3-9099-C40C66FF867C}">
                  <a14:compatExt spid="_x0000_s61568"/>
                </a:ext>
                <a:ext uri="{FF2B5EF4-FFF2-40B4-BE49-F238E27FC236}">
                  <a16:creationId xmlns:a16="http://schemas.microsoft.com/office/drawing/2014/main" id="{00000000-0008-0000-3C00-00008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196675</xdr:row>
          <xdr:rowOff>0</xdr:rowOff>
        </xdr:from>
        <xdr:to>
          <xdr:col>1020</xdr:col>
          <xdr:colOff>0</xdr:colOff>
          <xdr:row>196675</xdr:row>
          <xdr:rowOff>0</xdr:rowOff>
        </xdr:to>
        <xdr:sp macro="" textlink="">
          <xdr:nvSpPr>
            <xdr:cNvPr id="61569" name="Button 129" hidden="1">
              <a:extLst>
                <a:ext uri="{63B3BB69-23CF-44E3-9099-C40C66FF867C}">
                  <a14:compatExt spid="_x0000_s61569"/>
                </a:ext>
                <a:ext uri="{FF2B5EF4-FFF2-40B4-BE49-F238E27FC236}">
                  <a16:creationId xmlns:a16="http://schemas.microsoft.com/office/drawing/2014/main" id="{00000000-0008-0000-3C00-00008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262211</xdr:row>
          <xdr:rowOff>0</xdr:rowOff>
        </xdr:from>
        <xdr:to>
          <xdr:col>1020</xdr:col>
          <xdr:colOff>0</xdr:colOff>
          <xdr:row>262211</xdr:row>
          <xdr:rowOff>0</xdr:rowOff>
        </xdr:to>
        <xdr:sp macro="" textlink="">
          <xdr:nvSpPr>
            <xdr:cNvPr id="61570" name="Button 130" hidden="1">
              <a:extLst>
                <a:ext uri="{63B3BB69-23CF-44E3-9099-C40C66FF867C}">
                  <a14:compatExt spid="_x0000_s61570"/>
                </a:ext>
                <a:ext uri="{FF2B5EF4-FFF2-40B4-BE49-F238E27FC236}">
                  <a16:creationId xmlns:a16="http://schemas.microsoft.com/office/drawing/2014/main" id="{00000000-0008-0000-3C00-00008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327747</xdr:row>
          <xdr:rowOff>0</xdr:rowOff>
        </xdr:from>
        <xdr:to>
          <xdr:col>1020</xdr:col>
          <xdr:colOff>0</xdr:colOff>
          <xdr:row>327747</xdr:row>
          <xdr:rowOff>0</xdr:rowOff>
        </xdr:to>
        <xdr:sp macro="" textlink="">
          <xdr:nvSpPr>
            <xdr:cNvPr id="61571" name="Button 131" hidden="1">
              <a:extLst>
                <a:ext uri="{63B3BB69-23CF-44E3-9099-C40C66FF867C}">
                  <a14:compatExt spid="_x0000_s61571"/>
                </a:ext>
                <a:ext uri="{FF2B5EF4-FFF2-40B4-BE49-F238E27FC236}">
                  <a16:creationId xmlns:a16="http://schemas.microsoft.com/office/drawing/2014/main" id="{00000000-0008-0000-3C00-00008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393283</xdr:row>
          <xdr:rowOff>0</xdr:rowOff>
        </xdr:from>
        <xdr:to>
          <xdr:col>1020</xdr:col>
          <xdr:colOff>0</xdr:colOff>
          <xdr:row>393283</xdr:row>
          <xdr:rowOff>0</xdr:rowOff>
        </xdr:to>
        <xdr:sp macro="" textlink="">
          <xdr:nvSpPr>
            <xdr:cNvPr id="61572" name="Button 132" hidden="1">
              <a:extLst>
                <a:ext uri="{63B3BB69-23CF-44E3-9099-C40C66FF867C}">
                  <a14:compatExt spid="_x0000_s61572"/>
                </a:ext>
                <a:ext uri="{FF2B5EF4-FFF2-40B4-BE49-F238E27FC236}">
                  <a16:creationId xmlns:a16="http://schemas.microsoft.com/office/drawing/2014/main" id="{00000000-0008-0000-3C00-00008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458819</xdr:row>
          <xdr:rowOff>0</xdr:rowOff>
        </xdr:from>
        <xdr:to>
          <xdr:col>1020</xdr:col>
          <xdr:colOff>0</xdr:colOff>
          <xdr:row>458819</xdr:row>
          <xdr:rowOff>0</xdr:rowOff>
        </xdr:to>
        <xdr:sp macro="" textlink="">
          <xdr:nvSpPr>
            <xdr:cNvPr id="61573" name="Button 133" hidden="1">
              <a:extLst>
                <a:ext uri="{63B3BB69-23CF-44E3-9099-C40C66FF867C}">
                  <a14:compatExt spid="_x0000_s61573"/>
                </a:ext>
                <a:ext uri="{FF2B5EF4-FFF2-40B4-BE49-F238E27FC236}">
                  <a16:creationId xmlns:a16="http://schemas.microsoft.com/office/drawing/2014/main" id="{00000000-0008-0000-3C00-00008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524355</xdr:row>
          <xdr:rowOff>0</xdr:rowOff>
        </xdr:from>
        <xdr:to>
          <xdr:col>1020</xdr:col>
          <xdr:colOff>0</xdr:colOff>
          <xdr:row>524355</xdr:row>
          <xdr:rowOff>0</xdr:rowOff>
        </xdr:to>
        <xdr:sp macro="" textlink="">
          <xdr:nvSpPr>
            <xdr:cNvPr id="61574" name="Button 134" hidden="1">
              <a:extLst>
                <a:ext uri="{63B3BB69-23CF-44E3-9099-C40C66FF867C}">
                  <a14:compatExt spid="_x0000_s61574"/>
                </a:ext>
                <a:ext uri="{FF2B5EF4-FFF2-40B4-BE49-F238E27FC236}">
                  <a16:creationId xmlns:a16="http://schemas.microsoft.com/office/drawing/2014/main" id="{00000000-0008-0000-3C00-00008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589891</xdr:row>
          <xdr:rowOff>0</xdr:rowOff>
        </xdr:from>
        <xdr:to>
          <xdr:col>1020</xdr:col>
          <xdr:colOff>0</xdr:colOff>
          <xdr:row>589891</xdr:row>
          <xdr:rowOff>0</xdr:rowOff>
        </xdr:to>
        <xdr:sp macro="" textlink="">
          <xdr:nvSpPr>
            <xdr:cNvPr id="61575" name="Button 135" hidden="1">
              <a:extLst>
                <a:ext uri="{63B3BB69-23CF-44E3-9099-C40C66FF867C}">
                  <a14:compatExt spid="_x0000_s61575"/>
                </a:ext>
                <a:ext uri="{FF2B5EF4-FFF2-40B4-BE49-F238E27FC236}">
                  <a16:creationId xmlns:a16="http://schemas.microsoft.com/office/drawing/2014/main" id="{00000000-0008-0000-3C00-00008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655427</xdr:row>
          <xdr:rowOff>0</xdr:rowOff>
        </xdr:from>
        <xdr:to>
          <xdr:col>1020</xdr:col>
          <xdr:colOff>0</xdr:colOff>
          <xdr:row>655427</xdr:row>
          <xdr:rowOff>0</xdr:rowOff>
        </xdr:to>
        <xdr:sp macro="" textlink="">
          <xdr:nvSpPr>
            <xdr:cNvPr id="61576" name="Button 136" hidden="1">
              <a:extLst>
                <a:ext uri="{63B3BB69-23CF-44E3-9099-C40C66FF867C}">
                  <a14:compatExt spid="_x0000_s61576"/>
                </a:ext>
                <a:ext uri="{FF2B5EF4-FFF2-40B4-BE49-F238E27FC236}">
                  <a16:creationId xmlns:a16="http://schemas.microsoft.com/office/drawing/2014/main" id="{00000000-0008-0000-3C00-00008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720963</xdr:row>
          <xdr:rowOff>0</xdr:rowOff>
        </xdr:from>
        <xdr:to>
          <xdr:col>1020</xdr:col>
          <xdr:colOff>0</xdr:colOff>
          <xdr:row>720963</xdr:row>
          <xdr:rowOff>0</xdr:rowOff>
        </xdr:to>
        <xdr:sp macro="" textlink="">
          <xdr:nvSpPr>
            <xdr:cNvPr id="61577" name="Button 137" hidden="1">
              <a:extLst>
                <a:ext uri="{63B3BB69-23CF-44E3-9099-C40C66FF867C}">
                  <a14:compatExt spid="_x0000_s61577"/>
                </a:ext>
                <a:ext uri="{FF2B5EF4-FFF2-40B4-BE49-F238E27FC236}">
                  <a16:creationId xmlns:a16="http://schemas.microsoft.com/office/drawing/2014/main" id="{00000000-0008-0000-3C00-00008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786499</xdr:row>
          <xdr:rowOff>0</xdr:rowOff>
        </xdr:from>
        <xdr:to>
          <xdr:col>1020</xdr:col>
          <xdr:colOff>0</xdr:colOff>
          <xdr:row>786499</xdr:row>
          <xdr:rowOff>0</xdr:rowOff>
        </xdr:to>
        <xdr:sp macro="" textlink="">
          <xdr:nvSpPr>
            <xdr:cNvPr id="61578" name="Button 138" hidden="1">
              <a:extLst>
                <a:ext uri="{63B3BB69-23CF-44E3-9099-C40C66FF867C}">
                  <a14:compatExt spid="_x0000_s61578"/>
                </a:ext>
                <a:ext uri="{FF2B5EF4-FFF2-40B4-BE49-F238E27FC236}">
                  <a16:creationId xmlns:a16="http://schemas.microsoft.com/office/drawing/2014/main" id="{00000000-0008-0000-3C00-00008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852035</xdr:row>
          <xdr:rowOff>0</xdr:rowOff>
        </xdr:from>
        <xdr:to>
          <xdr:col>1020</xdr:col>
          <xdr:colOff>0</xdr:colOff>
          <xdr:row>852035</xdr:row>
          <xdr:rowOff>0</xdr:rowOff>
        </xdr:to>
        <xdr:sp macro="" textlink="">
          <xdr:nvSpPr>
            <xdr:cNvPr id="61579" name="Button 139" hidden="1">
              <a:extLst>
                <a:ext uri="{63B3BB69-23CF-44E3-9099-C40C66FF867C}">
                  <a14:compatExt spid="_x0000_s61579"/>
                </a:ext>
                <a:ext uri="{FF2B5EF4-FFF2-40B4-BE49-F238E27FC236}">
                  <a16:creationId xmlns:a16="http://schemas.microsoft.com/office/drawing/2014/main" id="{00000000-0008-0000-3C00-00008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917571</xdr:row>
          <xdr:rowOff>0</xdr:rowOff>
        </xdr:from>
        <xdr:to>
          <xdr:col>1020</xdr:col>
          <xdr:colOff>0</xdr:colOff>
          <xdr:row>917571</xdr:row>
          <xdr:rowOff>0</xdr:rowOff>
        </xdr:to>
        <xdr:sp macro="" textlink="">
          <xdr:nvSpPr>
            <xdr:cNvPr id="61580" name="Button 140" hidden="1">
              <a:extLst>
                <a:ext uri="{63B3BB69-23CF-44E3-9099-C40C66FF867C}">
                  <a14:compatExt spid="_x0000_s61580"/>
                </a:ext>
                <a:ext uri="{FF2B5EF4-FFF2-40B4-BE49-F238E27FC236}">
                  <a16:creationId xmlns:a16="http://schemas.microsoft.com/office/drawing/2014/main" id="{00000000-0008-0000-3C00-00008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983107</xdr:row>
          <xdr:rowOff>0</xdr:rowOff>
        </xdr:from>
        <xdr:to>
          <xdr:col>1020</xdr:col>
          <xdr:colOff>0</xdr:colOff>
          <xdr:row>983107</xdr:row>
          <xdr:rowOff>0</xdr:rowOff>
        </xdr:to>
        <xdr:sp macro="" textlink="">
          <xdr:nvSpPr>
            <xdr:cNvPr id="61581" name="Button 141" hidden="1">
              <a:extLst>
                <a:ext uri="{63B3BB69-23CF-44E3-9099-C40C66FF867C}">
                  <a14:compatExt spid="_x0000_s61581"/>
                </a:ext>
                <a:ext uri="{FF2B5EF4-FFF2-40B4-BE49-F238E27FC236}">
                  <a16:creationId xmlns:a16="http://schemas.microsoft.com/office/drawing/2014/main" id="{00000000-0008-0000-3C00-00008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67</xdr:row>
          <xdr:rowOff>0</xdr:rowOff>
        </xdr:from>
        <xdr:to>
          <xdr:col>1276</xdr:col>
          <xdr:colOff>0</xdr:colOff>
          <xdr:row>67</xdr:row>
          <xdr:rowOff>0</xdr:rowOff>
        </xdr:to>
        <xdr:sp macro="" textlink="">
          <xdr:nvSpPr>
            <xdr:cNvPr id="61582" name="Button 142" hidden="1">
              <a:extLst>
                <a:ext uri="{63B3BB69-23CF-44E3-9099-C40C66FF867C}">
                  <a14:compatExt spid="_x0000_s61582"/>
                </a:ext>
                <a:ext uri="{FF2B5EF4-FFF2-40B4-BE49-F238E27FC236}">
                  <a16:creationId xmlns:a16="http://schemas.microsoft.com/office/drawing/2014/main" id="{00000000-0008-0000-3C00-00008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65603</xdr:row>
          <xdr:rowOff>0</xdr:rowOff>
        </xdr:from>
        <xdr:to>
          <xdr:col>1276</xdr:col>
          <xdr:colOff>0</xdr:colOff>
          <xdr:row>65603</xdr:row>
          <xdr:rowOff>0</xdr:rowOff>
        </xdr:to>
        <xdr:sp macro="" textlink="">
          <xdr:nvSpPr>
            <xdr:cNvPr id="61583" name="Button 143" hidden="1">
              <a:extLst>
                <a:ext uri="{63B3BB69-23CF-44E3-9099-C40C66FF867C}">
                  <a14:compatExt spid="_x0000_s61583"/>
                </a:ext>
                <a:ext uri="{FF2B5EF4-FFF2-40B4-BE49-F238E27FC236}">
                  <a16:creationId xmlns:a16="http://schemas.microsoft.com/office/drawing/2014/main" id="{00000000-0008-0000-3C00-00008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131139</xdr:row>
          <xdr:rowOff>0</xdr:rowOff>
        </xdr:from>
        <xdr:to>
          <xdr:col>1276</xdr:col>
          <xdr:colOff>0</xdr:colOff>
          <xdr:row>131139</xdr:row>
          <xdr:rowOff>0</xdr:rowOff>
        </xdr:to>
        <xdr:sp macro="" textlink="">
          <xdr:nvSpPr>
            <xdr:cNvPr id="61584" name="Button 144" hidden="1">
              <a:extLst>
                <a:ext uri="{63B3BB69-23CF-44E3-9099-C40C66FF867C}">
                  <a14:compatExt spid="_x0000_s61584"/>
                </a:ext>
                <a:ext uri="{FF2B5EF4-FFF2-40B4-BE49-F238E27FC236}">
                  <a16:creationId xmlns:a16="http://schemas.microsoft.com/office/drawing/2014/main" id="{00000000-0008-0000-3C00-00009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196675</xdr:row>
          <xdr:rowOff>0</xdr:rowOff>
        </xdr:from>
        <xdr:to>
          <xdr:col>1276</xdr:col>
          <xdr:colOff>0</xdr:colOff>
          <xdr:row>196675</xdr:row>
          <xdr:rowOff>0</xdr:rowOff>
        </xdr:to>
        <xdr:sp macro="" textlink="">
          <xdr:nvSpPr>
            <xdr:cNvPr id="61585" name="Button 145" hidden="1">
              <a:extLst>
                <a:ext uri="{63B3BB69-23CF-44E3-9099-C40C66FF867C}">
                  <a14:compatExt spid="_x0000_s61585"/>
                </a:ext>
                <a:ext uri="{FF2B5EF4-FFF2-40B4-BE49-F238E27FC236}">
                  <a16:creationId xmlns:a16="http://schemas.microsoft.com/office/drawing/2014/main" id="{00000000-0008-0000-3C00-00009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262211</xdr:row>
          <xdr:rowOff>0</xdr:rowOff>
        </xdr:from>
        <xdr:to>
          <xdr:col>1276</xdr:col>
          <xdr:colOff>0</xdr:colOff>
          <xdr:row>262211</xdr:row>
          <xdr:rowOff>0</xdr:rowOff>
        </xdr:to>
        <xdr:sp macro="" textlink="">
          <xdr:nvSpPr>
            <xdr:cNvPr id="61586" name="Button 146" hidden="1">
              <a:extLst>
                <a:ext uri="{63B3BB69-23CF-44E3-9099-C40C66FF867C}">
                  <a14:compatExt spid="_x0000_s61586"/>
                </a:ext>
                <a:ext uri="{FF2B5EF4-FFF2-40B4-BE49-F238E27FC236}">
                  <a16:creationId xmlns:a16="http://schemas.microsoft.com/office/drawing/2014/main" id="{00000000-0008-0000-3C00-00009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327747</xdr:row>
          <xdr:rowOff>0</xdr:rowOff>
        </xdr:from>
        <xdr:to>
          <xdr:col>1276</xdr:col>
          <xdr:colOff>0</xdr:colOff>
          <xdr:row>327747</xdr:row>
          <xdr:rowOff>0</xdr:rowOff>
        </xdr:to>
        <xdr:sp macro="" textlink="">
          <xdr:nvSpPr>
            <xdr:cNvPr id="61587" name="Button 147" hidden="1">
              <a:extLst>
                <a:ext uri="{63B3BB69-23CF-44E3-9099-C40C66FF867C}">
                  <a14:compatExt spid="_x0000_s61587"/>
                </a:ext>
                <a:ext uri="{FF2B5EF4-FFF2-40B4-BE49-F238E27FC236}">
                  <a16:creationId xmlns:a16="http://schemas.microsoft.com/office/drawing/2014/main" id="{00000000-0008-0000-3C00-00009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393283</xdr:row>
          <xdr:rowOff>0</xdr:rowOff>
        </xdr:from>
        <xdr:to>
          <xdr:col>1276</xdr:col>
          <xdr:colOff>0</xdr:colOff>
          <xdr:row>393283</xdr:row>
          <xdr:rowOff>0</xdr:rowOff>
        </xdr:to>
        <xdr:sp macro="" textlink="">
          <xdr:nvSpPr>
            <xdr:cNvPr id="61588" name="Button 148" hidden="1">
              <a:extLst>
                <a:ext uri="{63B3BB69-23CF-44E3-9099-C40C66FF867C}">
                  <a14:compatExt spid="_x0000_s61588"/>
                </a:ext>
                <a:ext uri="{FF2B5EF4-FFF2-40B4-BE49-F238E27FC236}">
                  <a16:creationId xmlns:a16="http://schemas.microsoft.com/office/drawing/2014/main" id="{00000000-0008-0000-3C00-00009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458819</xdr:row>
          <xdr:rowOff>0</xdr:rowOff>
        </xdr:from>
        <xdr:to>
          <xdr:col>1276</xdr:col>
          <xdr:colOff>0</xdr:colOff>
          <xdr:row>458819</xdr:row>
          <xdr:rowOff>0</xdr:rowOff>
        </xdr:to>
        <xdr:sp macro="" textlink="">
          <xdr:nvSpPr>
            <xdr:cNvPr id="61589" name="Button 149" hidden="1">
              <a:extLst>
                <a:ext uri="{63B3BB69-23CF-44E3-9099-C40C66FF867C}">
                  <a14:compatExt spid="_x0000_s61589"/>
                </a:ext>
                <a:ext uri="{FF2B5EF4-FFF2-40B4-BE49-F238E27FC236}">
                  <a16:creationId xmlns:a16="http://schemas.microsoft.com/office/drawing/2014/main" id="{00000000-0008-0000-3C00-00009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524355</xdr:row>
          <xdr:rowOff>0</xdr:rowOff>
        </xdr:from>
        <xdr:to>
          <xdr:col>1276</xdr:col>
          <xdr:colOff>0</xdr:colOff>
          <xdr:row>524355</xdr:row>
          <xdr:rowOff>0</xdr:rowOff>
        </xdr:to>
        <xdr:sp macro="" textlink="">
          <xdr:nvSpPr>
            <xdr:cNvPr id="61590" name="Button 150" hidden="1">
              <a:extLst>
                <a:ext uri="{63B3BB69-23CF-44E3-9099-C40C66FF867C}">
                  <a14:compatExt spid="_x0000_s61590"/>
                </a:ext>
                <a:ext uri="{FF2B5EF4-FFF2-40B4-BE49-F238E27FC236}">
                  <a16:creationId xmlns:a16="http://schemas.microsoft.com/office/drawing/2014/main" id="{00000000-0008-0000-3C00-00009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589891</xdr:row>
          <xdr:rowOff>0</xdr:rowOff>
        </xdr:from>
        <xdr:to>
          <xdr:col>1276</xdr:col>
          <xdr:colOff>0</xdr:colOff>
          <xdr:row>589891</xdr:row>
          <xdr:rowOff>0</xdr:rowOff>
        </xdr:to>
        <xdr:sp macro="" textlink="">
          <xdr:nvSpPr>
            <xdr:cNvPr id="61591" name="Button 151" hidden="1">
              <a:extLst>
                <a:ext uri="{63B3BB69-23CF-44E3-9099-C40C66FF867C}">
                  <a14:compatExt spid="_x0000_s61591"/>
                </a:ext>
                <a:ext uri="{FF2B5EF4-FFF2-40B4-BE49-F238E27FC236}">
                  <a16:creationId xmlns:a16="http://schemas.microsoft.com/office/drawing/2014/main" id="{00000000-0008-0000-3C00-00009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655427</xdr:row>
          <xdr:rowOff>0</xdr:rowOff>
        </xdr:from>
        <xdr:to>
          <xdr:col>1276</xdr:col>
          <xdr:colOff>0</xdr:colOff>
          <xdr:row>655427</xdr:row>
          <xdr:rowOff>0</xdr:rowOff>
        </xdr:to>
        <xdr:sp macro="" textlink="">
          <xdr:nvSpPr>
            <xdr:cNvPr id="61592" name="Button 152" hidden="1">
              <a:extLst>
                <a:ext uri="{63B3BB69-23CF-44E3-9099-C40C66FF867C}">
                  <a14:compatExt spid="_x0000_s61592"/>
                </a:ext>
                <a:ext uri="{FF2B5EF4-FFF2-40B4-BE49-F238E27FC236}">
                  <a16:creationId xmlns:a16="http://schemas.microsoft.com/office/drawing/2014/main" id="{00000000-0008-0000-3C00-00009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720963</xdr:row>
          <xdr:rowOff>0</xdr:rowOff>
        </xdr:from>
        <xdr:to>
          <xdr:col>1276</xdr:col>
          <xdr:colOff>0</xdr:colOff>
          <xdr:row>720963</xdr:row>
          <xdr:rowOff>0</xdr:rowOff>
        </xdr:to>
        <xdr:sp macro="" textlink="">
          <xdr:nvSpPr>
            <xdr:cNvPr id="61593" name="Button 153" hidden="1">
              <a:extLst>
                <a:ext uri="{63B3BB69-23CF-44E3-9099-C40C66FF867C}">
                  <a14:compatExt spid="_x0000_s61593"/>
                </a:ext>
                <a:ext uri="{FF2B5EF4-FFF2-40B4-BE49-F238E27FC236}">
                  <a16:creationId xmlns:a16="http://schemas.microsoft.com/office/drawing/2014/main" id="{00000000-0008-0000-3C00-00009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786499</xdr:row>
          <xdr:rowOff>0</xdr:rowOff>
        </xdr:from>
        <xdr:to>
          <xdr:col>1276</xdr:col>
          <xdr:colOff>0</xdr:colOff>
          <xdr:row>786499</xdr:row>
          <xdr:rowOff>0</xdr:rowOff>
        </xdr:to>
        <xdr:sp macro="" textlink="">
          <xdr:nvSpPr>
            <xdr:cNvPr id="61594" name="Button 154" hidden="1">
              <a:extLst>
                <a:ext uri="{63B3BB69-23CF-44E3-9099-C40C66FF867C}">
                  <a14:compatExt spid="_x0000_s61594"/>
                </a:ext>
                <a:ext uri="{FF2B5EF4-FFF2-40B4-BE49-F238E27FC236}">
                  <a16:creationId xmlns:a16="http://schemas.microsoft.com/office/drawing/2014/main" id="{00000000-0008-0000-3C00-00009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852035</xdr:row>
          <xdr:rowOff>0</xdr:rowOff>
        </xdr:from>
        <xdr:to>
          <xdr:col>1276</xdr:col>
          <xdr:colOff>0</xdr:colOff>
          <xdr:row>852035</xdr:row>
          <xdr:rowOff>0</xdr:rowOff>
        </xdr:to>
        <xdr:sp macro="" textlink="">
          <xdr:nvSpPr>
            <xdr:cNvPr id="61595" name="Button 155" hidden="1">
              <a:extLst>
                <a:ext uri="{63B3BB69-23CF-44E3-9099-C40C66FF867C}">
                  <a14:compatExt spid="_x0000_s61595"/>
                </a:ext>
                <a:ext uri="{FF2B5EF4-FFF2-40B4-BE49-F238E27FC236}">
                  <a16:creationId xmlns:a16="http://schemas.microsoft.com/office/drawing/2014/main" id="{00000000-0008-0000-3C00-00009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917571</xdr:row>
          <xdr:rowOff>0</xdr:rowOff>
        </xdr:from>
        <xdr:to>
          <xdr:col>1276</xdr:col>
          <xdr:colOff>0</xdr:colOff>
          <xdr:row>917571</xdr:row>
          <xdr:rowOff>0</xdr:rowOff>
        </xdr:to>
        <xdr:sp macro="" textlink="">
          <xdr:nvSpPr>
            <xdr:cNvPr id="61596" name="Button 156" hidden="1">
              <a:extLst>
                <a:ext uri="{63B3BB69-23CF-44E3-9099-C40C66FF867C}">
                  <a14:compatExt spid="_x0000_s61596"/>
                </a:ext>
                <a:ext uri="{FF2B5EF4-FFF2-40B4-BE49-F238E27FC236}">
                  <a16:creationId xmlns:a16="http://schemas.microsoft.com/office/drawing/2014/main" id="{00000000-0008-0000-3C00-00009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983107</xdr:row>
          <xdr:rowOff>0</xdr:rowOff>
        </xdr:from>
        <xdr:to>
          <xdr:col>1276</xdr:col>
          <xdr:colOff>0</xdr:colOff>
          <xdr:row>983107</xdr:row>
          <xdr:rowOff>0</xdr:rowOff>
        </xdr:to>
        <xdr:sp macro="" textlink="">
          <xdr:nvSpPr>
            <xdr:cNvPr id="61597" name="Button 157" hidden="1">
              <a:extLst>
                <a:ext uri="{63B3BB69-23CF-44E3-9099-C40C66FF867C}">
                  <a14:compatExt spid="_x0000_s61597"/>
                </a:ext>
                <a:ext uri="{FF2B5EF4-FFF2-40B4-BE49-F238E27FC236}">
                  <a16:creationId xmlns:a16="http://schemas.microsoft.com/office/drawing/2014/main" id="{00000000-0008-0000-3C00-00009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67</xdr:row>
          <xdr:rowOff>0</xdr:rowOff>
        </xdr:from>
        <xdr:to>
          <xdr:col>1532</xdr:col>
          <xdr:colOff>0</xdr:colOff>
          <xdr:row>67</xdr:row>
          <xdr:rowOff>0</xdr:rowOff>
        </xdr:to>
        <xdr:sp macro="" textlink="">
          <xdr:nvSpPr>
            <xdr:cNvPr id="61598" name="Button 158" hidden="1">
              <a:extLst>
                <a:ext uri="{63B3BB69-23CF-44E3-9099-C40C66FF867C}">
                  <a14:compatExt spid="_x0000_s61598"/>
                </a:ext>
                <a:ext uri="{FF2B5EF4-FFF2-40B4-BE49-F238E27FC236}">
                  <a16:creationId xmlns:a16="http://schemas.microsoft.com/office/drawing/2014/main" id="{00000000-0008-0000-3C00-00009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65603</xdr:row>
          <xdr:rowOff>0</xdr:rowOff>
        </xdr:from>
        <xdr:to>
          <xdr:col>1532</xdr:col>
          <xdr:colOff>0</xdr:colOff>
          <xdr:row>65603</xdr:row>
          <xdr:rowOff>0</xdr:rowOff>
        </xdr:to>
        <xdr:sp macro="" textlink="">
          <xdr:nvSpPr>
            <xdr:cNvPr id="61599" name="Button 159" hidden="1">
              <a:extLst>
                <a:ext uri="{63B3BB69-23CF-44E3-9099-C40C66FF867C}">
                  <a14:compatExt spid="_x0000_s61599"/>
                </a:ext>
                <a:ext uri="{FF2B5EF4-FFF2-40B4-BE49-F238E27FC236}">
                  <a16:creationId xmlns:a16="http://schemas.microsoft.com/office/drawing/2014/main" id="{00000000-0008-0000-3C00-00009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131139</xdr:row>
          <xdr:rowOff>0</xdr:rowOff>
        </xdr:from>
        <xdr:to>
          <xdr:col>1532</xdr:col>
          <xdr:colOff>0</xdr:colOff>
          <xdr:row>131139</xdr:row>
          <xdr:rowOff>0</xdr:rowOff>
        </xdr:to>
        <xdr:sp macro="" textlink="">
          <xdr:nvSpPr>
            <xdr:cNvPr id="61600" name="Button 160" hidden="1">
              <a:extLst>
                <a:ext uri="{63B3BB69-23CF-44E3-9099-C40C66FF867C}">
                  <a14:compatExt spid="_x0000_s61600"/>
                </a:ext>
                <a:ext uri="{FF2B5EF4-FFF2-40B4-BE49-F238E27FC236}">
                  <a16:creationId xmlns:a16="http://schemas.microsoft.com/office/drawing/2014/main" id="{00000000-0008-0000-3C00-0000A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196675</xdr:row>
          <xdr:rowOff>0</xdr:rowOff>
        </xdr:from>
        <xdr:to>
          <xdr:col>1532</xdr:col>
          <xdr:colOff>0</xdr:colOff>
          <xdr:row>196675</xdr:row>
          <xdr:rowOff>0</xdr:rowOff>
        </xdr:to>
        <xdr:sp macro="" textlink="">
          <xdr:nvSpPr>
            <xdr:cNvPr id="61601" name="Button 161" hidden="1">
              <a:extLst>
                <a:ext uri="{63B3BB69-23CF-44E3-9099-C40C66FF867C}">
                  <a14:compatExt spid="_x0000_s61601"/>
                </a:ext>
                <a:ext uri="{FF2B5EF4-FFF2-40B4-BE49-F238E27FC236}">
                  <a16:creationId xmlns:a16="http://schemas.microsoft.com/office/drawing/2014/main" id="{00000000-0008-0000-3C00-0000A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262211</xdr:row>
          <xdr:rowOff>0</xdr:rowOff>
        </xdr:from>
        <xdr:to>
          <xdr:col>1532</xdr:col>
          <xdr:colOff>0</xdr:colOff>
          <xdr:row>262211</xdr:row>
          <xdr:rowOff>0</xdr:rowOff>
        </xdr:to>
        <xdr:sp macro="" textlink="">
          <xdr:nvSpPr>
            <xdr:cNvPr id="61602" name="Button 162" hidden="1">
              <a:extLst>
                <a:ext uri="{63B3BB69-23CF-44E3-9099-C40C66FF867C}">
                  <a14:compatExt spid="_x0000_s61602"/>
                </a:ext>
                <a:ext uri="{FF2B5EF4-FFF2-40B4-BE49-F238E27FC236}">
                  <a16:creationId xmlns:a16="http://schemas.microsoft.com/office/drawing/2014/main" id="{00000000-0008-0000-3C00-0000A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327747</xdr:row>
          <xdr:rowOff>0</xdr:rowOff>
        </xdr:from>
        <xdr:to>
          <xdr:col>1532</xdr:col>
          <xdr:colOff>0</xdr:colOff>
          <xdr:row>327747</xdr:row>
          <xdr:rowOff>0</xdr:rowOff>
        </xdr:to>
        <xdr:sp macro="" textlink="">
          <xdr:nvSpPr>
            <xdr:cNvPr id="61603" name="Button 163" hidden="1">
              <a:extLst>
                <a:ext uri="{63B3BB69-23CF-44E3-9099-C40C66FF867C}">
                  <a14:compatExt spid="_x0000_s61603"/>
                </a:ext>
                <a:ext uri="{FF2B5EF4-FFF2-40B4-BE49-F238E27FC236}">
                  <a16:creationId xmlns:a16="http://schemas.microsoft.com/office/drawing/2014/main" id="{00000000-0008-0000-3C00-0000A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393283</xdr:row>
          <xdr:rowOff>0</xdr:rowOff>
        </xdr:from>
        <xdr:to>
          <xdr:col>1532</xdr:col>
          <xdr:colOff>0</xdr:colOff>
          <xdr:row>393283</xdr:row>
          <xdr:rowOff>0</xdr:rowOff>
        </xdr:to>
        <xdr:sp macro="" textlink="">
          <xdr:nvSpPr>
            <xdr:cNvPr id="61604" name="Button 164" hidden="1">
              <a:extLst>
                <a:ext uri="{63B3BB69-23CF-44E3-9099-C40C66FF867C}">
                  <a14:compatExt spid="_x0000_s61604"/>
                </a:ext>
                <a:ext uri="{FF2B5EF4-FFF2-40B4-BE49-F238E27FC236}">
                  <a16:creationId xmlns:a16="http://schemas.microsoft.com/office/drawing/2014/main" id="{00000000-0008-0000-3C00-0000A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458819</xdr:row>
          <xdr:rowOff>0</xdr:rowOff>
        </xdr:from>
        <xdr:to>
          <xdr:col>1532</xdr:col>
          <xdr:colOff>0</xdr:colOff>
          <xdr:row>458819</xdr:row>
          <xdr:rowOff>0</xdr:rowOff>
        </xdr:to>
        <xdr:sp macro="" textlink="">
          <xdr:nvSpPr>
            <xdr:cNvPr id="61605" name="Button 165" hidden="1">
              <a:extLst>
                <a:ext uri="{63B3BB69-23CF-44E3-9099-C40C66FF867C}">
                  <a14:compatExt spid="_x0000_s61605"/>
                </a:ext>
                <a:ext uri="{FF2B5EF4-FFF2-40B4-BE49-F238E27FC236}">
                  <a16:creationId xmlns:a16="http://schemas.microsoft.com/office/drawing/2014/main" id="{00000000-0008-0000-3C00-0000A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524355</xdr:row>
          <xdr:rowOff>0</xdr:rowOff>
        </xdr:from>
        <xdr:to>
          <xdr:col>1532</xdr:col>
          <xdr:colOff>0</xdr:colOff>
          <xdr:row>524355</xdr:row>
          <xdr:rowOff>0</xdr:rowOff>
        </xdr:to>
        <xdr:sp macro="" textlink="">
          <xdr:nvSpPr>
            <xdr:cNvPr id="61606" name="Button 166" hidden="1">
              <a:extLst>
                <a:ext uri="{63B3BB69-23CF-44E3-9099-C40C66FF867C}">
                  <a14:compatExt spid="_x0000_s61606"/>
                </a:ext>
                <a:ext uri="{FF2B5EF4-FFF2-40B4-BE49-F238E27FC236}">
                  <a16:creationId xmlns:a16="http://schemas.microsoft.com/office/drawing/2014/main" id="{00000000-0008-0000-3C00-0000A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589891</xdr:row>
          <xdr:rowOff>0</xdr:rowOff>
        </xdr:from>
        <xdr:to>
          <xdr:col>1532</xdr:col>
          <xdr:colOff>0</xdr:colOff>
          <xdr:row>589891</xdr:row>
          <xdr:rowOff>0</xdr:rowOff>
        </xdr:to>
        <xdr:sp macro="" textlink="">
          <xdr:nvSpPr>
            <xdr:cNvPr id="61607" name="Button 167" hidden="1">
              <a:extLst>
                <a:ext uri="{63B3BB69-23CF-44E3-9099-C40C66FF867C}">
                  <a14:compatExt spid="_x0000_s61607"/>
                </a:ext>
                <a:ext uri="{FF2B5EF4-FFF2-40B4-BE49-F238E27FC236}">
                  <a16:creationId xmlns:a16="http://schemas.microsoft.com/office/drawing/2014/main" id="{00000000-0008-0000-3C00-0000A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655427</xdr:row>
          <xdr:rowOff>0</xdr:rowOff>
        </xdr:from>
        <xdr:to>
          <xdr:col>1532</xdr:col>
          <xdr:colOff>0</xdr:colOff>
          <xdr:row>655427</xdr:row>
          <xdr:rowOff>0</xdr:rowOff>
        </xdr:to>
        <xdr:sp macro="" textlink="">
          <xdr:nvSpPr>
            <xdr:cNvPr id="61608" name="Button 168" hidden="1">
              <a:extLst>
                <a:ext uri="{63B3BB69-23CF-44E3-9099-C40C66FF867C}">
                  <a14:compatExt spid="_x0000_s61608"/>
                </a:ext>
                <a:ext uri="{FF2B5EF4-FFF2-40B4-BE49-F238E27FC236}">
                  <a16:creationId xmlns:a16="http://schemas.microsoft.com/office/drawing/2014/main" id="{00000000-0008-0000-3C00-0000A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720963</xdr:row>
          <xdr:rowOff>0</xdr:rowOff>
        </xdr:from>
        <xdr:to>
          <xdr:col>1532</xdr:col>
          <xdr:colOff>0</xdr:colOff>
          <xdr:row>720963</xdr:row>
          <xdr:rowOff>0</xdr:rowOff>
        </xdr:to>
        <xdr:sp macro="" textlink="">
          <xdr:nvSpPr>
            <xdr:cNvPr id="61609" name="Button 169" hidden="1">
              <a:extLst>
                <a:ext uri="{63B3BB69-23CF-44E3-9099-C40C66FF867C}">
                  <a14:compatExt spid="_x0000_s61609"/>
                </a:ext>
                <a:ext uri="{FF2B5EF4-FFF2-40B4-BE49-F238E27FC236}">
                  <a16:creationId xmlns:a16="http://schemas.microsoft.com/office/drawing/2014/main" id="{00000000-0008-0000-3C00-0000A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786499</xdr:row>
          <xdr:rowOff>0</xdr:rowOff>
        </xdr:from>
        <xdr:to>
          <xdr:col>1532</xdr:col>
          <xdr:colOff>0</xdr:colOff>
          <xdr:row>786499</xdr:row>
          <xdr:rowOff>0</xdr:rowOff>
        </xdr:to>
        <xdr:sp macro="" textlink="">
          <xdr:nvSpPr>
            <xdr:cNvPr id="61610" name="Button 170" hidden="1">
              <a:extLst>
                <a:ext uri="{63B3BB69-23CF-44E3-9099-C40C66FF867C}">
                  <a14:compatExt spid="_x0000_s61610"/>
                </a:ext>
                <a:ext uri="{FF2B5EF4-FFF2-40B4-BE49-F238E27FC236}">
                  <a16:creationId xmlns:a16="http://schemas.microsoft.com/office/drawing/2014/main" id="{00000000-0008-0000-3C00-0000A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852035</xdr:row>
          <xdr:rowOff>0</xdr:rowOff>
        </xdr:from>
        <xdr:to>
          <xdr:col>1532</xdr:col>
          <xdr:colOff>0</xdr:colOff>
          <xdr:row>852035</xdr:row>
          <xdr:rowOff>0</xdr:rowOff>
        </xdr:to>
        <xdr:sp macro="" textlink="">
          <xdr:nvSpPr>
            <xdr:cNvPr id="61611" name="Button 171" hidden="1">
              <a:extLst>
                <a:ext uri="{63B3BB69-23CF-44E3-9099-C40C66FF867C}">
                  <a14:compatExt spid="_x0000_s61611"/>
                </a:ext>
                <a:ext uri="{FF2B5EF4-FFF2-40B4-BE49-F238E27FC236}">
                  <a16:creationId xmlns:a16="http://schemas.microsoft.com/office/drawing/2014/main" id="{00000000-0008-0000-3C00-0000A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917571</xdr:row>
          <xdr:rowOff>0</xdr:rowOff>
        </xdr:from>
        <xdr:to>
          <xdr:col>1532</xdr:col>
          <xdr:colOff>0</xdr:colOff>
          <xdr:row>917571</xdr:row>
          <xdr:rowOff>0</xdr:rowOff>
        </xdr:to>
        <xdr:sp macro="" textlink="">
          <xdr:nvSpPr>
            <xdr:cNvPr id="61612" name="Button 172" hidden="1">
              <a:extLst>
                <a:ext uri="{63B3BB69-23CF-44E3-9099-C40C66FF867C}">
                  <a14:compatExt spid="_x0000_s61612"/>
                </a:ext>
                <a:ext uri="{FF2B5EF4-FFF2-40B4-BE49-F238E27FC236}">
                  <a16:creationId xmlns:a16="http://schemas.microsoft.com/office/drawing/2014/main" id="{00000000-0008-0000-3C00-0000A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983107</xdr:row>
          <xdr:rowOff>0</xdr:rowOff>
        </xdr:from>
        <xdr:to>
          <xdr:col>1532</xdr:col>
          <xdr:colOff>0</xdr:colOff>
          <xdr:row>983107</xdr:row>
          <xdr:rowOff>0</xdr:rowOff>
        </xdr:to>
        <xdr:sp macro="" textlink="">
          <xdr:nvSpPr>
            <xdr:cNvPr id="61613" name="Button 173" hidden="1">
              <a:extLst>
                <a:ext uri="{63B3BB69-23CF-44E3-9099-C40C66FF867C}">
                  <a14:compatExt spid="_x0000_s61613"/>
                </a:ext>
                <a:ext uri="{FF2B5EF4-FFF2-40B4-BE49-F238E27FC236}">
                  <a16:creationId xmlns:a16="http://schemas.microsoft.com/office/drawing/2014/main" id="{00000000-0008-0000-3C00-0000A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67</xdr:row>
          <xdr:rowOff>0</xdr:rowOff>
        </xdr:from>
        <xdr:to>
          <xdr:col>1788</xdr:col>
          <xdr:colOff>0</xdr:colOff>
          <xdr:row>67</xdr:row>
          <xdr:rowOff>0</xdr:rowOff>
        </xdr:to>
        <xdr:sp macro="" textlink="">
          <xdr:nvSpPr>
            <xdr:cNvPr id="61614" name="Button 174" hidden="1">
              <a:extLst>
                <a:ext uri="{63B3BB69-23CF-44E3-9099-C40C66FF867C}">
                  <a14:compatExt spid="_x0000_s61614"/>
                </a:ext>
                <a:ext uri="{FF2B5EF4-FFF2-40B4-BE49-F238E27FC236}">
                  <a16:creationId xmlns:a16="http://schemas.microsoft.com/office/drawing/2014/main" id="{00000000-0008-0000-3C00-0000A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65603</xdr:row>
          <xdr:rowOff>0</xdr:rowOff>
        </xdr:from>
        <xdr:to>
          <xdr:col>1788</xdr:col>
          <xdr:colOff>0</xdr:colOff>
          <xdr:row>65603</xdr:row>
          <xdr:rowOff>0</xdr:rowOff>
        </xdr:to>
        <xdr:sp macro="" textlink="">
          <xdr:nvSpPr>
            <xdr:cNvPr id="61615" name="Button 175" hidden="1">
              <a:extLst>
                <a:ext uri="{63B3BB69-23CF-44E3-9099-C40C66FF867C}">
                  <a14:compatExt spid="_x0000_s61615"/>
                </a:ext>
                <a:ext uri="{FF2B5EF4-FFF2-40B4-BE49-F238E27FC236}">
                  <a16:creationId xmlns:a16="http://schemas.microsoft.com/office/drawing/2014/main" id="{00000000-0008-0000-3C00-0000A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131139</xdr:row>
          <xdr:rowOff>0</xdr:rowOff>
        </xdr:from>
        <xdr:to>
          <xdr:col>1788</xdr:col>
          <xdr:colOff>0</xdr:colOff>
          <xdr:row>131139</xdr:row>
          <xdr:rowOff>0</xdr:rowOff>
        </xdr:to>
        <xdr:sp macro="" textlink="">
          <xdr:nvSpPr>
            <xdr:cNvPr id="61616" name="Button 176" hidden="1">
              <a:extLst>
                <a:ext uri="{63B3BB69-23CF-44E3-9099-C40C66FF867C}">
                  <a14:compatExt spid="_x0000_s61616"/>
                </a:ext>
                <a:ext uri="{FF2B5EF4-FFF2-40B4-BE49-F238E27FC236}">
                  <a16:creationId xmlns:a16="http://schemas.microsoft.com/office/drawing/2014/main" id="{00000000-0008-0000-3C00-0000B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196675</xdr:row>
          <xdr:rowOff>0</xdr:rowOff>
        </xdr:from>
        <xdr:to>
          <xdr:col>1788</xdr:col>
          <xdr:colOff>0</xdr:colOff>
          <xdr:row>196675</xdr:row>
          <xdr:rowOff>0</xdr:rowOff>
        </xdr:to>
        <xdr:sp macro="" textlink="">
          <xdr:nvSpPr>
            <xdr:cNvPr id="61617" name="Button 177" hidden="1">
              <a:extLst>
                <a:ext uri="{63B3BB69-23CF-44E3-9099-C40C66FF867C}">
                  <a14:compatExt spid="_x0000_s61617"/>
                </a:ext>
                <a:ext uri="{FF2B5EF4-FFF2-40B4-BE49-F238E27FC236}">
                  <a16:creationId xmlns:a16="http://schemas.microsoft.com/office/drawing/2014/main" id="{00000000-0008-0000-3C00-0000B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262211</xdr:row>
          <xdr:rowOff>0</xdr:rowOff>
        </xdr:from>
        <xdr:to>
          <xdr:col>1788</xdr:col>
          <xdr:colOff>0</xdr:colOff>
          <xdr:row>262211</xdr:row>
          <xdr:rowOff>0</xdr:rowOff>
        </xdr:to>
        <xdr:sp macro="" textlink="">
          <xdr:nvSpPr>
            <xdr:cNvPr id="61618" name="Button 178" hidden="1">
              <a:extLst>
                <a:ext uri="{63B3BB69-23CF-44E3-9099-C40C66FF867C}">
                  <a14:compatExt spid="_x0000_s61618"/>
                </a:ext>
                <a:ext uri="{FF2B5EF4-FFF2-40B4-BE49-F238E27FC236}">
                  <a16:creationId xmlns:a16="http://schemas.microsoft.com/office/drawing/2014/main" id="{00000000-0008-0000-3C00-0000B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327747</xdr:row>
          <xdr:rowOff>0</xdr:rowOff>
        </xdr:from>
        <xdr:to>
          <xdr:col>1788</xdr:col>
          <xdr:colOff>0</xdr:colOff>
          <xdr:row>327747</xdr:row>
          <xdr:rowOff>0</xdr:rowOff>
        </xdr:to>
        <xdr:sp macro="" textlink="">
          <xdr:nvSpPr>
            <xdr:cNvPr id="61619" name="Button 179" hidden="1">
              <a:extLst>
                <a:ext uri="{63B3BB69-23CF-44E3-9099-C40C66FF867C}">
                  <a14:compatExt spid="_x0000_s61619"/>
                </a:ext>
                <a:ext uri="{FF2B5EF4-FFF2-40B4-BE49-F238E27FC236}">
                  <a16:creationId xmlns:a16="http://schemas.microsoft.com/office/drawing/2014/main" id="{00000000-0008-0000-3C00-0000B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393283</xdr:row>
          <xdr:rowOff>0</xdr:rowOff>
        </xdr:from>
        <xdr:to>
          <xdr:col>1788</xdr:col>
          <xdr:colOff>0</xdr:colOff>
          <xdr:row>393283</xdr:row>
          <xdr:rowOff>0</xdr:rowOff>
        </xdr:to>
        <xdr:sp macro="" textlink="">
          <xdr:nvSpPr>
            <xdr:cNvPr id="61620" name="Button 180" hidden="1">
              <a:extLst>
                <a:ext uri="{63B3BB69-23CF-44E3-9099-C40C66FF867C}">
                  <a14:compatExt spid="_x0000_s61620"/>
                </a:ext>
                <a:ext uri="{FF2B5EF4-FFF2-40B4-BE49-F238E27FC236}">
                  <a16:creationId xmlns:a16="http://schemas.microsoft.com/office/drawing/2014/main" id="{00000000-0008-0000-3C00-0000B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458819</xdr:row>
          <xdr:rowOff>0</xdr:rowOff>
        </xdr:from>
        <xdr:to>
          <xdr:col>1788</xdr:col>
          <xdr:colOff>0</xdr:colOff>
          <xdr:row>458819</xdr:row>
          <xdr:rowOff>0</xdr:rowOff>
        </xdr:to>
        <xdr:sp macro="" textlink="">
          <xdr:nvSpPr>
            <xdr:cNvPr id="61621" name="Button 181" hidden="1">
              <a:extLst>
                <a:ext uri="{63B3BB69-23CF-44E3-9099-C40C66FF867C}">
                  <a14:compatExt spid="_x0000_s61621"/>
                </a:ext>
                <a:ext uri="{FF2B5EF4-FFF2-40B4-BE49-F238E27FC236}">
                  <a16:creationId xmlns:a16="http://schemas.microsoft.com/office/drawing/2014/main" id="{00000000-0008-0000-3C00-0000B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524355</xdr:row>
          <xdr:rowOff>0</xdr:rowOff>
        </xdr:from>
        <xdr:to>
          <xdr:col>1788</xdr:col>
          <xdr:colOff>0</xdr:colOff>
          <xdr:row>524355</xdr:row>
          <xdr:rowOff>0</xdr:rowOff>
        </xdr:to>
        <xdr:sp macro="" textlink="">
          <xdr:nvSpPr>
            <xdr:cNvPr id="61622" name="Button 182" hidden="1">
              <a:extLst>
                <a:ext uri="{63B3BB69-23CF-44E3-9099-C40C66FF867C}">
                  <a14:compatExt spid="_x0000_s61622"/>
                </a:ext>
                <a:ext uri="{FF2B5EF4-FFF2-40B4-BE49-F238E27FC236}">
                  <a16:creationId xmlns:a16="http://schemas.microsoft.com/office/drawing/2014/main" id="{00000000-0008-0000-3C00-0000B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589891</xdr:row>
          <xdr:rowOff>0</xdr:rowOff>
        </xdr:from>
        <xdr:to>
          <xdr:col>1788</xdr:col>
          <xdr:colOff>0</xdr:colOff>
          <xdr:row>589891</xdr:row>
          <xdr:rowOff>0</xdr:rowOff>
        </xdr:to>
        <xdr:sp macro="" textlink="">
          <xdr:nvSpPr>
            <xdr:cNvPr id="61623" name="Button 183" hidden="1">
              <a:extLst>
                <a:ext uri="{63B3BB69-23CF-44E3-9099-C40C66FF867C}">
                  <a14:compatExt spid="_x0000_s61623"/>
                </a:ext>
                <a:ext uri="{FF2B5EF4-FFF2-40B4-BE49-F238E27FC236}">
                  <a16:creationId xmlns:a16="http://schemas.microsoft.com/office/drawing/2014/main" id="{00000000-0008-0000-3C00-0000B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655427</xdr:row>
          <xdr:rowOff>0</xdr:rowOff>
        </xdr:from>
        <xdr:to>
          <xdr:col>1788</xdr:col>
          <xdr:colOff>0</xdr:colOff>
          <xdr:row>655427</xdr:row>
          <xdr:rowOff>0</xdr:rowOff>
        </xdr:to>
        <xdr:sp macro="" textlink="">
          <xdr:nvSpPr>
            <xdr:cNvPr id="61624" name="Button 184" hidden="1">
              <a:extLst>
                <a:ext uri="{63B3BB69-23CF-44E3-9099-C40C66FF867C}">
                  <a14:compatExt spid="_x0000_s61624"/>
                </a:ext>
                <a:ext uri="{FF2B5EF4-FFF2-40B4-BE49-F238E27FC236}">
                  <a16:creationId xmlns:a16="http://schemas.microsoft.com/office/drawing/2014/main" id="{00000000-0008-0000-3C00-0000B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720963</xdr:row>
          <xdr:rowOff>0</xdr:rowOff>
        </xdr:from>
        <xdr:to>
          <xdr:col>1788</xdr:col>
          <xdr:colOff>0</xdr:colOff>
          <xdr:row>720963</xdr:row>
          <xdr:rowOff>0</xdr:rowOff>
        </xdr:to>
        <xdr:sp macro="" textlink="">
          <xdr:nvSpPr>
            <xdr:cNvPr id="61625" name="Button 185" hidden="1">
              <a:extLst>
                <a:ext uri="{63B3BB69-23CF-44E3-9099-C40C66FF867C}">
                  <a14:compatExt spid="_x0000_s61625"/>
                </a:ext>
                <a:ext uri="{FF2B5EF4-FFF2-40B4-BE49-F238E27FC236}">
                  <a16:creationId xmlns:a16="http://schemas.microsoft.com/office/drawing/2014/main" id="{00000000-0008-0000-3C00-0000B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786499</xdr:row>
          <xdr:rowOff>0</xdr:rowOff>
        </xdr:from>
        <xdr:to>
          <xdr:col>1788</xdr:col>
          <xdr:colOff>0</xdr:colOff>
          <xdr:row>786499</xdr:row>
          <xdr:rowOff>0</xdr:rowOff>
        </xdr:to>
        <xdr:sp macro="" textlink="">
          <xdr:nvSpPr>
            <xdr:cNvPr id="61626" name="Button 186" hidden="1">
              <a:extLst>
                <a:ext uri="{63B3BB69-23CF-44E3-9099-C40C66FF867C}">
                  <a14:compatExt spid="_x0000_s61626"/>
                </a:ext>
                <a:ext uri="{FF2B5EF4-FFF2-40B4-BE49-F238E27FC236}">
                  <a16:creationId xmlns:a16="http://schemas.microsoft.com/office/drawing/2014/main" id="{00000000-0008-0000-3C00-0000B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852035</xdr:row>
          <xdr:rowOff>0</xdr:rowOff>
        </xdr:from>
        <xdr:to>
          <xdr:col>1788</xdr:col>
          <xdr:colOff>0</xdr:colOff>
          <xdr:row>852035</xdr:row>
          <xdr:rowOff>0</xdr:rowOff>
        </xdr:to>
        <xdr:sp macro="" textlink="">
          <xdr:nvSpPr>
            <xdr:cNvPr id="61627" name="Button 187" hidden="1">
              <a:extLst>
                <a:ext uri="{63B3BB69-23CF-44E3-9099-C40C66FF867C}">
                  <a14:compatExt spid="_x0000_s61627"/>
                </a:ext>
                <a:ext uri="{FF2B5EF4-FFF2-40B4-BE49-F238E27FC236}">
                  <a16:creationId xmlns:a16="http://schemas.microsoft.com/office/drawing/2014/main" id="{00000000-0008-0000-3C00-0000B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917571</xdr:row>
          <xdr:rowOff>0</xdr:rowOff>
        </xdr:from>
        <xdr:to>
          <xdr:col>1788</xdr:col>
          <xdr:colOff>0</xdr:colOff>
          <xdr:row>917571</xdr:row>
          <xdr:rowOff>0</xdr:rowOff>
        </xdr:to>
        <xdr:sp macro="" textlink="">
          <xdr:nvSpPr>
            <xdr:cNvPr id="61628" name="Button 188" hidden="1">
              <a:extLst>
                <a:ext uri="{63B3BB69-23CF-44E3-9099-C40C66FF867C}">
                  <a14:compatExt spid="_x0000_s61628"/>
                </a:ext>
                <a:ext uri="{FF2B5EF4-FFF2-40B4-BE49-F238E27FC236}">
                  <a16:creationId xmlns:a16="http://schemas.microsoft.com/office/drawing/2014/main" id="{00000000-0008-0000-3C00-0000B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983107</xdr:row>
          <xdr:rowOff>0</xdr:rowOff>
        </xdr:from>
        <xdr:to>
          <xdr:col>1788</xdr:col>
          <xdr:colOff>0</xdr:colOff>
          <xdr:row>983107</xdr:row>
          <xdr:rowOff>0</xdr:rowOff>
        </xdr:to>
        <xdr:sp macro="" textlink="">
          <xdr:nvSpPr>
            <xdr:cNvPr id="61629" name="Button 189" hidden="1">
              <a:extLst>
                <a:ext uri="{63B3BB69-23CF-44E3-9099-C40C66FF867C}">
                  <a14:compatExt spid="_x0000_s61629"/>
                </a:ext>
                <a:ext uri="{FF2B5EF4-FFF2-40B4-BE49-F238E27FC236}">
                  <a16:creationId xmlns:a16="http://schemas.microsoft.com/office/drawing/2014/main" id="{00000000-0008-0000-3C00-0000B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67</xdr:row>
          <xdr:rowOff>0</xdr:rowOff>
        </xdr:from>
        <xdr:to>
          <xdr:col>2044</xdr:col>
          <xdr:colOff>0</xdr:colOff>
          <xdr:row>67</xdr:row>
          <xdr:rowOff>0</xdr:rowOff>
        </xdr:to>
        <xdr:sp macro="" textlink="">
          <xdr:nvSpPr>
            <xdr:cNvPr id="61630" name="Button 190" hidden="1">
              <a:extLst>
                <a:ext uri="{63B3BB69-23CF-44E3-9099-C40C66FF867C}">
                  <a14:compatExt spid="_x0000_s61630"/>
                </a:ext>
                <a:ext uri="{FF2B5EF4-FFF2-40B4-BE49-F238E27FC236}">
                  <a16:creationId xmlns:a16="http://schemas.microsoft.com/office/drawing/2014/main" id="{00000000-0008-0000-3C00-0000B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65603</xdr:row>
          <xdr:rowOff>0</xdr:rowOff>
        </xdr:from>
        <xdr:to>
          <xdr:col>2044</xdr:col>
          <xdr:colOff>0</xdr:colOff>
          <xdr:row>65603</xdr:row>
          <xdr:rowOff>0</xdr:rowOff>
        </xdr:to>
        <xdr:sp macro="" textlink="">
          <xdr:nvSpPr>
            <xdr:cNvPr id="61631" name="Button 191" hidden="1">
              <a:extLst>
                <a:ext uri="{63B3BB69-23CF-44E3-9099-C40C66FF867C}">
                  <a14:compatExt spid="_x0000_s61631"/>
                </a:ext>
                <a:ext uri="{FF2B5EF4-FFF2-40B4-BE49-F238E27FC236}">
                  <a16:creationId xmlns:a16="http://schemas.microsoft.com/office/drawing/2014/main" id="{00000000-0008-0000-3C00-0000B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131139</xdr:row>
          <xdr:rowOff>0</xdr:rowOff>
        </xdr:from>
        <xdr:to>
          <xdr:col>2044</xdr:col>
          <xdr:colOff>0</xdr:colOff>
          <xdr:row>131139</xdr:row>
          <xdr:rowOff>0</xdr:rowOff>
        </xdr:to>
        <xdr:sp macro="" textlink="">
          <xdr:nvSpPr>
            <xdr:cNvPr id="61632" name="Button 192" hidden="1">
              <a:extLst>
                <a:ext uri="{63B3BB69-23CF-44E3-9099-C40C66FF867C}">
                  <a14:compatExt spid="_x0000_s61632"/>
                </a:ext>
                <a:ext uri="{FF2B5EF4-FFF2-40B4-BE49-F238E27FC236}">
                  <a16:creationId xmlns:a16="http://schemas.microsoft.com/office/drawing/2014/main" id="{00000000-0008-0000-3C00-0000C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196675</xdr:row>
          <xdr:rowOff>0</xdr:rowOff>
        </xdr:from>
        <xdr:to>
          <xdr:col>2044</xdr:col>
          <xdr:colOff>0</xdr:colOff>
          <xdr:row>196675</xdr:row>
          <xdr:rowOff>0</xdr:rowOff>
        </xdr:to>
        <xdr:sp macro="" textlink="">
          <xdr:nvSpPr>
            <xdr:cNvPr id="61633" name="Button 193" hidden="1">
              <a:extLst>
                <a:ext uri="{63B3BB69-23CF-44E3-9099-C40C66FF867C}">
                  <a14:compatExt spid="_x0000_s61633"/>
                </a:ext>
                <a:ext uri="{FF2B5EF4-FFF2-40B4-BE49-F238E27FC236}">
                  <a16:creationId xmlns:a16="http://schemas.microsoft.com/office/drawing/2014/main" id="{00000000-0008-0000-3C00-0000C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262211</xdr:row>
          <xdr:rowOff>0</xdr:rowOff>
        </xdr:from>
        <xdr:to>
          <xdr:col>2044</xdr:col>
          <xdr:colOff>0</xdr:colOff>
          <xdr:row>262211</xdr:row>
          <xdr:rowOff>0</xdr:rowOff>
        </xdr:to>
        <xdr:sp macro="" textlink="">
          <xdr:nvSpPr>
            <xdr:cNvPr id="61634" name="Button 194" hidden="1">
              <a:extLst>
                <a:ext uri="{63B3BB69-23CF-44E3-9099-C40C66FF867C}">
                  <a14:compatExt spid="_x0000_s61634"/>
                </a:ext>
                <a:ext uri="{FF2B5EF4-FFF2-40B4-BE49-F238E27FC236}">
                  <a16:creationId xmlns:a16="http://schemas.microsoft.com/office/drawing/2014/main" id="{00000000-0008-0000-3C00-0000C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327747</xdr:row>
          <xdr:rowOff>0</xdr:rowOff>
        </xdr:from>
        <xdr:to>
          <xdr:col>2044</xdr:col>
          <xdr:colOff>0</xdr:colOff>
          <xdr:row>327747</xdr:row>
          <xdr:rowOff>0</xdr:rowOff>
        </xdr:to>
        <xdr:sp macro="" textlink="">
          <xdr:nvSpPr>
            <xdr:cNvPr id="61635" name="Button 195" hidden="1">
              <a:extLst>
                <a:ext uri="{63B3BB69-23CF-44E3-9099-C40C66FF867C}">
                  <a14:compatExt spid="_x0000_s61635"/>
                </a:ext>
                <a:ext uri="{FF2B5EF4-FFF2-40B4-BE49-F238E27FC236}">
                  <a16:creationId xmlns:a16="http://schemas.microsoft.com/office/drawing/2014/main" id="{00000000-0008-0000-3C00-0000C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393283</xdr:row>
          <xdr:rowOff>0</xdr:rowOff>
        </xdr:from>
        <xdr:to>
          <xdr:col>2044</xdr:col>
          <xdr:colOff>0</xdr:colOff>
          <xdr:row>393283</xdr:row>
          <xdr:rowOff>0</xdr:rowOff>
        </xdr:to>
        <xdr:sp macro="" textlink="">
          <xdr:nvSpPr>
            <xdr:cNvPr id="61636" name="Button 196" hidden="1">
              <a:extLst>
                <a:ext uri="{63B3BB69-23CF-44E3-9099-C40C66FF867C}">
                  <a14:compatExt spid="_x0000_s61636"/>
                </a:ext>
                <a:ext uri="{FF2B5EF4-FFF2-40B4-BE49-F238E27FC236}">
                  <a16:creationId xmlns:a16="http://schemas.microsoft.com/office/drawing/2014/main" id="{00000000-0008-0000-3C00-0000C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458819</xdr:row>
          <xdr:rowOff>0</xdr:rowOff>
        </xdr:from>
        <xdr:to>
          <xdr:col>2044</xdr:col>
          <xdr:colOff>0</xdr:colOff>
          <xdr:row>458819</xdr:row>
          <xdr:rowOff>0</xdr:rowOff>
        </xdr:to>
        <xdr:sp macro="" textlink="">
          <xdr:nvSpPr>
            <xdr:cNvPr id="61637" name="Button 197" hidden="1">
              <a:extLst>
                <a:ext uri="{63B3BB69-23CF-44E3-9099-C40C66FF867C}">
                  <a14:compatExt spid="_x0000_s61637"/>
                </a:ext>
                <a:ext uri="{FF2B5EF4-FFF2-40B4-BE49-F238E27FC236}">
                  <a16:creationId xmlns:a16="http://schemas.microsoft.com/office/drawing/2014/main" id="{00000000-0008-0000-3C00-0000C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524355</xdr:row>
          <xdr:rowOff>0</xdr:rowOff>
        </xdr:from>
        <xdr:to>
          <xdr:col>2044</xdr:col>
          <xdr:colOff>0</xdr:colOff>
          <xdr:row>524355</xdr:row>
          <xdr:rowOff>0</xdr:rowOff>
        </xdr:to>
        <xdr:sp macro="" textlink="">
          <xdr:nvSpPr>
            <xdr:cNvPr id="61638" name="Button 198" hidden="1">
              <a:extLst>
                <a:ext uri="{63B3BB69-23CF-44E3-9099-C40C66FF867C}">
                  <a14:compatExt spid="_x0000_s61638"/>
                </a:ext>
                <a:ext uri="{FF2B5EF4-FFF2-40B4-BE49-F238E27FC236}">
                  <a16:creationId xmlns:a16="http://schemas.microsoft.com/office/drawing/2014/main" id="{00000000-0008-0000-3C00-0000C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589891</xdr:row>
          <xdr:rowOff>0</xdr:rowOff>
        </xdr:from>
        <xdr:to>
          <xdr:col>2044</xdr:col>
          <xdr:colOff>0</xdr:colOff>
          <xdr:row>589891</xdr:row>
          <xdr:rowOff>0</xdr:rowOff>
        </xdr:to>
        <xdr:sp macro="" textlink="">
          <xdr:nvSpPr>
            <xdr:cNvPr id="61639" name="Button 199" hidden="1">
              <a:extLst>
                <a:ext uri="{63B3BB69-23CF-44E3-9099-C40C66FF867C}">
                  <a14:compatExt spid="_x0000_s61639"/>
                </a:ext>
                <a:ext uri="{FF2B5EF4-FFF2-40B4-BE49-F238E27FC236}">
                  <a16:creationId xmlns:a16="http://schemas.microsoft.com/office/drawing/2014/main" id="{00000000-0008-0000-3C00-0000C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655427</xdr:row>
          <xdr:rowOff>0</xdr:rowOff>
        </xdr:from>
        <xdr:to>
          <xdr:col>2044</xdr:col>
          <xdr:colOff>0</xdr:colOff>
          <xdr:row>655427</xdr:row>
          <xdr:rowOff>0</xdr:rowOff>
        </xdr:to>
        <xdr:sp macro="" textlink="">
          <xdr:nvSpPr>
            <xdr:cNvPr id="61640" name="Button 200" hidden="1">
              <a:extLst>
                <a:ext uri="{63B3BB69-23CF-44E3-9099-C40C66FF867C}">
                  <a14:compatExt spid="_x0000_s61640"/>
                </a:ext>
                <a:ext uri="{FF2B5EF4-FFF2-40B4-BE49-F238E27FC236}">
                  <a16:creationId xmlns:a16="http://schemas.microsoft.com/office/drawing/2014/main" id="{00000000-0008-0000-3C00-0000C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720963</xdr:row>
          <xdr:rowOff>0</xdr:rowOff>
        </xdr:from>
        <xdr:to>
          <xdr:col>2044</xdr:col>
          <xdr:colOff>0</xdr:colOff>
          <xdr:row>720963</xdr:row>
          <xdr:rowOff>0</xdr:rowOff>
        </xdr:to>
        <xdr:sp macro="" textlink="">
          <xdr:nvSpPr>
            <xdr:cNvPr id="61641" name="Button 201" hidden="1">
              <a:extLst>
                <a:ext uri="{63B3BB69-23CF-44E3-9099-C40C66FF867C}">
                  <a14:compatExt spid="_x0000_s61641"/>
                </a:ext>
                <a:ext uri="{FF2B5EF4-FFF2-40B4-BE49-F238E27FC236}">
                  <a16:creationId xmlns:a16="http://schemas.microsoft.com/office/drawing/2014/main" id="{00000000-0008-0000-3C00-0000C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786499</xdr:row>
          <xdr:rowOff>0</xdr:rowOff>
        </xdr:from>
        <xdr:to>
          <xdr:col>2044</xdr:col>
          <xdr:colOff>0</xdr:colOff>
          <xdr:row>786499</xdr:row>
          <xdr:rowOff>0</xdr:rowOff>
        </xdr:to>
        <xdr:sp macro="" textlink="">
          <xdr:nvSpPr>
            <xdr:cNvPr id="61642" name="Button 202" hidden="1">
              <a:extLst>
                <a:ext uri="{63B3BB69-23CF-44E3-9099-C40C66FF867C}">
                  <a14:compatExt spid="_x0000_s61642"/>
                </a:ext>
                <a:ext uri="{FF2B5EF4-FFF2-40B4-BE49-F238E27FC236}">
                  <a16:creationId xmlns:a16="http://schemas.microsoft.com/office/drawing/2014/main" id="{00000000-0008-0000-3C00-0000C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852035</xdr:row>
          <xdr:rowOff>0</xdr:rowOff>
        </xdr:from>
        <xdr:to>
          <xdr:col>2044</xdr:col>
          <xdr:colOff>0</xdr:colOff>
          <xdr:row>852035</xdr:row>
          <xdr:rowOff>0</xdr:rowOff>
        </xdr:to>
        <xdr:sp macro="" textlink="">
          <xdr:nvSpPr>
            <xdr:cNvPr id="61643" name="Button 203" hidden="1">
              <a:extLst>
                <a:ext uri="{63B3BB69-23CF-44E3-9099-C40C66FF867C}">
                  <a14:compatExt spid="_x0000_s61643"/>
                </a:ext>
                <a:ext uri="{FF2B5EF4-FFF2-40B4-BE49-F238E27FC236}">
                  <a16:creationId xmlns:a16="http://schemas.microsoft.com/office/drawing/2014/main" id="{00000000-0008-0000-3C00-0000C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917571</xdr:row>
          <xdr:rowOff>0</xdr:rowOff>
        </xdr:from>
        <xdr:to>
          <xdr:col>2044</xdr:col>
          <xdr:colOff>0</xdr:colOff>
          <xdr:row>917571</xdr:row>
          <xdr:rowOff>0</xdr:rowOff>
        </xdr:to>
        <xdr:sp macro="" textlink="">
          <xdr:nvSpPr>
            <xdr:cNvPr id="61644" name="Button 204" hidden="1">
              <a:extLst>
                <a:ext uri="{63B3BB69-23CF-44E3-9099-C40C66FF867C}">
                  <a14:compatExt spid="_x0000_s61644"/>
                </a:ext>
                <a:ext uri="{FF2B5EF4-FFF2-40B4-BE49-F238E27FC236}">
                  <a16:creationId xmlns:a16="http://schemas.microsoft.com/office/drawing/2014/main" id="{00000000-0008-0000-3C00-0000C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983107</xdr:row>
          <xdr:rowOff>0</xdr:rowOff>
        </xdr:from>
        <xdr:to>
          <xdr:col>2044</xdr:col>
          <xdr:colOff>0</xdr:colOff>
          <xdr:row>983107</xdr:row>
          <xdr:rowOff>0</xdr:rowOff>
        </xdr:to>
        <xdr:sp macro="" textlink="">
          <xdr:nvSpPr>
            <xdr:cNvPr id="61645" name="Button 205" hidden="1">
              <a:extLst>
                <a:ext uri="{63B3BB69-23CF-44E3-9099-C40C66FF867C}">
                  <a14:compatExt spid="_x0000_s61645"/>
                </a:ext>
                <a:ext uri="{FF2B5EF4-FFF2-40B4-BE49-F238E27FC236}">
                  <a16:creationId xmlns:a16="http://schemas.microsoft.com/office/drawing/2014/main" id="{00000000-0008-0000-3C00-0000C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67</xdr:row>
          <xdr:rowOff>0</xdr:rowOff>
        </xdr:from>
        <xdr:to>
          <xdr:col>2300</xdr:col>
          <xdr:colOff>0</xdr:colOff>
          <xdr:row>67</xdr:row>
          <xdr:rowOff>0</xdr:rowOff>
        </xdr:to>
        <xdr:sp macro="" textlink="">
          <xdr:nvSpPr>
            <xdr:cNvPr id="61646" name="Button 206" hidden="1">
              <a:extLst>
                <a:ext uri="{63B3BB69-23CF-44E3-9099-C40C66FF867C}">
                  <a14:compatExt spid="_x0000_s61646"/>
                </a:ext>
                <a:ext uri="{FF2B5EF4-FFF2-40B4-BE49-F238E27FC236}">
                  <a16:creationId xmlns:a16="http://schemas.microsoft.com/office/drawing/2014/main" id="{00000000-0008-0000-3C00-0000C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65603</xdr:row>
          <xdr:rowOff>0</xdr:rowOff>
        </xdr:from>
        <xdr:to>
          <xdr:col>2300</xdr:col>
          <xdr:colOff>0</xdr:colOff>
          <xdr:row>65603</xdr:row>
          <xdr:rowOff>0</xdr:rowOff>
        </xdr:to>
        <xdr:sp macro="" textlink="">
          <xdr:nvSpPr>
            <xdr:cNvPr id="61647" name="Button 207" hidden="1">
              <a:extLst>
                <a:ext uri="{63B3BB69-23CF-44E3-9099-C40C66FF867C}">
                  <a14:compatExt spid="_x0000_s61647"/>
                </a:ext>
                <a:ext uri="{FF2B5EF4-FFF2-40B4-BE49-F238E27FC236}">
                  <a16:creationId xmlns:a16="http://schemas.microsoft.com/office/drawing/2014/main" id="{00000000-0008-0000-3C00-0000C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131139</xdr:row>
          <xdr:rowOff>0</xdr:rowOff>
        </xdr:from>
        <xdr:to>
          <xdr:col>2300</xdr:col>
          <xdr:colOff>0</xdr:colOff>
          <xdr:row>131139</xdr:row>
          <xdr:rowOff>0</xdr:rowOff>
        </xdr:to>
        <xdr:sp macro="" textlink="">
          <xdr:nvSpPr>
            <xdr:cNvPr id="61648" name="Button 208" hidden="1">
              <a:extLst>
                <a:ext uri="{63B3BB69-23CF-44E3-9099-C40C66FF867C}">
                  <a14:compatExt spid="_x0000_s61648"/>
                </a:ext>
                <a:ext uri="{FF2B5EF4-FFF2-40B4-BE49-F238E27FC236}">
                  <a16:creationId xmlns:a16="http://schemas.microsoft.com/office/drawing/2014/main" id="{00000000-0008-0000-3C00-0000D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196675</xdr:row>
          <xdr:rowOff>0</xdr:rowOff>
        </xdr:from>
        <xdr:to>
          <xdr:col>2300</xdr:col>
          <xdr:colOff>0</xdr:colOff>
          <xdr:row>196675</xdr:row>
          <xdr:rowOff>0</xdr:rowOff>
        </xdr:to>
        <xdr:sp macro="" textlink="">
          <xdr:nvSpPr>
            <xdr:cNvPr id="61649" name="Button 209" hidden="1">
              <a:extLst>
                <a:ext uri="{63B3BB69-23CF-44E3-9099-C40C66FF867C}">
                  <a14:compatExt spid="_x0000_s61649"/>
                </a:ext>
                <a:ext uri="{FF2B5EF4-FFF2-40B4-BE49-F238E27FC236}">
                  <a16:creationId xmlns:a16="http://schemas.microsoft.com/office/drawing/2014/main" id="{00000000-0008-0000-3C00-0000D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262211</xdr:row>
          <xdr:rowOff>0</xdr:rowOff>
        </xdr:from>
        <xdr:to>
          <xdr:col>2300</xdr:col>
          <xdr:colOff>0</xdr:colOff>
          <xdr:row>262211</xdr:row>
          <xdr:rowOff>0</xdr:rowOff>
        </xdr:to>
        <xdr:sp macro="" textlink="">
          <xdr:nvSpPr>
            <xdr:cNvPr id="61650" name="Button 210" hidden="1">
              <a:extLst>
                <a:ext uri="{63B3BB69-23CF-44E3-9099-C40C66FF867C}">
                  <a14:compatExt spid="_x0000_s61650"/>
                </a:ext>
                <a:ext uri="{FF2B5EF4-FFF2-40B4-BE49-F238E27FC236}">
                  <a16:creationId xmlns:a16="http://schemas.microsoft.com/office/drawing/2014/main" id="{00000000-0008-0000-3C00-0000D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327747</xdr:row>
          <xdr:rowOff>0</xdr:rowOff>
        </xdr:from>
        <xdr:to>
          <xdr:col>2300</xdr:col>
          <xdr:colOff>0</xdr:colOff>
          <xdr:row>327747</xdr:row>
          <xdr:rowOff>0</xdr:rowOff>
        </xdr:to>
        <xdr:sp macro="" textlink="">
          <xdr:nvSpPr>
            <xdr:cNvPr id="61651" name="Button 211" hidden="1">
              <a:extLst>
                <a:ext uri="{63B3BB69-23CF-44E3-9099-C40C66FF867C}">
                  <a14:compatExt spid="_x0000_s61651"/>
                </a:ext>
                <a:ext uri="{FF2B5EF4-FFF2-40B4-BE49-F238E27FC236}">
                  <a16:creationId xmlns:a16="http://schemas.microsoft.com/office/drawing/2014/main" id="{00000000-0008-0000-3C00-0000D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393283</xdr:row>
          <xdr:rowOff>0</xdr:rowOff>
        </xdr:from>
        <xdr:to>
          <xdr:col>2300</xdr:col>
          <xdr:colOff>0</xdr:colOff>
          <xdr:row>393283</xdr:row>
          <xdr:rowOff>0</xdr:rowOff>
        </xdr:to>
        <xdr:sp macro="" textlink="">
          <xdr:nvSpPr>
            <xdr:cNvPr id="61652" name="Button 212" hidden="1">
              <a:extLst>
                <a:ext uri="{63B3BB69-23CF-44E3-9099-C40C66FF867C}">
                  <a14:compatExt spid="_x0000_s61652"/>
                </a:ext>
                <a:ext uri="{FF2B5EF4-FFF2-40B4-BE49-F238E27FC236}">
                  <a16:creationId xmlns:a16="http://schemas.microsoft.com/office/drawing/2014/main" id="{00000000-0008-0000-3C00-0000D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458819</xdr:row>
          <xdr:rowOff>0</xdr:rowOff>
        </xdr:from>
        <xdr:to>
          <xdr:col>2300</xdr:col>
          <xdr:colOff>0</xdr:colOff>
          <xdr:row>458819</xdr:row>
          <xdr:rowOff>0</xdr:rowOff>
        </xdr:to>
        <xdr:sp macro="" textlink="">
          <xdr:nvSpPr>
            <xdr:cNvPr id="61653" name="Button 213" hidden="1">
              <a:extLst>
                <a:ext uri="{63B3BB69-23CF-44E3-9099-C40C66FF867C}">
                  <a14:compatExt spid="_x0000_s61653"/>
                </a:ext>
                <a:ext uri="{FF2B5EF4-FFF2-40B4-BE49-F238E27FC236}">
                  <a16:creationId xmlns:a16="http://schemas.microsoft.com/office/drawing/2014/main" id="{00000000-0008-0000-3C00-0000D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524355</xdr:row>
          <xdr:rowOff>0</xdr:rowOff>
        </xdr:from>
        <xdr:to>
          <xdr:col>2300</xdr:col>
          <xdr:colOff>0</xdr:colOff>
          <xdr:row>524355</xdr:row>
          <xdr:rowOff>0</xdr:rowOff>
        </xdr:to>
        <xdr:sp macro="" textlink="">
          <xdr:nvSpPr>
            <xdr:cNvPr id="61654" name="Button 214" hidden="1">
              <a:extLst>
                <a:ext uri="{63B3BB69-23CF-44E3-9099-C40C66FF867C}">
                  <a14:compatExt spid="_x0000_s61654"/>
                </a:ext>
                <a:ext uri="{FF2B5EF4-FFF2-40B4-BE49-F238E27FC236}">
                  <a16:creationId xmlns:a16="http://schemas.microsoft.com/office/drawing/2014/main" id="{00000000-0008-0000-3C00-0000D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589891</xdr:row>
          <xdr:rowOff>0</xdr:rowOff>
        </xdr:from>
        <xdr:to>
          <xdr:col>2300</xdr:col>
          <xdr:colOff>0</xdr:colOff>
          <xdr:row>589891</xdr:row>
          <xdr:rowOff>0</xdr:rowOff>
        </xdr:to>
        <xdr:sp macro="" textlink="">
          <xdr:nvSpPr>
            <xdr:cNvPr id="61655" name="Button 215" hidden="1">
              <a:extLst>
                <a:ext uri="{63B3BB69-23CF-44E3-9099-C40C66FF867C}">
                  <a14:compatExt spid="_x0000_s61655"/>
                </a:ext>
                <a:ext uri="{FF2B5EF4-FFF2-40B4-BE49-F238E27FC236}">
                  <a16:creationId xmlns:a16="http://schemas.microsoft.com/office/drawing/2014/main" id="{00000000-0008-0000-3C00-0000D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655427</xdr:row>
          <xdr:rowOff>0</xdr:rowOff>
        </xdr:from>
        <xdr:to>
          <xdr:col>2300</xdr:col>
          <xdr:colOff>0</xdr:colOff>
          <xdr:row>655427</xdr:row>
          <xdr:rowOff>0</xdr:rowOff>
        </xdr:to>
        <xdr:sp macro="" textlink="">
          <xdr:nvSpPr>
            <xdr:cNvPr id="61656" name="Button 216" hidden="1">
              <a:extLst>
                <a:ext uri="{63B3BB69-23CF-44E3-9099-C40C66FF867C}">
                  <a14:compatExt spid="_x0000_s61656"/>
                </a:ext>
                <a:ext uri="{FF2B5EF4-FFF2-40B4-BE49-F238E27FC236}">
                  <a16:creationId xmlns:a16="http://schemas.microsoft.com/office/drawing/2014/main" id="{00000000-0008-0000-3C00-0000D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720963</xdr:row>
          <xdr:rowOff>0</xdr:rowOff>
        </xdr:from>
        <xdr:to>
          <xdr:col>2300</xdr:col>
          <xdr:colOff>0</xdr:colOff>
          <xdr:row>720963</xdr:row>
          <xdr:rowOff>0</xdr:rowOff>
        </xdr:to>
        <xdr:sp macro="" textlink="">
          <xdr:nvSpPr>
            <xdr:cNvPr id="61657" name="Button 217" hidden="1">
              <a:extLst>
                <a:ext uri="{63B3BB69-23CF-44E3-9099-C40C66FF867C}">
                  <a14:compatExt spid="_x0000_s61657"/>
                </a:ext>
                <a:ext uri="{FF2B5EF4-FFF2-40B4-BE49-F238E27FC236}">
                  <a16:creationId xmlns:a16="http://schemas.microsoft.com/office/drawing/2014/main" id="{00000000-0008-0000-3C00-0000D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786499</xdr:row>
          <xdr:rowOff>0</xdr:rowOff>
        </xdr:from>
        <xdr:to>
          <xdr:col>2300</xdr:col>
          <xdr:colOff>0</xdr:colOff>
          <xdr:row>786499</xdr:row>
          <xdr:rowOff>0</xdr:rowOff>
        </xdr:to>
        <xdr:sp macro="" textlink="">
          <xdr:nvSpPr>
            <xdr:cNvPr id="61658" name="Button 218" hidden="1">
              <a:extLst>
                <a:ext uri="{63B3BB69-23CF-44E3-9099-C40C66FF867C}">
                  <a14:compatExt spid="_x0000_s61658"/>
                </a:ext>
                <a:ext uri="{FF2B5EF4-FFF2-40B4-BE49-F238E27FC236}">
                  <a16:creationId xmlns:a16="http://schemas.microsoft.com/office/drawing/2014/main" id="{00000000-0008-0000-3C00-0000D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852035</xdr:row>
          <xdr:rowOff>0</xdr:rowOff>
        </xdr:from>
        <xdr:to>
          <xdr:col>2300</xdr:col>
          <xdr:colOff>0</xdr:colOff>
          <xdr:row>852035</xdr:row>
          <xdr:rowOff>0</xdr:rowOff>
        </xdr:to>
        <xdr:sp macro="" textlink="">
          <xdr:nvSpPr>
            <xdr:cNvPr id="61659" name="Button 219" hidden="1">
              <a:extLst>
                <a:ext uri="{63B3BB69-23CF-44E3-9099-C40C66FF867C}">
                  <a14:compatExt spid="_x0000_s61659"/>
                </a:ext>
                <a:ext uri="{FF2B5EF4-FFF2-40B4-BE49-F238E27FC236}">
                  <a16:creationId xmlns:a16="http://schemas.microsoft.com/office/drawing/2014/main" id="{00000000-0008-0000-3C00-0000D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917571</xdr:row>
          <xdr:rowOff>0</xdr:rowOff>
        </xdr:from>
        <xdr:to>
          <xdr:col>2300</xdr:col>
          <xdr:colOff>0</xdr:colOff>
          <xdr:row>917571</xdr:row>
          <xdr:rowOff>0</xdr:rowOff>
        </xdr:to>
        <xdr:sp macro="" textlink="">
          <xdr:nvSpPr>
            <xdr:cNvPr id="61660" name="Button 220" hidden="1">
              <a:extLst>
                <a:ext uri="{63B3BB69-23CF-44E3-9099-C40C66FF867C}">
                  <a14:compatExt spid="_x0000_s61660"/>
                </a:ext>
                <a:ext uri="{FF2B5EF4-FFF2-40B4-BE49-F238E27FC236}">
                  <a16:creationId xmlns:a16="http://schemas.microsoft.com/office/drawing/2014/main" id="{00000000-0008-0000-3C00-0000D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983107</xdr:row>
          <xdr:rowOff>0</xdr:rowOff>
        </xdr:from>
        <xdr:to>
          <xdr:col>2300</xdr:col>
          <xdr:colOff>0</xdr:colOff>
          <xdr:row>983107</xdr:row>
          <xdr:rowOff>0</xdr:rowOff>
        </xdr:to>
        <xdr:sp macro="" textlink="">
          <xdr:nvSpPr>
            <xdr:cNvPr id="61661" name="Button 221" hidden="1">
              <a:extLst>
                <a:ext uri="{63B3BB69-23CF-44E3-9099-C40C66FF867C}">
                  <a14:compatExt spid="_x0000_s61661"/>
                </a:ext>
                <a:ext uri="{FF2B5EF4-FFF2-40B4-BE49-F238E27FC236}">
                  <a16:creationId xmlns:a16="http://schemas.microsoft.com/office/drawing/2014/main" id="{00000000-0008-0000-3C00-0000D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67</xdr:row>
          <xdr:rowOff>0</xdr:rowOff>
        </xdr:from>
        <xdr:to>
          <xdr:col>2556</xdr:col>
          <xdr:colOff>0</xdr:colOff>
          <xdr:row>67</xdr:row>
          <xdr:rowOff>0</xdr:rowOff>
        </xdr:to>
        <xdr:sp macro="" textlink="">
          <xdr:nvSpPr>
            <xdr:cNvPr id="61662" name="Button 222" hidden="1">
              <a:extLst>
                <a:ext uri="{63B3BB69-23CF-44E3-9099-C40C66FF867C}">
                  <a14:compatExt spid="_x0000_s61662"/>
                </a:ext>
                <a:ext uri="{FF2B5EF4-FFF2-40B4-BE49-F238E27FC236}">
                  <a16:creationId xmlns:a16="http://schemas.microsoft.com/office/drawing/2014/main" id="{00000000-0008-0000-3C00-0000D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65603</xdr:row>
          <xdr:rowOff>0</xdr:rowOff>
        </xdr:from>
        <xdr:to>
          <xdr:col>2556</xdr:col>
          <xdr:colOff>0</xdr:colOff>
          <xdr:row>65603</xdr:row>
          <xdr:rowOff>0</xdr:rowOff>
        </xdr:to>
        <xdr:sp macro="" textlink="">
          <xdr:nvSpPr>
            <xdr:cNvPr id="61663" name="Button 223" hidden="1">
              <a:extLst>
                <a:ext uri="{63B3BB69-23CF-44E3-9099-C40C66FF867C}">
                  <a14:compatExt spid="_x0000_s61663"/>
                </a:ext>
                <a:ext uri="{FF2B5EF4-FFF2-40B4-BE49-F238E27FC236}">
                  <a16:creationId xmlns:a16="http://schemas.microsoft.com/office/drawing/2014/main" id="{00000000-0008-0000-3C00-0000D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131139</xdr:row>
          <xdr:rowOff>0</xdr:rowOff>
        </xdr:from>
        <xdr:to>
          <xdr:col>2556</xdr:col>
          <xdr:colOff>0</xdr:colOff>
          <xdr:row>131139</xdr:row>
          <xdr:rowOff>0</xdr:rowOff>
        </xdr:to>
        <xdr:sp macro="" textlink="">
          <xdr:nvSpPr>
            <xdr:cNvPr id="61664" name="Button 224" hidden="1">
              <a:extLst>
                <a:ext uri="{63B3BB69-23CF-44E3-9099-C40C66FF867C}">
                  <a14:compatExt spid="_x0000_s61664"/>
                </a:ext>
                <a:ext uri="{FF2B5EF4-FFF2-40B4-BE49-F238E27FC236}">
                  <a16:creationId xmlns:a16="http://schemas.microsoft.com/office/drawing/2014/main" id="{00000000-0008-0000-3C00-0000E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196675</xdr:row>
          <xdr:rowOff>0</xdr:rowOff>
        </xdr:from>
        <xdr:to>
          <xdr:col>2556</xdr:col>
          <xdr:colOff>0</xdr:colOff>
          <xdr:row>196675</xdr:row>
          <xdr:rowOff>0</xdr:rowOff>
        </xdr:to>
        <xdr:sp macro="" textlink="">
          <xdr:nvSpPr>
            <xdr:cNvPr id="61665" name="Button 225" hidden="1">
              <a:extLst>
                <a:ext uri="{63B3BB69-23CF-44E3-9099-C40C66FF867C}">
                  <a14:compatExt spid="_x0000_s61665"/>
                </a:ext>
                <a:ext uri="{FF2B5EF4-FFF2-40B4-BE49-F238E27FC236}">
                  <a16:creationId xmlns:a16="http://schemas.microsoft.com/office/drawing/2014/main" id="{00000000-0008-0000-3C00-0000E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262211</xdr:row>
          <xdr:rowOff>0</xdr:rowOff>
        </xdr:from>
        <xdr:to>
          <xdr:col>2556</xdr:col>
          <xdr:colOff>0</xdr:colOff>
          <xdr:row>262211</xdr:row>
          <xdr:rowOff>0</xdr:rowOff>
        </xdr:to>
        <xdr:sp macro="" textlink="">
          <xdr:nvSpPr>
            <xdr:cNvPr id="61666" name="Button 226" hidden="1">
              <a:extLst>
                <a:ext uri="{63B3BB69-23CF-44E3-9099-C40C66FF867C}">
                  <a14:compatExt spid="_x0000_s61666"/>
                </a:ext>
                <a:ext uri="{FF2B5EF4-FFF2-40B4-BE49-F238E27FC236}">
                  <a16:creationId xmlns:a16="http://schemas.microsoft.com/office/drawing/2014/main" id="{00000000-0008-0000-3C00-0000E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327747</xdr:row>
          <xdr:rowOff>0</xdr:rowOff>
        </xdr:from>
        <xdr:to>
          <xdr:col>2556</xdr:col>
          <xdr:colOff>0</xdr:colOff>
          <xdr:row>327747</xdr:row>
          <xdr:rowOff>0</xdr:rowOff>
        </xdr:to>
        <xdr:sp macro="" textlink="">
          <xdr:nvSpPr>
            <xdr:cNvPr id="61667" name="Button 227" hidden="1">
              <a:extLst>
                <a:ext uri="{63B3BB69-23CF-44E3-9099-C40C66FF867C}">
                  <a14:compatExt spid="_x0000_s61667"/>
                </a:ext>
                <a:ext uri="{FF2B5EF4-FFF2-40B4-BE49-F238E27FC236}">
                  <a16:creationId xmlns:a16="http://schemas.microsoft.com/office/drawing/2014/main" id="{00000000-0008-0000-3C00-0000E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393283</xdr:row>
          <xdr:rowOff>0</xdr:rowOff>
        </xdr:from>
        <xdr:to>
          <xdr:col>2556</xdr:col>
          <xdr:colOff>0</xdr:colOff>
          <xdr:row>393283</xdr:row>
          <xdr:rowOff>0</xdr:rowOff>
        </xdr:to>
        <xdr:sp macro="" textlink="">
          <xdr:nvSpPr>
            <xdr:cNvPr id="61668" name="Button 228" hidden="1">
              <a:extLst>
                <a:ext uri="{63B3BB69-23CF-44E3-9099-C40C66FF867C}">
                  <a14:compatExt spid="_x0000_s61668"/>
                </a:ext>
                <a:ext uri="{FF2B5EF4-FFF2-40B4-BE49-F238E27FC236}">
                  <a16:creationId xmlns:a16="http://schemas.microsoft.com/office/drawing/2014/main" id="{00000000-0008-0000-3C00-0000E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458819</xdr:row>
          <xdr:rowOff>0</xdr:rowOff>
        </xdr:from>
        <xdr:to>
          <xdr:col>2556</xdr:col>
          <xdr:colOff>0</xdr:colOff>
          <xdr:row>458819</xdr:row>
          <xdr:rowOff>0</xdr:rowOff>
        </xdr:to>
        <xdr:sp macro="" textlink="">
          <xdr:nvSpPr>
            <xdr:cNvPr id="61669" name="Button 229" hidden="1">
              <a:extLst>
                <a:ext uri="{63B3BB69-23CF-44E3-9099-C40C66FF867C}">
                  <a14:compatExt spid="_x0000_s61669"/>
                </a:ext>
                <a:ext uri="{FF2B5EF4-FFF2-40B4-BE49-F238E27FC236}">
                  <a16:creationId xmlns:a16="http://schemas.microsoft.com/office/drawing/2014/main" id="{00000000-0008-0000-3C00-0000E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524355</xdr:row>
          <xdr:rowOff>0</xdr:rowOff>
        </xdr:from>
        <xdr:to>
          <xdr:col>2556</xdr:col>
          <xdr:colOff>0</xdr:colOff>
          <xdr:row>524355</xdr:row>
          <xdr:rowOff>0</xdr:rowOff>
        </xdr:to>
        <xdr:sp macro="" textlink="">
          <xdr:nvSpPr>
            <xdr:cNvPr id="61670" name="Button 230" hidden="1">
              <a:extLst>
                <a:ext uri="{63B3BB69-23CF-44E3-9099-C40C66FF867C}">
                  <a14:compatExt spid="_x0000_s61670"/>
                </a:ext>
                <a:ext uri="{FF2B5EF4-FFF2-40B4-BE49-F238E27FC236}">
                  <a16:creationId xmlns:a16="http://schemas.microsoft.com/office/drawing/2014/main" id="{00000000-0008-0000-3C00-0000E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589891</xdr:row>
          <xdr:rowOff>0</xdr:rowOff>
        </xdr:from>
        <xdr:to>
          <xdr:col>2556</xdr:col>
          <xdr:colOff>0</xdr:colOff>
          <xdr:row>589891</xdr:row>
          <xdr:rowOff>0</xdr:rowOff>
        </xdr:to>
        <xdr:sp macro="" textlink="">
          <xdr:nvSpPr>
            <xdr:cNvPr id="61671" name="Button 231" hidden="1">
              <a:extLst>
                <a:ext uri="{63B3BB69-23CF-44E3-9099-C40C66FF867C}">
                  <a14:compatExt spid="_x0000_s61671"/>
                </a:ext>
                <a:ext uri="{FF2B5EF4-FFF2-40B4-BE49-F238E27FC236}">
                  <a16:creationId xmlns:a16="http://schemas.microsoft.com/office/drawing/2014/main" id="{00000000-0008-0000-3C00-0000E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655427</xdr:row>
          <xdr:rowOff>0</xdr:rowOff>
        </xdr:from>
        <xdr:to>
          <xdr:col>2556</xdr:col>
          <xdr:colOff>0</xdr:colOff>
          <xdr:row>655427</xdr:row>
          <xdr:rowOff>0</xdr:rowOff>
        </xdr:to>
        <xdr:sp macro="" textlink="">
          <xdr:nvSpPr>
            <xdr:cNvPr id="61672" name="Button 232" hidden="1">
              <a:extLst>
                <a:ext uri="{63B3BB69-23CF-44E3-9099-C40C66FF867C}">
                  <a14:compatExt spid="_x0000_s61672"/>
                </a:ext>
                <a:ext uri="{FF2B5EF4-FFF2-40B4-BE49-F238E27FC236}">
                  <a16:creationId xmlns:a16="http://schemas.microsoft.com/office/drawing/2014/main" id="{00000000-0008-0000-3C00-0000E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720963</xdr:row>
          <xdr:rowOff>0</xdr:rowOff>
        </xdr:from>
        <xdr:to>
          <xdr:col>2556</xdr:col>
          <xdr:colOff>0</xdr:colOff>
          <xdr:row>720963</xdr:row>
          <xdr:rowOff>0</xdr:rowOff>
        </xdr:to>
        <xdr:sp macro="" textlink="">
          <xdr:nvSpPr>
            <xdr:cNvPr id="61673" name="Button 233" hidden="1">
              <a:extLst>
                <a:ext uri="{63B3BB69-23CF-44E3-9099-C40C66FF867C}">
                  <a14:compatExt spid="_x0000_s61673"/>
                </a:ext>
                <a:ext uri="{FF2B5EF4-FFF2-40B4-BE49-F238E27FC236}">
                  <a16:creationId xmlns:a16="http://schemas.microsoft.com/office/drawing/2014/main" id="{00000000-0008-0000-3C00-0000E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786499</xdr:row>
          <xdr:rowOff>0</xdr:rowOff>
        </xdr:from>
        <xdr:to>
          <xdr:col>2556</xdr:col>
          <xdr:colOff>0</xdr:colOff>
          <xdr:row>786499</xdr:row>
          <xdr:rowOff>0</xdr:rowOff>
        </xdr:to>
        <xdr:sp macro="" textlink="">
          <xdr:nvSpPr>
            <xdr:cNvPr id="61674" name="Button 234" hidden="1">
              <a:extLst>
                <a:ext uri="{63B3BB69-23CF-44E3-9099-C40C66FF867C}">
                  <a14:compatExt spid="_x0000_s61674"/>
                </a:ext>
                <a:ext uri="{FF2B5EF4-FFF2-40B4-BE49-F238E27FC236}">
                  <a16:creationId xmlns:a16="http://schemas.microsoft.com/office/drawing/2014/main" id="{00000000-0008-0000-3C00-0000E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852035</xdr:row>
          <xdr:rowOff>0</xdr:rowOff>
        </xdr:from>
        <xdr:to>
          <xdr:col>2556</xdr:col>
          <xdr:colOff>0</xdr:colOff>
          <xdr:row>852035</xdr:row>
          <xdr:rowOff>0</xdr:rowOff>
        </xdr:to>
        <xdr:sp macro="" textlink="">
          <xdr:nvSpPr>
            <xdr:cNvPr id="61675" name="Button 235" hidden="1">
              <a:extLst>
                <a:ext uri="{63B3BB69-23CF-44E3-9099-C40C66FF867C}">
                  <a14:compatExt spid="_x0000_s61675"/>
                </a:ext>
                <a:ext uri="{FF2B5EF4-FFF2-40B4-BE49-F238E27FC236}">
                  <a16:creationId xmlns:a16="http://schemas.microsoft.com/office/drawing/2014/main" id="{00000000-0008-0000-3C00-0000E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917571</xdr:row>
          <xdr:rowOff>0</xdr:rowOff>
        </xdr:from>
        <xdr:to>
          <xdr:col>2556</xdr:col>
          <xdr:colOff>0</xdr:colOff>
          <xdr:row>917571</xdr:row>
          <xdr:rowOff>0</xdr:rowOff>
        </xdr:to>
        <xdr:sp macro="" textlink="">
          <xdr:nvSpPr>
            <xdr:cNvPr id="61676" name="Button 236" hidden="1">
              <a:extLst>
                <a:ext uri="{63B3BB69-23CF-44E3-9099-C40C66FF867C}">
                  <a14:compatExt spid="_x0000_s61676"/>
                </a:ext>
                <a:ext uri="{FF2B5EF4-FFF2-40B4-BE49-F238E27FC236}">
                  <a16:creationId xmlns:a16="http://schemas.microsoft.com/office/drawing/2014/main" id="{00000000-0008-0000-3C00-0000E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983107</xdr:row>
          <xdr:rowOff>0</xdr:rowOff>
        </xdr:from>
        <xdr:to>
          <xdr:col>2556</xdr:col>
          <xdr:colOff>0</xdr:colOff>
          <xdr:row>983107</xdr:row>
          <xdr:rowOff>0</xdr:rowOff>
        </xdr:to>
        <xdr:sp macro="" textlink="">
          <xdr:nvSpPr>
            <xdr:cNvPr id="61677" name="Button 237" hidden="1">
              <a:extLst>
                <a:ext uri="{63B3BB69-23CF-44E3-9099-C40C66FF867C}">
                  <a14:compatExt spid="_x0000_s61677"/>
                </a:ext>
                <a:ext uri="{FF2B5EF4-FFF2-40B4-BE49-F238E27FC236}">
                  <a16:creationId xmlns:a16="http://schemas.microsoft.com/office/drawing/2014/main" id="{00000000-0008-0000-3C00-0000E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67</xdr:row>
          <xdr:rowOff>0</xdr:rowOff>
        </xdr:from>
        <xdr:to>
          <xdr:col>2812</xdr:col>
          <xdr:colOff>0</xdr:colOff>
          <xdr:row>67</xdr:row>
          <xdr:rowOff>0</xdr:rowOff>
        </xdr:to>
        <xdr:sp macro="" textlink="">
          <xdr:nvSpPr>
            <xdr:cNvPr id="61678" name="Button 238" hidden="1">
              <a:extLst>
                <a:ext uri="{63B3BB69-23CF-44E3-9099-C40C66FF867C}">
                  <a14:compatExt spid="_x0000_s61678"/>
                </a:ext>
                <a:ext uri="{FF2B5EF4-FFF2-40B4-BE49-F238E27FC236}">
                  <a16:creationId xmlns:a16="http://schemas.microsoft.com/office/drawing/2014/main" id="{00000000-0008-0000-3C00-0000E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65603</xdr:row>
          <xdr:rowOff>0</xdr:rowOff>
        </xdr:from>
        <xdr:to>
          <xdr:col>2812</xdr:col>
          <xdr:colOff>0</xdr:colOff>
          <xdr:row>65603</xdr:row>
          <xdr:rowOff>0</xdr:rowOff>
        </xdr:to>
        <xdr:sp macro="" textlink="">
          <xdr:nvSpPr>
            <xdr:cNvPr id="61679" name="Button 239" hidden="1">
              <a:extLst>
                <a:ext uri="{63B3BB69-23CF-44E3-9099-C40C66FF867C}">
                  <a14:compatExt spid="_x0000_s61679"/>
                </a:ext>
                <a:ext uri="{FF2B5EF4-FFF2-40B4-BE49-F238E27FC236}">
                  <a16:creationId xmlns:a16="http://schemas.microsoft.com/office/drawing/2014/main" id="{00000000-0008-0000-3C00-0000E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131139</xdr:row>
          <xdr:rowOff>0</xdr:rowOff>
        </xdr:from>
        <xdr:to>
          <xdr:col>2812</xdr:col>
          <xdr:colOff>0</xdr:colOff>
          <xdr:row>131139</xdr:row>
          <xdr:rowOff>0</xdr:rowOff>
        </xdr:to>
        <xdr:sp macro="" textlink="">
          <xdr:nvSpPr>
            <xdr:cNvPr id="61680" name="Button 240" hidden="1">
              <a:extLst>
                <a:ext uri="{63B3BB69-23CF-44E3-9099-C40C66FF867C}">
                  <a14:compatExt spid="_x0000_s61680"/>
                </a:ext>
                <a:ext uri="{FF2B5EF4-FFF2-40B4-BE49-F238E27FC236}">
                  <a16:creationId xmlns:a16="http://schemas.microsoft.com/office/drawing/2014/main" id="{00000000-0008-0000-3C00-0000F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196675</xdr:row>
          <xdr:rowOff>0</xdr:rowOff>
        </xdr:from>
        <xdr:to>
          <xdr:col>2812</xdr:col>
          <xdr:colOff>0</xdr:colOff>
          <xdr:row>196675</xdr:row>
          <xdr:rowOff>0</xdr:rowOff>
        </xdr:to>
        <xdr:sp macro="" textlink="">
          <xdr:nvSpPr>
            <xdr:cNvPr id="61681" name="Button 241" hidden="1">
              <a:extLst>
                <a:ext uri="{63B3BB69-23CF-44E3-9099-C40C66FF867C}">
                  <a14:compatExt spid="_x0000_s61681"/>
                </a:ext>
                <a:ext uri="{FF2B5EF4-FFF2-40B4-BE49-F238E27FC236}">
                  <a16:creationId xmlns:a16="http://schemas.microsoft.com/office/drawing/2014/main" id="{00000000-0008-0000-3C00-0000F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262211</xdr:row>
          <xdr:rowOff>0</xdr:rowOff>
        </xdr:from>
        <xdr:to>
          <xdr:col>2812</xdr:col>
          <xdr:colOff>0</xdr:colOff>
          <xdr:row>262211</xdr:row>
          <xdr:rowOff>0</xdr:rowOff>
        </xdr:to>
        <xdr:sp macro="" textlink="">
          <xdr:nvSpPr>
            <xdr:cNvPr id="61682" name="Button 242" hidden="1">
              <a:extLst>
                <a:ext uri="{63B3BB69-23CF-44E3-9099-C40C66FF867C}">
                  <a14:compatExt spid="_x0000_s61682"/>
                </a:ext>
                <a:ext uri="{FF2B5EF4-FFF2-40B4-BE49-F238E27FC236}">
                  <a16:creationId xmlns:a16="http://schemas.microsoft.com/office/drawing/2014/main" id="{00000000-0008-0000-3C00-0000F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327747</xdr:row>
          <xdr:rowOff>0</xdr:rowOff>
        </xdr:from>
        <xdr:to>
          <xdr:col>2812</xdr:col>
          <xdr:colOff>0</xdr:colOff>
          <xdr:row>327747</xdr:row>
          <xdr:rowOff>0</xdr:rowOff>
        </xdr:to>
        <xdr:sp macro="" textlink="">
          <xdr:nvSpPr>
            <xdr:cNvPr id="61683" name="Button 243" hidden="1">
              <a:extLst>
                <a:ext uri="{63B3BB69-23CF-44E3-9099-C40C66FF867C}">
                  <a14:compatExt spid="_x0000_s61683"/>
                </a:ext>
                <a:ext uri="{FF2B5EF4-FFF2-40B4-BE49-F238E27FC236}">
                  <a16:creationId xmlns:a16="http://schemas.microsoft.com/office/drawing/2014/main" id="{00000000-0008-0000-3C00-0000F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393283</xdr:row>
          <xdr:rowOff>0</xdr:rowOff>
        </xdr:from>
        <xdr:to>
          <xdr:col>2812</xdr:col>
          <xdr:colOff>0</xdr:colOff>
          <xdr:row>393283</xdr:row>
          <xdr:rowOff>0</xdr:rowOff>
        </xdr:to>
        <xdr:sp macro="" textlink="">
          <xdr:nvSpPr>
            <xdr:cNvPr id="61684" name="Button 244" hidden="1">
              <a:extLst>
                <a:ext uri="{63B3BB69-23CF-44E3-9099-C40C66FF867C}">
                  <a14:compatExt spid="_x0000_s61684"/>
                </a:ext>
                <a:ext uri="{FF2B5EF4-FFF2-40B4-BE49-F238E27FC236}">
                  <a16:creationId xmlns:a16="http://schemas.microsoft.com/office/drawing/2014/main" id="{00000000-0008-0000-3C00-0000F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458819</xdr:row>
          <xdr:rowOff>0</xdr:rowOff>
        </xdr:from>
        <xdr:to>
          <xdr:col>2812</xdr:col>
          <xdr:colOff>0</xdr:colOff>
          <xdr:row>458819</xdr:row>
          <xdr:rowOff>0</xdr:rowOff>
        </xdr:to>
        <xdr:sp macro="" textlink="">
          <xdr:nvSpPr>
            <xdr:cNvPr id="61685" name="Button 245" hidden="1">
              <a:extLst>
                <a:ext uri="{63B3BB69-23CF-44E3-9099-C40C66FF867C}">
                  <a14:compatExt spid="_x0000_s61685"/>
                </a:ext>
                <a:ext uri="{FF2B5EF4-FFF2-40B4-BE49-F238E27FC236}">
                  <a16:creationId xmlns:a16="http://schemas.microsoft.com/office/drawing/2014/main" id="{00000000-0008-0000-3C00-0000F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524355</xdr:row>
          <xdr:rowOff>0</xdr:rowOff>
        </xdr:from>
        <xdr:to>
          <xdr:col>2812</xdr:col>
          <xdr:colOff>0</xdr:colOff>
          <xdr:row>524355</xdr:row>
          <xdr:rowOff>0</xdr:rowOff>
        </xdr:to>
        <xdr:sp macro="" textlink="">
          <xdr:nvSpPr>
            <xdr:cNvPr id="61686" name="Button 246" hidden="1">
              <a:extLst>
                <a:ext uri="{63B3BB69-23CF-44E3-9099-C40C66FF867C}">
                  <a14:compatExt spid="_x0000_s61686"/>
                </a:ext>
                <a:ext uri="{FF2B5EF4-FFF2-40B4-BE49-F238E27FC236}">
                  <a16:creationId xmlns:a16="http://schemas.microsoft.com/office/drawing/2014/main" id="{00000000-0008-0000-3C00-0000F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589891</xdr:row>
          <xdr:rowOff>0</xdr:rowOff>
        </xdr:from>
        <xdr:to>
          <xdr:col>2812</xdr:col>
          <xdr:colOff>0</xdr:colOff>
          <xdr:row>589891</xdr:row>
          <xdr:rowOff>0</xdr:rowOff>
        </xdr:to>
        <xdr:sp macro="" textlink="">
          <xdr:nvSpPr>
            <xdr:cNvPr id="61687" name="Button 247" hidden="1">
              <a:extLst>
                <a:ext uri="{63B3BB69-23CF-44E3-9099-C40C66FF867C}">
                  <a14:compatExt spid="_x0000_s61687"/>
                </a:ext>
                <a:ext uri="{FF2B5EF4-FFF2-40B4-BE49-F238E27FC236}">
                  <a16:creationId xmlns:a16="http://schemas.microsoft.com/office/drawing/2014/main" id="{00000000-0008-0000-3C00-0000F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655427</xdr:row>
          <xdr:rowOff>0</xdr:rowOff>
        </xdr:from>
        <xdr:to>
          <xdr:col>2812</xdr:col>
          <xdr:colOff>0</xdr:colOff>
          <xdr:row>655427</xdr:row>
          <xdr:rowOff>0</xdr:rowOff>
        </xdr:to>
        <xdr:sp macro="" textlink="">
          <xdr:nvSpPr>
            <xdr:cNvPr id="61688" name="Button 248" hidden="1">
              <a:extLst>
                <a:ext uri="{63B3BB69-23CF-44E3-9099-C40C66FF867C}">
                  <a14:compatExt spid="_x0000_s61688"/>
                </a:ext>
                <a:ext uri="{FF2B5EF4-FFF2-40B4-BE49-F238E27FC236}">
                  <a16:creationId xmlns:a16="http://schemas.microsoft.com/office/drawing/2014/main" id="{00000000-0008-0000-3C00-0000F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720963</xdr:row>
          <xdr:rowOff>0</xdr:rowOff>
        </xdr:from>
        <xdr:to>
          <xdr:col>2812</xdr:col>
          <xdr:colOff>0</xdr:colOff>
          <xdr:row>720963</xdr:row>
          <xdr:rowOff>0</xdr:rowOff>
        </xdr:to>
        <xdr:sp macro="" textlink="">
          <xdr:nvSpPr>
            <xdr:cNvPr id="61689" name="Button 249" hidden="1">
              <a:extLst>
                <a:ext uri="{63B3BB69-23CF-44E3-9099-C40C66FF867C}">
                  <a14:compatExt spid="_x0000_s61689"/>
                </a:ext>
                <a:ext uri="{FF2B5EF4-FFF2-40B4-BE49-F238E27FC236}">
                  <a16:creationId xmlns:a16="http://schemas.microsoft.com/office/drawing/2014/main" id="{00000000-0008-0000-3C00-0000F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786499</xdr:row>
          <xdr:rowOff>0</xdr:rowOff>
        </xdr:from>
        <xdr:to>
          <xdr:col>2812</xdr:col>
          <xdr:colOff>0</xdr:colOff>
          <xdr:row>786499</xdr:row>
          <xdr:rowOff>0</xdr:rowOff>
        </xdr:to>
        <xdr:sp macro="" textlink="">
          <xdr:nvSpPr>
            <xdr:cNvPr id="61690" name="Button 250" hidden="1">
              <a:extLst>
                <a:ext uri="{63B3BB69-23CF-44E3-9099-C40C66FF867C}">
                  <a14:compatExt spid="_x0000_s61690"/>
                </a:ext>
                <a:ext uri="{FF2B5EF4-FFF2-40B4-BE49-F238E27FC236}">
                  <a16:creationId xmlns:a16="http://schemas.microsoft.com/office/drawing/2014/main" id="{00000000-0008-0000-3C00-0000F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852035</xdr:row>
          <xdr:rowOff>0</xdr:rowOff>
        </xdr:from>
        <xdr:to>
          <xdr:col>2812</xdr:col>
          <xdr:colOff>0</xdr:colOff>
          <xdr:row>852035</xdr:row>
          <xdr:rowOff>0</xdr:rowOff>
        </xdr:to>
        <xdr:sp macro="" textlink="">
          <xdr:nvSpPr>
            <xdr:cNvPr id="61691" name="Button 251" hidden="1">
              <a:extLst>
                <a:ext uri="{63B3BB69-23CF-44E3-9099-C40C66FF867C}">
                  <a14:compatExt spid="_x0000_s61691"/>
                </a:ext>
                <a:ext uri="{FF2B5EF4-FFF2-40B4-BE49-F238E27FC236}">
                  <a16:creationId xmlns:a16="http://schemas.microsoft.com/office/drawing/2014/main" id="{00000000-0008-0000-3C00-0000F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917571</xdr:row>
          <xdr:rowOff>0</xdr:rowOff>
        </xdr:from>
        <xdr:to>
          <xdr:col>2812</xdr:col>
          <xdr:colOff>0</xdr:colOff>
          <xdr:row>917571</xdr:row>
          <xdr:rowOff>0</xdr:rowOff>
        </xdr:to>
        <xdr:sp macro="" textlink="">
          <xdr:nvSpPr>
            <xdr:cNvPr id="61692" name="Button 252" hidden="1">
              <a:extLst>
                <a:ext uri="{63B3BB69-23CF-44E3-9099-C40C66FF867C}">
                  <a14:compatExt spid="_x0000_s61692"/>
                </a:ext>
                <a:ext uri="{FF2B5EF4-FFF2-40B4-BE49-F238E27FC236}">
                  <a16:creationId xmlns:a16="http://schemas.microsoft.com/office/drawing/2014/main" id="{00000000-0008-0000-3C00-0000F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983107</xdr:row>
          <xdr:rowOff>0</xdr:rowOff>
        </xdr:from>
        <xdr:to>
          <xdr:col>2812</xdr:col>
          <xdr:colOff>0</xdr:colOff>
          <xdr:row>983107</xdr:row>
          <xdr:rowOff>0</xdr:rowOff>
        </xdr:to>
        <xdr:sp macro="" textlink="">
          <xdr:nvSpPr>
            <xdr:cNvPr id="61693" name="Button 253" hidden="1">
              <a:extLst>
                <a:ext uri="{63B3BB69-23CF-44E3-9099-C40C66FF867C}">
                  <a14:compatExt spid="_x0000_s61693"/>
                </a:ext>
                <a:ext uri="{FF2B5EF4-FFF2-40B4-BE49-F238E27FC236}">
                  <a16:creationId xmlns:a16="http://schemas.microsoft.com/office/drawing/2014/main" id="{00000000-0008-0000-3C00-0000F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67</xdr:row>
          <xdr:rowOff>0</xdr:rowOff>
        </xdr:from>
        <xdr:to>
          <xdr:col>3068</xdr:col>
          <xdr:colOff>0</xdr:colOff>
          <xdr:row>67</xdr:row>
          <xdr:rowOff>0</xdr:rowOff>
        </xdr:to>
        <xdr:sp macro="" textlink="">
          <xdr:nvSpPr>
            <xdr:cNvPr id="61694" name="Button 254" hidden="1">
              <a:extLst>
                <a:ext uri="{63B3BB69-23CF-44E3-9099-C40C66FF867C}">
                  <a14:compatExt spid="_x0000_s61694"/>
                </a:ext>
                <a:ext uri="{FF2B5EF4-FFF2-40B4-BE49-F238E27FC236}">
                  <a16:creationId xmlns:a16="http://schemas.microsoft.com/office/drawing/2014/main" id="{00000000-0008-0000-3C00-0000F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65603</xdr:row>
          <xdr:rowOff>0</xdr:rowOff>
        </xdr:from>
        <xdr:to>
          <xdr:col>3068</xdr:col>
          <xdr:colOff>0</xdr:colOff>
          <xdr:row>65603</xdr:row>
          <xdr:rowOff>0</xdr:rowOff>
        </xdr:to>
        <xdr:sp macro="" textlink="">
          <xdr:nvSpPr>
            <xdr:cNvPr id="61695" name="Button 255" hidden="1">
              <a:extLst>
                <a:ext uri="{63B3BB69-23CF-44E3-9099-C40C66FF867C}">
                  <a14:compatExt spid="_x0000_s61695"/>
                </a:ext>
                <a:ext uri="{FF2B5EF4-FFF2-40B4-BE49-F238E27FC236}">
                  <a16:creationId xmlns:a16="http://schemas.microsoft.com/office/drawing/2014/main" id="{00000000-0008-0000-3C00-0000F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131139</xdr:row>
          <xdr:rowOff>0</xdr:rowOff>
        </xdr:from>
        <xdr:to>
          <xdr:col>3068</xdr:col>
          <xdr:colOff>0</xdr:colOff>
          <xdr:row>131139</xdr:row>
          <xdr:rowOff>0</xdr:rowOff>
        </xdr:to>
        <xdr:sp macro="" textlink="">
          <xdr:nvSpPr>
            <xdr:cNvPr id="61696" name="Button 256" hidden="1">
              <a:extLst>
                <a:ext uri="{63B3BB69-23CF-44E3-9099-C40C66FF867C}">
                  <a14:compatExt spid="_x0000_s61696"/>
                </a:ext>
                <a:ext uri="{FF2B5EF4-FFF2-40B4-BE49-F238E27FC236}">
                  <a16:creationId xmlns:a16="http://schemas.microsoft.com/office/drawing/2014/main" id="{00000000-0008-0000-3C00-00000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196675</xdr:row>
          <xdr:rowOff>0</xdr:rowOff>
        </xdr:from>
        <xdr:to>
          <xdr:col>3068</xdr:col>
          <xdr:colOff>0</xdr:colOff>
          <xdr:row>196675</xdr:row>
          <xdr:rowOff>0</xdr:rowOff>
        </xdr:to>
        <xdr:sp macro="" textlink="">
          <xdr:nvSpPr>
            <xdr:cNvPr id="61697" name="Button 257" hidden="1">
              <a:extLst>
                <a:ext uri="{63B3BB69-23CF-44E3-9099-C40C66FF867C}">
                  <a14:compatExt spid="_x0000_s61697"/>
                </a:ext>
                <a:ext uri="{FF2B5EF4-FFF2-40B4-BE49-F238E27FC236}">
                  <a16:creationId xmlns:a16="http://schemas.microsoft.com/office/drawing/2014/main" id="{00000000-0008-0000-3C00-00000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262211</xdr:row>
          <xdr:rowOff>0</xdr:rowOff>
        </xdr:from>
        <xdr:to>
          <xdr:col>3068</xdr:col>
          <xdr:colOff>0</xdr:colOff>
          <xdr:row>262211</xdr:row>
          <xdr:rowOff>0</xdr:rowOff>
        </xdr:to>
        <xdr:sp macro="" textlink="">
          <xdr:nvSpPr>
            <xdr:cNvPr id="61698" name="Button 258" hidden="1">
              <a:extLst>
                <a:ext uri="{63B3BB69-23CF-44E3-9099-C40C66FF867C}">
                  <a14:compatExt spid="_x0000_s61698"/>
                </a:ext>
                <a:ext uri="{FF2B5EF4-FFF2-40B4-BE49-F238E27FC236}">
                  <a16:creationId xmlns:a16="http://schemas.microsoft.com/office/drawing/2014/main" id="{00000000-0008-0000-3C00-00000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327747</xdr:row>
          <xdr:rowOff>0</xdr:rowOff>
        </xdr:from>
        <xdr:to>
          <xdr:col>3068</xdr:col>
          <xdr:colOff>0</xdr:colOff>
          <xdr:row>327747</xdr:row>
          <xdr:rowOff>0</xdr:rowOff>
        </xdr:to>
        <xdr:sp macro="" textlink="">
          <xdr:nvSpPr>
            <xdr:cNvPr id="61699" name="Button 259" hidden="1">
              <a:extLst>
                <a:ext uri="{63B3BB69-23CF-44E3-9099-C40C66FF867C}">
                  <a14:compatExt spid="_x0000_s61699"/>
                </a:ext>
                <a:ext uri="{FF2B5EF4-FFF2-40B4-BE49-F238E27FC236}">
                  <a16:creationId xmlns:a16="http://schemas.microsoft.com/office/drawing/2014/main" id="{00000000-0008-0000-3C00-00000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393283</xdr:row>
          <xdr:rowOff>0</xdr:rowOff>
        </xdr:from>
        <xdr:to>
          <xdr:col>3068</xdr:col>
          <xdr:colOff>0</xdr:colOff>
          <xdr:row>393283</xdr:row>
          <xdr:rowOff>0</xdr:rowOff>
        </xdr:to>
        <xdr:sp macro="" textlink="">
          <xdr:nvSpPr>
            <xdr:cNvPr id="61700" name="Button 260" hidden="1">
              <a:extLst>
                <a:ext uri="{63B3BB69-23CF-44E3-9099-C40C66FF867C}">
                  <a14:compatExt spid="_x0000_s61700"/>
                </a:ext>
                <a:ext uri="{FF2B5EF4-FFF2-40B4-BE49-F238E27FC236}">
                  <a16:creationId xmlns:a16="http://schemas.microsoft.com/office/drawing/2014/main" id="{00000000-0008-0000-3C00-00000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458819</xdr:row>
          <xdr:rowOff>0</xdr:rowOff>
        </xdr:from>
        <xdr:to>
          <xdr:col>3068</xdr:col>
          <xdr:colOff>0</xdr:colOff>
          <xdr:row>458819</xdr:row>
          <xdr:rowOff>0</xdr:rowOff>
        </xdr:to>
        <xdr:sp macro="" textlink="">
          <xdr:nvSpPr>
            <xdr:cNvPr id="61701" name="Button 261" hidden="1">
              <a:extLst>
                <a:ext uri="{63B3BB69-23CF-44E3-9099-C40C66FF867C}">
                  <a14:compatExt spid="_x0000_s61701"/>
                </a:ext>
                <a:ext uri="{FF2B5EF4-FFF2-40B4-BE49-F238E27FC236}">
                  <a16:creationId xmlns:a16="http://schemas.microsoft.com/office/drawing/2014/main" id="{00000000-0008-0000-3C00-00000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524355</xdr:row>
          <xdr:rowOff>0</xdr:rowOff>
        </xdr:from>
        <xdr:to>
          <xdr:col>3068</xdr:col>
          <xdr:colOff>0</xdr:colOff>
          <xdr:row>524355</xdr:row>
          <xdr:rowOff>0</xdr:rowOff>
        </xdr:to>
        <xdr:sp macro="" textlink="">
          <xdr:nvSpPr>
            <xdr:cNvPr id="61702" name="Button 262" hidden="1">
              <a:extLst>
                <a:ext uri="{63B3BB69-23CF-44E3-9099-C40C66FF867C}">
                  <a14:compatExt spid="_x0000_s61702"/>
                </a:ext>
                <a:ext uri="{FF2B5EF4-FFF2-40B4-BE49-F238E27FC236}">
                  <a16:creationId xmlns:a16="http://schemas.microsoft.com/office/drawing/2014/main" id="{00000000-0008-0000-3C00-00000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589891</xdr:row>
          <xdr:rowOff>0</xdr:rowOff>
        </xdr:from>
        <xdr:to>
          <xdr:col>3068</xdr:col>
          <xdr:colOff>0</xdr:colOff>
          <xdr:row>589891</xdr:row>
          <xdr:rowOff>0</xdr:rowOff>
        </xdr:to>
        <xdr:sp macro="" textlink="">
          <xdr:nvSpPr>
            <xdr:cNvPr id="61703" name="Button 263" hidden="1">
              <a:extLst>
                <a:ext uri="{63B3BB69-23CF-44E3-9099-C40C66FF867C}">
                  <a14:compatExt spid="_x0000_s61703"/>
                </a:ext>
                <a:ext uri="{FF2B5EF4-FFF2-40B4-BE49-F238E27FC236}">
                  <a16:creationId xmlns:a16="http://schemas.microsoft.com/office/drawing/2014/main" id="{00000000-0008-0000-3C00-00000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655427</xdr:row>
          <xdr:rowOff>0</xdr:rowOff>
        </xdr:from>
        <xdr:to>
          <xdr:col>3068</xdr:col>
          <xdr:colOff>0</xdr:colOff>
          <xdr:row>655427</xdr:row>
          <xdr:rowOff>0</xdr:rowOff>
        </xdr:to>
        <xdr:sp macro="" textlink="">
          <xdr:nvSpPr>
            <xdr:cNvPr id="61704" name="Button 264" hidden="1">
              <a:extLst>
                <a:ext uri="{63B3BB69-23CF-44E3-9099-C40C66FF867C}">
                  <a14:compatExt spid="_x0000_s61704"/>
                </a:ext>
                <a:ext uri="{FF2B5EF4-FFF2-40B4-BE49-F238E27FC236}">
                  <a16:creationId xmlns:a16="http://schemas.microsoft.com/office/drawing/2014/main" id="{00000000-0008-0000-3C00-00000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720963</xdr:row>
          <xdr:rowOff>0</xdr:rowOff>
        </xdr:from>
        <xdr:to>
          <xdr:col>3068</xdr:col>
          <xdr:colOff>0</xdr:colOff>
          <xdr:row>720963</xdr:row>
          <xdr:rowOff>0</xdr:rowOff>
        </xdr:to>
        <xdr:sp macro="" textlink="">
          <xdr:nvSpPr>
            <xdr:cNvPr id="61705" name="Button 265" hidden="1">
              <a:extLst>
                <a:ext uri="{63B3BB69-23CF-44E3-9099-C40C66FF867C}">
                  <a14:compatExt spid="_x0000_s61705"/>
                </a:ext>
                <a:ext uri="{FF2B5EF4-FFF2-40B4-BE49-F238E27FC236}">
                  <a16:creationId xmlns:a16="http://schemas.microsoft.com/office/drawing/2014/main" id="{00000000-0008-0000-3C00-00000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786499</xdr:row>
          <xdr:rowOff>0</xdr:rowOff>
        </xdr:from>
        <xdr:to>
          <xdr:col>3068</xdr:col>
          <xdr:colOff>0</xdr:colOff>
          <xdr:row>786499</xdr:row>
          <xdr:rowOff>0</xdr:rowOff>
        </xdr:to>
        <xdr:sp macro="" textlink="">
          <xdr:nvSpPr>
            <xdr:cNvPr id="61706" name="Button 266" hidden="1">
              <a:extLst>
                <a:ext uri="{63B3BB69-23CF-44E3-9099-C40C66FF867C}">
                  <a14:compatExt spid="_x0000_s61706"/>
                </a:ext>
                <a:ext uri="{FF2B5EF4-FFF2-40B4-BE49-F238E27FC236}">
                  <a16:creationId xmlns:a16="http://schemas.microsoft.com/office/drawing/2014/main" id="{00000000-0008-0000-3C00-00000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852035</xdr:row>
          <xdr:rowOff>0</xdr:rowOff>
        </xdr:from>
        <xdr:to>
          <xdr:col>3068</xdr:col>
          <xdr:colOff>0</xdr:colOff>
          <xdr:row>852035</xdr:row>
          <xdr:rowOff>0</xdr:rowOff>
        </xdr:to>
        <xdr:sp macro="" textlink="">
          <xdr:nvSpPr>
            <xdr:cNvPr id="61707" name="Button 267" hidden="1">
              <a:extLst>
                <a:ext uri="{63B3BB69-23CF-44E3-9099-C40C66FF867C}">
                  <a14:compatExt spid="_x0000_s61707"/>
                </a:ext>
                <a:ext uri="{FF2B5EF4-FFF2-40B4-BE49-F238E27FC236}">
                  <a16:creationId xmlns:a16="http://schemas.microsoft.com/office/drawing/2014/main" id="{00000000-0008-0000-3C00-00000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917571</xdr:row>
          <xdr:rowOff>0</xdr:rowOff>
        </xdr:from>
        <xdr:to>
          <xdr:col>3068</xdr:col>
          <xdr:colOff>0</xdr:colOff>
          <xdr:row>917571</xdr:row>
          <xdr:rowOff>0</xdr:rowOff>
        </xdr:to>
        <xdr:sp macro="" textlink="">
          <xdr:nvSpPr>
            <xdr:cNvPr id="61708" name="Button 268" hidden="1">
              <a:extLst>
                <a:ext uri="{63B3BB69-23CF-44E3-9099-C40C66FF867C}">
                  <a14:compatExt spid="_x0000_s61708"/>
                </a:ext>
                <a:ext uri="{FF2B5EF4-FFF2-40B4-BE49-F238E27FC236}">
                  <a16:creationId xmlns:a16="http://schemas.microsoft.com/office/drawing/2014/main" id="{00000000-0008-0000-3C00-00000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983107</xdr:row>
          <xdr:rowOff>0</xdr:rowOff>
        </xdr:from>
        <xdr:to>
          <xdr:col>3068</xdr:col>
          <xdr:colOff>0</xdr:colOff>
          <xdr:row>983107</xdr:row>
          <xdr:rowOff>0</xdr:rowOff>
        </xdr:to>
        <xdr:sp macro="" textlink="">
          <xdr:nvSpPr>
            <xdr:cNvPr id="61709" name="Button 269" hidden="1">
              <a:extLst>
                <a:ext uri="{63B3BB69-23CF-44E3-9099-C40C66FF867C}">
                  <a14:compatExt spid="_x0000_s61709"/>
                </a:ext>
                <a:ext uri="{FF2B5EF4-FFF2-40B4-BE49-F238E27FC236}">
                  <a16:creationId xmlns:a16="http://schemas.microsoft.com/office/drawing/2014/main" id="{00000000-0008-0000-3C00-00000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67</xdr:row>
          <xdr:rowOff>0</xdr:rowOff>
        </xdr:from>
        <xdr:to>
          <xdr:col>3324</xdr:col>
          <xdr:colOff>0</xdr:colOff>
          <xdr:row>67</xdr:row>
          <xdr:rowOff>0</xdr:rowOff>
        </xdr:to>
        <xdr:sp macro="" textlink="">
          <xdr:nvSpPr>
            <xdr:cNvPr id="61710" name="Button 270" hidden="1">
              <a:extLst>
                <a:ext uri="{63B3BB69-23CF-44E3-9099-C40C66FF867C}">
                  <a14:compatExt spid="_x0000_s61710"/>
                </a:ext>
                <a:ext uri="{FF2B5EF4-FFF2-40B4-BE49-F238E27FC236}">
                  <a16:creationId xmlns:a16="http://schemas.microsoft.com/office/drawing/2014/main" id="{00000000-0008-0000-3C00-00000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65603</xdr:row>
          <xdr:rowOff>0</xdr:rowOff>
        </xdr:from>
        <xdr:to>
          <xdr:col>3324</xdr:col>
          <xdr:colOff>0</xdr:colOff>
          <xdr:row>65603</xdr:row>
          <xdr:rowOff>0</xdr:rowOff>
        </xdr:to>
        <xdr:sp macro="" textlink="">
          <xdr:nvSpPr>
            <xdr:cNvPr id="61711" name="Button 271" hidden="1">
              <a:extLst>
                <a:ext uri="{63B3BB69-23CF-44E3-9099-C40C66FF867C}">
                  <a14:compatExt spid="_x0000_s61711"/>
                </a:ext>
                <a:ext uri="{FF2B5EF4-FFF2-40B4-BE49-F238E27FC236}">
                  <a16:creationId xmlns:a16="http://schemas.microsoft.com/office/drawing/2014/main" id="{00000000-0008-0000-3C00-00000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131139</xdr:row>
          <xdr:rowOff>0</xdr:rowOff>
        </xdr:from>
        <xdr:to>
          <xdr:col>3324</xdr:col>
          <xdr:colOff>0</xdr:colOff>
          <xdr:row>131139</xdr:row>
          <xdr:rowOff>0</xdr:rowOff>
        </xdr:to>
        <xdr:sp macro="" textlink="">
          <xdr:nvSpPr>
            <xdr:cNvPr id="61712" name="Button 272" hidden="1">
              <a:extLst>
                <a:ext uri="{63B3BB69-23CF-44E3-9099-C40C66FF867C}">
                  <a14:compatExt spid="_x0000_s61712"/>
                </a:ext>
                <a:ext uri="{FF2B5EF4-FFF2-40B4-BE49-F238E27FC236}">
                  <a16:creationId xmlns:a16="http://schemas.microsoft.com/office/drawing/2014/main" id="{00000000-0008-0000-3C00-00001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196675</xdr:row>
          <xdr:rowOff>0</xdr:rowOff>
        </xdr:from>
        <xdr:to>
          <xdr:col>3324</xdr:col>
          <xdr:colOff>0</xdr:colOff>
          <xdr:row>196675</xdr:row>
          <xdr:rowOff>0</xdr:rowOff>
        </xdr:to>
        <xdr:sp macro="" textlink="">
          <xdr:nvSpPr>
            <xdr:cNvPr id="61713" name="Button 273" hidden="1">
              <a:extLst>
                <a:ext uri="{63B3BB69-23CF-44E3-9099-C40C66FF867C}">
                  <a14:compatExt spid="_x0000_s61713"/>
                </a:ext>
                <a:ext uri="{FF2B5EF4-FFF2-40B4-BE49-F238E27FC236}">
                  <a16:creationId xmlns:a16="http://schemas.microsoft.com/office/drawing/2014/main" id="{00000000-0008-0000-3C00-00001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262211</xdr:row>
          <xdr:rowOff>0</xdr:rowOff>
        </xdr:from>
        <xdr:to>
          <xdr:col>3324</xdr:col>
          <xdr:colOff>0</xdr:colOff>
          <xdr:row>262211</xdr:row>
          <xdr:rowOff>0</xdr:rowOff>
        </xdr:to>
        <xdr:sp macro="" textlink="">
          <xdr:nvSpPr>
            <xdr:cNvPr id="61714" name="Button 274" hidden="1">
              <a:extLst>
                <a:ext uri="{63B3BB69-23CF-44E3-9099-C40C66FF867C}">
                  <a14:compatExt spid="_x0000_s61714"/>
                </a:ext>
                <a:ext uri="{FF2B5EF4-FFF2-40B4-BE49-F238E27FC236}">
                  <a16:creationId xmlns:a16="http://schemas.microsoft.com/office/drawing/2014/main" id="{00000000-0008-0000-3C00-00001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327747</xdr:row>
          <xdr:rowOff>0</xdr:rowOff>
        </xdr:from>
        <xdr:to>
          <xdr:col>3324</xdr:col>
          <xdr:colOff>0</xdr:colOff>
          <xdr:row>327747</xdr:row>
          <xdr:rowOff>0</xdr:rowOff>
        </xdr:to>
        <xdr:sp macro="" textlink="">
          <xdr:nvSpPr>
            <xdr:cNvPr id="61715" name="Button 275" hidden="1">
              <a:extLst>
                <a:ext uri="{63B3BB69-23CF-44E3-9099-C40C66FF867C}">
                  <a14:compatExt spid="_x0000_s61715"/>
                </a:ext>
                <a:ext uri="{FF2B5EF4-FFF2-40B4-BE49-F238E27FC236}">
                  <a16:creationId xmlns:a16="http://schemas.microsoft.com/office/drawing/2014/main" id="{00000000-0008-0000-3C00-00001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393283</xdr:row>
          <xdr:rowOff>0</xdr:rowOff>
        </xdr:from>
        <xdr:to>
          <xdr:col>3324</xdr:col>
          <xdr:colOff>0</xdr:colOff>
          <xdr:row>393283</xdr:row>
          <xdr:rowOff>0</xdr:rowOff>
        </xdr:to>
        <xdr:sp macro="" textlink="">
          <xdr:nvSpPr>
            <xdr:cNvPr id="61716" name="Button 276" hidden="1">
              <a:extLst>
                <a:ext uri="{63B3BB69-23CF-44E3-9099-C40C66FF867C}">
                  <a14:compatExt spid="_x0000_s61716"/>
                </a:ext>
                <a:ext uri="{FF2B5EF4-FFF2-40B4-BE49-F238E27FC236}">
                  <a16:creationId xmlns:a16="http://schemas.microsoft.com/office/drawing/2014/main" id="{00000000-0008-0000-3C00-00001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458819</xdr:row>
          <xdr:rowOff>0</xdr:rowOff>
        </xdr:from>
        <xdr:to>
          <xdr:col>3324</xdr:col>
          <xdr:colOff>0</xdr:colOff>
          <xdr:row>458819</xdr:row>
          <xdr:rowOff>0</xdr:rowOff>
        </xdr:to>
        <xdr:sp macro="" textlink="">
          <xdr:nvSpPr>
            <xdr:cNvPr id="61717" name="Button 277" hidden="1">
              <a:extLst>
                <a:ext uri="{63B3BB69-23CF-44E3-9099-C40C66FF867C}">
                  <a14:compatExt spid="_x0000_s61717"/>
                </a:ext>
                <a:ext uri="{FF2B5EF4-FFF2-40B4-BE49-F238E27FC236}">
                  <a16:creationId xmlns:a16="http://schemas.microsoft.com/office/drawing/2014/main" id="{00000000-0008-0000-3C00-00001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524355</xdr:row>
          <xdr:rowOff>0</xdr:rowOff>
        </xdr:from>
        <xdr:to>
          <xdr:col>3324</xdr:col>
          <xdr:colOff>0</xdr:colOff>
          <xdr:row>524355</xdr:row>
          <xdr:rowOff>0</xdr:rowOff>
        </xdr:to>
        <xdr:sp macro="" textlink="">
          <xdr:nvSpPr>
            <xdr:cNvPr id="61718" name="Button 278" hidden="1">
              <a:extLst>
                <a:ext uri="{63B3BB69-23CF-44E3-9099-C40C66FF867C}">
                  <a14:compatExt spid="_x0000_s61718"/>
                </a:ext>
                <a:ext uri="{FF2B5EF4-FFF2-40B4-BE49-F238E27FC236}">
                  <a16:creationId xmlns:a16="http://schemas.microsoft.com/office/drawing/2014/main" id="{00000000-0008-0000-3C00-00001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589891</xdr:row>
          <xdr:rowOff>0</xdr:rowOff>
        </xdr:from>
        <xdr:to>
          <xdr:col>3324</xdr:col>
          <xdr:colOff>0</xdr:colOff>
          <xdr:row>589891</xdr:row>
          <xdr:rowOff>0</xdr:rowOff>
        </xdr:to>
        <xdr:sp macro="" textlink="">
          <xdr:nvSpPr>
            <xdr:cNvPr id="61719" name="Button 279" hidden="1">
              <a:extLst>
                <a:ext uri="{63B3BB69-23CF-44E3-9099-C40C66FF867C}">
                  <a14:compatExt spid="_x0000_s61719"/>
                </a:ext>
                <a:ext uri="{FF2B5EF4-FFF2-40B4-BE49-F238E27FC236}">
                  <a16:creationId xmlns:a16="http://schemas.microsoft.com/office/drawing/2014/main" id="{00000000-0008-0000-3C00-00001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655427</xdr:row>
          <xdr:rowOff>0</xdr:rowOff>
        </xdr:from>
        <xdr:to>
          <xdr:col>3324</xdr:col>
          <xdr:colOff>0</xdr:colOff>
          <xdr:row>655427</xdr:row>
          <xdr:rowOff>0</xdr:rowOff>
        </xdr:to>
        <xdr:sp macro="" textlink="">
          <xdr:nvSpPr>
            <xdr:cNvPr id="61720" name="Button 280" hidden="1">
              <a:extLst>
                <a:ext uri="{63B3BB69-23CF-44E3-9099-C40C66FF867C}">
                  <a14:compatExt spid="_x0000_s61720"/>
                </a:ext>
                <a:ext uri="{FF2B5EF4-FFF2-40B4-BE49-F238E27FC236}">
                  <a16:creationId xmlns:a16="http://schemas.microsoft.com/office/drawing/2014/main" id="{00000000-0008-0000-3C00-00001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720963</xdr:row>
          <xdr:rowOff>0</xdr:rowOff>
        </xdr:from>
        <xdr:to>
          <xdr:col>3324</xdr:col>
          <xdr:colOff>0</xdr:colOff>
          <xdr:row>720963</xdr:row>
          <xdr:rowOff>0</xdr:rowOff>
        </xdr:to>
        <xdr:sp macro="" textlink="">
          <xdr:nvSpPr>
            <xdr:cNvPr id="61721" name="Button 281" hidden="1">
              <a:extLst>
                <a:ext uri="{63B3BB69-23CF-44E3-9099-C40C66FF867C}">
                  <a14:compatExt spid="_x0000_s61721"/>
                </a:ext>
                <a:ext uri="{FF2B5EF4-FFF2-40B4-BE49-F238E27FC236}">
                  <a16:creationId xmlns:a16="http://schemas.microsoft.com/office/drawing/2014/main" id="{00000000-0008-0000-3C00-00001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786499</xdr:row>
          <xdr:rowOff>0</xdr:rowOff>
        </xdr:from>
        <xdr:to>
          <xdr:col>3324</xdr:col>
          <xdr:colOff>0</xdr:colOff>
          <xdr:row>786499</xdr:row>
          <xdr:rowOff>0</xdr:rowOff>
        </xdr:to>
        <xdr:sp macro="" textlink="">
          <xdr:nvSpPr>
            <xdr:cNvPr id="61722" name="Button 282" hidden="1">
              <a:extLst>
                <a:ext uri="{63B3BB69-23CF-44E3-9099-C40C66FF867C}">
                  <a14:compatExt spid="_x0000_s61722"/>
                </a:ext>
                <a:ext uri="{FF2B5EF4-FFF2-40B4-BE49-F238E27FC236}">
                  <a16:creationId xmlns:a16="http://schemas.microsoft.com/office/drawing/2014/main" id="{00000000-0008-0000-3C00-00001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852035</xdr:row>
          <xdr:rowOff>0</xdr:rowOff>
        </xdr:from>
        <xdr:to>
          <xdr:col>3324</xdr:col>
          <xdr:colOff>0</xdr:colOff>
          <xdr:row>852035</xdr:row>
          <xdr:rowOff>0</xdr:rowOff>
        </xdr:to>
        <xdr:sp macro="" textlink="">
          <xdr:nvSpPr>
            <xdr:cNvPr id="61723" name="Button 283" hidden="1">
              <a:extLst>
                <a:ext uri="{63B3BB69-23CF-44E3-9099-C40C66FF867C}">
                  <a14:compatExt spid="_x0000_s61723"/>
                </a:ext>
                <a:ext uri="{FF2B5EF4-FFF2-40B4-BE49-F238E27FC236}">
                  <a16:creationId xmlns:a16="http://schemas.microsoft.com/office/drawing/2014/main" id="{00000000-0008-0000-3C00-00001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917571</xdr:row>
          <xdr:rowOff>0</xdr:rowOff>
        </xdr:from>
        <xdr:to>
          <xdr:col>3324</xdr:col>
          <xdr:colOff>0</xdr:colOff>
          <xdr:row>917571</xdr:row>
          <xdr:rowOff>0</xdr:rowOff>
        </xdr:to>
        <xdr:sp macro="" textlink="">
          <xdr:nvSpPr>
            <xdr:cNvPr id="61724" name="Button 284" hidden="1">
              <a:extLst>
                <a:ext uri="{63B3BB69-23CF-44E3-9099-C40C66FF867C}">
                  <a14:compatExt spid="_x0000_s61724"/>
                </a:ext>
                <a:ext uri="{FF2B5EF4-FFF2-40B4-BE49-F238E27FC236}">
                  <a16:creationId xmlns:a16="http://schemas.microsoft.com/office/drawing/2014/main" id="{00000000-0008-0000-3C00-00001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983107</xdr:row>
          <xdr:rowOff>0</xdr:rowOff>
        </xdr:from>
        <xdr:to>
          <xdr:col>3324</xdr:col>
          <xdr:colOff>0</xdr:colOff>
          <xdr:row>983107</xdr:row>
          <xdr:rowOff>0</xdr:rowOff>
        </xdr:to>
        <xdr:sp macro="" textlink="">
          <xdr:nvSpPr>
            <xdr:cNvPr id="61725" name="Button 285" hidden="1">
              <a:extLst>
                <a:ext uri="{63B3BB69-23CF-44E3-9099-C40C66FF867C}">
                  <a14:compatExt spid="_x0000_s61725"/>
                </a:ext>
                <a:ext uri="{FF2B5EF4-FFF2-40B4-BE49-F238E27FC236}">
                  <a16:creationId xmlns:a16="http://schemas.microsoft.com/office/drawing/2014/main" id="{00000000-0008-0000-3C00-00001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67</xdr:row>
          <xdr:rowOff>0</xdr:rowOff>
        </xdr:from>
        <xdr:to>
          <xdr:col>3580</xdr:col>
          <xdr:colOff>0</xdr:colOff>
          <xdr:row>67</xdr:row>
          <xdr:rowOff>0</xdr:rowOff>
        </xdr:to>
        <xdr:sp macro="" textlink="">
          <xdr:nvSpPr>
            <xdr:cNvPr id="61726" name="Button 286" hidden="1">
              <a:extLst>
                <a:ext uri="{63B3BB69-23CF-44E3-9099-C40C66FF867C}">
                  <a14:compatExt spid="_x0000_s61726"/>
                </a:ext>
                <a:ext uri="{FF2B5EF4-FFF2-40B4-BE49-F238E27FC236}">
                  <a16:creationId xmlns:a16="http://schemas.microsoft.com/office/drawing/2014/main" id="{00000000-0008-0000-3C00-00001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65603</xdr:row>
          <xdr:rowOff>0</xdr:rowOff>
        </xdr:from>
        <xdr:to>
          <xdr:col>3580</xdr:col>
          <xdr:colOff>0</xdr:colOff>
          <xdr:row>65603</xdr:row>
          <xdr:rowOff>0</xdr:rowOff>
        </xdr:to>
        <xdr:sp macro="" textlink="">
          <xdr:nvSpPr>
            <xdr:cNvPr id="61727" name="Button 287" hidden="1">
              <a:extLst>
                <a:ext uri="{63B3BB69-23CF-44E3-9099-C40C66FF867C}">
                  <a14:compatExt spid="_x0000_s61727"/>
                </a:ext>
                <a:ext uri="{FF2B5EF4-FFF2-40B4-BE49-F238E27FC236}">
                  <a16:creationId xmlns:a16="http://schemas.microsoft.com/office/drawing/2014/main" id="{00000000-0008-0000-3C00-00001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131139</xdr:row>
          <xdr:rowOff>0</xdr:rowOff>
        </xdr:from>
        <xdr:to>
          <xdr:col>3580</xdr:col>
          <xdr:colOff>0</xdr:colOff>
          <xdr:row>131139</xdr:row>
          <xdr:rowOff>0</xdr:rowOff>
        </xdr:to>
        <xdr:sp macro="" textlink="">
          <xdr:nvSpPr>
            <xdr:cNvPr id="61728" name="Button 288" hidden="1">
              <a:extLst>
                <a:ext uri="{63B3BB69-23CF-44E3-9099-C40C66FF867C}">
                  <a14:compatExt spid="_x0000_s61728"/>
                </a:ext>
                <a:ext uri="{FF2B5EF4-FFF2-40B4-BE49-F238E27FC236}">
                  <a16:creationId xmlns:a16="http://schemas.microsoft.com/office/drawing/2014/main" id="{00000000-0008-0000-3C00-00002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196675</xdr:row>
          <xdr:rowOff>0</xdr:rowOff>
        </xdr:from>
        <xdr:to>
          <xdr:col>3580</xdr:col>
          <xdr:colOff>0</xdr:colOff>
          <xdr:row>196675</xdr:row>
          <xdr:rowOff>0</xdr:rowOff>
        </xdr:to>
        <xdr:sp macro="" textlink="">
          <xdr:nvSpPr>
            <xdr:cNvPr id="61729" name="Button 289" hidden="1">
              <a:extLst>
                <a:ext uri="{63B3BB69-23CF-44E3-9099-C40C66FF867C}">
                  <a14:compatExt spid="_x0000_s61729"/>
                </a:ext>
                <a:ext uri="{FF2B5EF4-FFF2-40B4-BE49-F238E27FC236}">
                  <a16:creationId xmlns:a16="http://schemas.microsoft.com/office/drawing/2014/main" id="{00000000-0008-0000-3C00-00002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262211</xdr:row>
          <xdr:rowOff>0</xdr:rowOff>
        </xdr:from>
        <xdr:to>
          <xdr:col>3580</xdr:col>
          <xdr:colOff>0</xdr:colOff>
          <xdr:row>262211</xdr:row>
          <xdr:rowOff>0</xdr:rowOff>
        </xdr:to>
        <xdr:sp macro="" textlink="">
          <xdr:nvSpPr>
            <xdr:cNvPr id="61730" name="Button 290" hidden="1">
              <a:extLst>
                <a:ext uri="{63B3BB69-23CF-44E3-9099-C40C66FF867C}">
                  <a14:compatExt spid="_x0000_s61730"/>
                </a:ext>
                <a:ext uri="{FF2B5EF4-FFF2-40B4-BE49-F238E27FC236}">
                  <a16:creationId xmlns:a16="http://schemas.microsoft.com/office/drawing/2014/main" id="{00000000-0008-0000-3C00-00002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327747</xdr:row>
          <xdr:rowOff>0</xdr:rowOff>
        </xdr:from>
        <xdr:to>
          <xdr:col>3580</xdr:col>
          <xdr:colOff>0</xdr:colOff>
          <xdr:row>327747</xdr:row>
          <xdr:rowOff>0</xdr:rowOff>
        </xdr:to>
        <xdr:sp macro="" textlink="">
          <xdr:nvSpPr>
            <xdr:cNvPr id="61731" name="Button 291" hidden="1">
              <a:extLst>
                <a:ext uri="{63B3BB69-23CF-44E3-9099-C40C66FF867C}">
                  <a14:compatExt spid="_x0000_s61731"/>
                </a:ext>
                <a:ext uri="{FF2B5EF4-FFF2-40B4-BE49-F238E27FC236}">
                  <a16:creationId xmlns:a16="http://schemas.microsoft.com/office/drawing/2014/main" id="{00000000-0008-0000-3C00-00002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393283</xdr:row>
          <xdr:rowOff>0</xdr:rowOff>
        </xdr:from>
        <xdr:to>
          <xdr:col>3580</xdr:col>
          <xdr:colOff>0</xdr:colOff>
          <xdr:row>393283</xdr:row>
          <xdr:rowOff>0</xdr:rowOff>
        </xdr:to>
        <xdr:sp macro="" textlink="">
          <xdr:nvSpPr>
            <xdr:cNvPr id="61732" name="Button 292" hidden="1">
              <a:extLst>
                <a:ext uri="{63B3BB69-23CF-44E3-9099-C40C66FF867C}">
                  <a14:compatExt spid="_x0000_s61732"/>
                </a:ext>
                <a:ext uri="{FF2B5EF4-FFF2-40B4-BE49-F238E27FC236}">
                  <a16:creationId xmlns:a16="http://schemas.microsoft.com/office/drawing/2014/main" id="{00000000-0008-0000-3C00-00002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458819</xdr:row>
          <xdr:rowOff>0</xdr:rowOff>
        </xdr:from>
        <xdr:to>
          <xdr:col>3580</xdr:col>
          <xdr:colOff>0</xdr:colOff>
          <xdr:row>458819</xdr:row>
          <xdr:rowOff>0</xdr:rowOff>
        </xdr:to>
        <xdr:sp macro="" textlink="">
          <xdr:nvSpPr>
            <xdr:cNvPr id="61733" name="Button 293" hidden="1">
              <a:extLst>
                <a:ext uri="{63B3BB69-23CF-44E3-9099-C40C66FF867C}">
                  <a14:compatExt spid="_x0000_s61733"/>
                </a:ext>
                <a:ext uri="{FF2B5EF4-FFF2-40B4-BE49-F238E27FC236}">
                  <a16:creationId xmlns:a16="http://schemas.microsoft.com/office/drawing/2014/main" id="{00000000-0008-0000-3C00-00002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524355</xdr:row>
          <xdr:rowOff>0</xdr:rowOff>
        </xdr:from>
        <xdr:to>
          <xdr:col>3580</xdr:col>
          <xdr:colOff>0</xdr:colOff>
          <xdr:row>524355</xdr:row>
          <xdr:rowOff>0</xdr:rowOff>
        </xdr:to>
        <xdr:sp macro="" textlink="">
          <xdr:nvSpPr>
            <xdr:cNvPr id="61734" name="Button 294" hidden="1">
              <a:extLst>
                <a:ext uri="{63B3BB69-23CF-44E3-9099-C40C66FF867C}">
                  <a14:compatExt spid="_x0000_s61734"/>
                </a:ext>
                <a:ext uri="{FF2B5EF4-FFF2-40B4-BE49-F238E27FC236}">
                  <a16:creationId xmlns:a16="http://schemas.microsoft.com/office/drawing/2014/main" id="{00000000-0008-0000-3C00-00002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589891</xdr:row>
          <xdr:rowOff>0</xdr:rowOff>
        </xdr:from>
        <xdr:to>
          <xdr:col>3580</xdr:col>
          <xdr:colOff>0</xdr:colOff>
          <xdr:row>589891</xdr:row>
          <xdr:rowOff>0</xdr:rowOff>
        </xdr:to>
        <xdr:sp macro="" textlink="">
          <xdr:nvSpPr>
            <xdr:cNvPr id="61735" name="Button 295" hidden="1">
              <a:extLst>
                <a:ext uri="{63B3BB69-23CF-44E3-9099-C40C66FF867C}">
                  <a14:compatExt spid="_x0000_s61735"/>
                </a:ext>
                <a:ext uri="{FF2B5EF4-FFF2-40B4-BE49-F238E27FC236}">
                  <a16:creationId xmlns:a16="http://schemas.microsoft.com/office/drawing/2014/main" id="{00000000-0008-0000-3C00-00002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655427</xdr:row>
          <xdr:rowOff>0</xdr:rowOff>
        </xdr:from>
        <xdr:to>
          <xdr:col>3580</xdr:col>
          <xdr:colOff>0</xdr:colOff>
          <xdr:row>655427</xdr:row>
          <xdr:rowOff>0</xdr:rowOff>
        </xdr:to>
        <xdr:sp macro="" textlink="">
          <xdr:nvSpPr>
            <xdr:cNvPr id="61736" name="Button 296" hidden="1">
              <a:extLst>
                <a:ext uri="{63B3BB69-23CF-44E3-9099-C40C66FF867C}">
                  <a14:compatExt spid="_x0000_s61736"/>
                </a:ext>
                <a:ext uri="{FF2B5EF4-FFF2-40B4-BE49-F238E27FC236}">
                  <a16:creationId xmlns:a16="http://schemas.microsoft.com/office/drawing/2014/main" id="{00000000-0008-0000-3C00-00002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720963</xdr:row>
          <xdr:rowOff>0</xdr:rowOff>
        </xdr:from>
        <xdr:to>
          <xdr:col>3580</xdr:col>
          <xdr:colOff>0</xdr:colOff>
          <xdr:row>720963</xdr:row>
          <xdr:rowOff>0</xdr:rowOff>
        </xdr:to>
        <xdr:sp macro="" textlink="">
          <xdr:nvSpPr>
            <xdr:cNvPr id="61737" name="Button 297" hidden="1">
              <a:extLst>
                <a:ext uri="{63B3BB69-23CF-44E3-9099-C40C66FF867C}">
                  <a14:compatExt spid="_x0000_s61737"/>
                </a:ext>
                <a:ext uri="{FF2B5EF4-FFF2-40B4-BE49-F238E27FC236}">
                  <a16:creationId xmlns:a16="http://schemas.microsoft.com/office/drawing/2014/main" id="{00000000-0008-0000-3C00-00002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786499</xdr:row>
          <xdr:rowOff>0</xdr:rowOff>
        </xdr:from>
        <xdr:to>
          <xdr:col>3580</xdr:col>
          <xdr:colOff>0</xdr:colOff>
          <xdr:row>786499</xdr:row>
          <xdr:rowOff>0</xdr:rowOff>
        </xdr:to>
        <xdr:sp macro="" textlink="">
          <xdr:nvSpPr>
            <xdr:cNvPr id="61738" name="Button 298" hidden="1">
              <a:extLst>
                <a:ext uri="{63B3BB69-23CF-44E3-9099-C40C66FF867C}">
                  <a14:compatExt spid="_x0000_s61738"/>
                </a:ext>
                <a:ext uri="{FF2B5EF4-FFF2-40B4-BE49-F238E27FC236}">
                  <a16:creationId xmlns:a16="http://schemas.microsoft.com/office/drawing/2014/main" id="{00000000-0008-0000-3C00-00002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852035</xdr:row>
          <xdr:rowOff>0</xdr:rowOff>
        </xdr:from>
        <xdr:to>
          <xdr:col>3580</xdr:col>
          <xdr:colOff>0</xdr:colOff>
          <xdr:row>852035</xdr:row>
          <xdr:rowOff>0</xdr:rowOff>
        </xdr:to>
        <xdr:sp macro="" textlink="">
          <xdr:nvSpPr>
            <xdr:cNvPr id="61739" name="Button 299" hidden="1">
              <a:extLst>
                <a:ext uri="{63B3BB69-23CF-44E3-9099-C40C66FF867C}">
                  <a14:compatExt spid="_x0000_s61739"/>
                </a:ext>
                <a:ext uri="{FF2B5EF4-FFF2-40B4-BE49-F238E27FC236}">
                  <a16:creationId xmlns:a16="http://schemas.microsoft.com/office/drawing/2014/main" id="{00000000-0008-0000-3C00-00002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917571</xdr:row>
          <xdr:rowOff>0</xdr:rowOff>
        </xdr:from>
        <xdr:to>
          <xdr:col>3580</xdr:col>
          <xdr:colOff>0</xdr:colOff>
          <xdr:row>917571</xdr:row>
          <xdr:rowOff>0</xdr:rowOff>
        </xdr:to>
        <xdr:sp macro="" textlink="">
          <xdr:nvSpPr>
            <xdr:cNvPr id="61740" name="Button 300" hidden="1">
              <a:extLst>
                <a:ext uri="{63B3BB69-23CF-44E3-9099-C40C66FF867C}">
                  <a14:compatExt spid="_x0000_s61740"/>
                </a:ext>
                <a:ext uri="{FF2B5EF4-FFF2-40B4-BE49-F238E27FC236}">
                  <a16:creationId xmlns:a16="http://schemas.microsoft.com/office/drawing/2014/main" id="{00000000-0008-0000-3C00-00002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983107</xdr:row>
          <xdr:rowOff>0</xdr:rowOff>
        </xdr:from>
        <xdr:to>
          <xdr:col>3580</xdr:col>
          <xdr:colOff>0</xdr:colOff>
          <xdr:row>983107</xdr:row>
          <xdr:rowOff>0</xdr:rowOff>
        </xdr:to>
        <xdr:sp macro="" textlink="">
          <xdr:nvSpPr>
            <xdr:cNvPr id="61741" name="Button 301" hidden="1">
              <a:extLst>
                <a:ext uri="{63B3BB69-23CF-44E3-9099-C40C66FF867C}">
                  <a14:compatExt spid="_x0000_s61741"/>
                </a:ext>
                <a:ext uri="{FF2B5EF4-FFF2-40B4-BE49-F238E27FC236}">
                  <a16:creationId xmlns:a16="http://schemas.microsoft.com/office/drawing/2014/main" id="{00000000-0008-0000-3C00-00002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67</xdr:row>
          <xdr:rowOff>0</xdr:rowOff>
        </xdr:from>
        <xdr:to>
          <xdr:col>3836</xdr:col>
          <xdr:colOff>0</xdr:colOff>
          <xdr:row>67</xdr:row>
          <xdr:rowOff>0</xdr:rowOff>
        </xdr:to>
        <xdr:sp macro="" textlink="">
          <xdr:nvSpPr>
            <xdr:cNvPr id="61742" name="Button 302" hidden="1">
              <a:extLst>
                <a:ext uri="{63B3BB69-23CF-44E3-9099-C40C66FF867C}">
                  <a14:compatExt spid="_x0000_s61742"/>
                </a:ext>
                <a:ext uri="{FF2B5EF4-FFF2-40B4-BE49-F238E27FC236}">
                  <a16:creationId xmlns:a16="http://schemas.microsoft.com/office/drawing/2014/main" id="{00000000-0008-0000-3C00-00002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65603</xdr:row>
          <xdr:rowOff>0</xdr:rowOff>
        </xdr:from>
        <xdr:to>
          <xdr:col>3836</xdr:col>
          <xdr:colOff>0</xdr:colOff>
          <xdr:row>65603</xdr:row>
          <xdr:rowOff>0</xdr:rowOff>
        </xdr:to>
        <xdr:sp macro="" textlink="">
          <xdr:nvSpPr>
            <xdr:cNvPr id="61743" name="Button 303" hidden="1">
              <a:extLst>
                <a:ext uri="{63B3BB69-23CF-44E3-9099-C40C66FF867C}">
                  <a14:compatExt spid="_x0000_s61743"/>
                </a:ext>
                <a:ext uri="{FF2B5EF4-FFF2-40B4-BE49-F238E27FC236}">
                  <a16:creationId xmlns:a16="http://schemas.microsoft.com/office/drawing/2014/main" id="{00000000-0008-0000-3C00-00002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131139</xdr:row>
          <xdr:rowOff>0</xdr:rowOff>
        </xdr:from>
        <xdr:to>
          <xdr:col>3836</xdr:col>
          <xdr:colOff>0</xdr:colOff>
          <xdr:row>131139</xdr:row>
          <xdr:rowOff>0</xdr:rowOff>
        </xdr:to>
        <xdr:sp macro="" textlink="">
          <xdr:nvSpPr>
            <xdr:cNvPr id="61744" name="Button 304" hidden="1">
              <a:extLst>
                <a:ext uri="{63B3BB69-23CF-44E3-9099-C40C66FF867C}">
                  <a14:compatExt spid="_x0000_s61744"/>
                </a:ext>
                <a:ext uri="{FF2B5EF4-FFF2-40B4-BE49-F238E27FC236}">
                  <a16:creationId xmlns:a16="http://schemas.microsoft.com/office/drawing/2014/main" id="{00000000-0008-0000-3C00-00003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196675</xdr:row>
          <xdr:rowOff>0</xdr:rowOff>
        </xdr:from>
        <xdr:to>
          <xdr:col>3836</xdr:col>
          <xdr:colOff>0</xdr:colOff>
          <xdr:row>196675</xdr:row>
          <xdr:rowOff>0</xdr:rowOff>
        </xdr:to>
        <xdr:sp macro="" textlink="">
          <xdr:nvSpPr>
            <xdr:cNvPr id="61745" name="Button 305" hidden="1">
              <a:extLst>
                <a:ext uri="{63B3BB69-23CF-44E3-9099-C40C66FF867C}">
                  <a14:compatExt spid="_x0000_s61745"/>
                </a:ext>
                <a:ext uri="{FF2B5EF4-FFF2-40B4-BE49-F238E27FC236}">
                  <a16:creationId xmlns:a16="http://schemas.microsoft.com/office/drawing/2014/main" id="{00000000-0008-0000-3C00-00003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262211</xdr:row>
          <xdr:rowOff>0</xdr:rowOff>
        </xdr:from>
        <xdr:to>
          <xdr:col>3836</xdr:col>
          <xdr:colOff>0</xdr:colOff>
          <xdr:row>262211</xdr:row>
          <xdr:rowOff>0</xdr:rowOff>
        </xdr:to>
        <xdr:sp macro="" textlink="">
          <xdr:nvSpPr>
            <xdr:cNvPr id="61746" name="Button 306" hidden="1">
              <a:extLst>
                <a:ext uri="{63B3BB69-23CF-44E3-9099-C40C66FF867C}">
                  <a14:compatExt spid="_x0000_s61746"/>
                </a:ext>
                <a:ext uri="{FF2B5EF4-FFF2-40B4-BE49-F238E27FC236}">
                  <a16:creationId xmlns:a16="http://schemas.microsoft.com/office/drawing/2014/main" id="{00000000-0008-0000-3C00-00003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327747</xdr:row>
          <xdr:rowOff>0</xdr:rowOff>
        </xdr:from>
        <xdr:to>
          <xdr:col>3836</xdr:col>
          <xdr:colOff>0</xdr:colOff>
          <xdr:row>327747</xdr:row>
          <xdr:rowOff>0</xdr:rowOff>
        </xdr:to>
        <xdr:sp macro="" textlink="">
          <xdr:nvSpPr>
            <xdr:cNvPr id="61747" name="Button 307" hidden="1">
              <a:extLst>
                <a:ext uri="{63B3BB69-23CF-44E3-9099-C40C66FF867C}">
                  <a14:compatExt spid="_x0000_s61747"/>
                </a:ext>
                <a:ext uri="{FF2B5EF4-FFF2-40B4-BE49-F238E27FC236}">
                  <a16:creationId xmlns:a16="http://schemas.microsoft.com/office/drawing/2014/main" id="{00000000-0008-0000-3C00-00003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393283</xdr:row>
          <xdr:rowOff>0</xdr:rowOff>
        </xdr:from>
        <xdr:to>
          <xdr:col>3836</xdr:col>
          <xdr:colOff>0</xdr:colOff>
          <xdr:row>393283</xdr:row>
          <xdr:rowOff>0</xdr:rowOff>
        </xdr:to>
        <xdr:sp macro="" textlink="">
          <xdr:nvSpPr>
            <xdr:cNvPr id="61748" name="Button 308" hidden="1">
              <a:extLst>
                <a:ext uri="{63B3BB69-23CF-44E3-9099-C40C66FF867C}">
                  <a14:compatExt spid="_x0000_s61748"/>
                </a:ext>
                <a:ext uri="{FF2B5EF4-FFF2-40B4-BE49-F238E27FC236}">
                  <a16:creationId xmlns:a16="http://schemas.microsoft.com/office/drawing/2014/main" id="{00000000-0008-0000-3C00-00003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458819</xdr:row>
          <xdr:rowOff>0</xdr:rowOff>
        </xdr:from>
        <xdr:to>
          <xdr:col>3836</xdr:col>
          <xdr:colOff>0</xdr:colOff>
          <xdr:row>458819</xdr:row>
          <xdr:rowOff>0</xdr:rowOff>
        </xdr:to>
        <xdr:sp macro="" textlink="">
          <xdr:nvSpPr>
            <xdr:cNvPr id="61749" name="Button 309" hidden="1">
              <a:extLst>
                <a:ext uri="{63B3BB69-23CF-44E3-9099-C40C66FF867C}">
                  <a14:compatExt spid="_x0000_s61749"/>
                </a:ext>
                <a:ext uri="{FF2B5EF4-FFF2-40B4-BE49-F238E27FC236}">
                  <a16:creationId xmlns:a16="http://schemas.microsoft.com/office/drawing/2014/main" id="{00000000-0008-0000-3C00-00003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524355</xdr:row>
          <xdr:rowOff>0</xdr:rowOff>
        </xdr:from>
        <xdr:to>
          <xdr:col>3836</xdr:col>
          <xdr:colOff>0</xdr:colOff>
          <xdr:row>524355</xdr:row>
          <xdr:rowOff>0</xdr:rowOff>
        </xdr:to>
        <xdr:sp macro="" textlink="">
          <xdr:nvSpPr>
            <xdr:cNvPr id="61750" name="Button 310" hidden="1">
              <a:extLst>
                <a:ext uri="{63B3BB69-23CF-44E3-9099-C40C66FF867C}">
                  <a14:compatExt spid="_x0000_s61750"/>
                </a:ext>
                <a:ext uri="{FF2B5EF4-FFF2-40B4-BE49-F238E27FC236}">
                  <a16:creationId xmlns:a16="http://schemas.microsoft.com/office/drawing/2014/main" id="{00000000-0008-0000-3C00-00003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589891</xdr:row>
          <xdr:rowOff>0</xdr:rowOff>
        </xdr:from>
        <xdr:to>
          <xdr:col>3836</xdr:col>
          <xdr:colOff>0</xdr:colOff>
          <xdr:row>589891</xdr:row>
          <xdr:rowOff>0</xdr:rowOff>
        </xdr:to>
        <xdr:sp macro="" textlink="">
          <xdr:nvSpPr>
            <xdr:cNvPr id="61751" name="Button 311" hidden="1">
              <a:extLst>
                <a:ext uri="{63B3BB69-23CF-44E3-9099-C40C66FF867C}">
                  <a14:compatExt spid="_x0000_s61751"/>
                </a:ext>
                <a:ext uri="{FF2B5EF4-FFF2-40B4-BE49-F238E27FC236}">
                  <a16:creationId xmlns:a16="http://schemas.microsoft.com/office/drawing/2014/main" id="{00000000-0008-0000-3C00-00003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655427</xdr:row>
          <xdr:rowOff>0</xdr:rowOff>
        </xdr:from>
        <xdr:to>
          <xdr:col>3836</xdr:col>
          <xdr:colOff>0</xdr:colOff>
          <xdr:row>655427</xdr:row>
          <xdr:rowOff>0</xdr:rowOff>
        </xdr:to>
        <xdr:sp macro="" textlink="">
          <xdr:nvSpPr>
            <xdr:cNvPr id="61752" name="Button 312" hidden="1">
              <a:extLst>
                <a:ext uri="{63B3BB69-23CF-44E3-9099-C40C66FF867C}">
                  <a14:compatExt spid="_x0000_s61752"/>
                </a:ext>
                <a:ext uri="{FF2B5EF4-FFF2-40B4-BE49-F238E27FC236}">
                  <a16:creationId xmlns:a16="http://schemas.microsoft.com/office/drawing/2014/main" id="{00000000-0008-0000-3C00-00003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720963</xdr:row>
          <xdr:rowOff>0</xdr:rowOff>
        </xdr:from>
        <xdr:to>
          <xdr:col>3836</xdr:col>
          <xdr:colOff>0</xdr:colOff>
          <xdr:row>720963</xdr:row>
          <xdr:rowOff>0</xdr:rowOff>
        </xdr:to>
        <xdr:sp macro="" textlink="">
          <xdr:nvSpPr>
            <xdr:cNvPr id="61753" name="Button 313" hidden="1">
              <a:extLst>
                <a:ext uri="{63B3BB69-23CF-44E3-9099-C40C66FF867C}">
                  <a14:compatExt spid="_x0000_s61753"/>
                </a:ext>
                <a:ext uri="{FF2B5EF4-FFF2-40B4-BE49-F238E27FC236}">
                  <a16:creationId xmlns:a16="http://schemas.microsoft.com/office/drawing/2014/main" id="{00000000-0008-0000-3C00-00003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786499</xdr:row>
          <xdr:rowOff>0</xdr:rowOff>
        </xdr:from>
        <xdr:to>
          <xdr:col>3836</xdr:col>
          <xdr:colOff>0</xdr:colOff>
          <xdr:row>786499</xdr:row>
          <xdr:rowOff>0</xdr:rowOff>
        </xdr:to>
        <xdr:sp macro="" textlink="">
          <xdr:nvSpPr>
            <xdr:cNvPr id="61754" name="Button 314" hidden="1">
              <a:extLst>
                <a:ext uri="{63B3BB69-23CF-44E3-9099-C40C66FF867C}">
                  <a14:compatExt spid="_x0000_s61754"/>
                </a:ext>
                <a:ext uri="{FF2B5EF4-FFF2-40B4-BE49-F238E27FC236}">
                  <a16:creationId xmlns:a16="http://schemas.microsoft.com/office/drawing/2014/main" id="{00000000-0008-0000-3C00-00003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852035</xdr:row>
          <xdr:rowOff>0</xdr:rowOff>
        </xdr:from>
        <xdr:to>
          <xdr:col>3836</xdr:col>
          <xdr:colOff>0</xdr:colOff>
          <xdr:row>852035</xdr:row>
          <xdr:rowOff>0</xdr:rowOff>
        </xdr:to>
        <xdr:sp macro="" textlink="">
          <xdr:nvSpPr>
            <xdr:cNvPr id="61755" name="Button 315" hidden="1">
              <a:extLst>
                <a:ext uri="{63B3BB69-23CF-44E3-9099-C40C66FF867C}">
                  <a14:compatExt spid="_x0000_s61755"/>
                </a:ext>
                <a:ext uri="{FF2B5EF4-FFF2-40B4-BE49-F238E27FC236}">
                  <a16:creationId xmlns:a16="http://schemas.microsoft.com/office/drawing/2014/main" id="{00000000-0008-0000-3C00-00003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917571</xdr:row>
          <xdr:rowOff>0</xdr:rowOff>
        </xdr:from>
        <xdr:to>
          <xdr:col>3836</xdr:col>
          <xdr:colOff>0</xdr:colOff>
          <xdr:row>917571</xdr:row>
          <xdr:rowOff>0</xdr:rowOff>
        </xdr:to>
        <xdr:sp macro="" textlink="">
          <xdr:nvSpPr>
            <xdr:cNvPr id="61756" name="Button 316" hidden="1">
              <a:extLst>
                <a:ext uri="{63B3BB69-23CF-44E3-9099-C40C66FF867C}">
                  <a14:compatExt spid="_x0000_s61756"/>
                </a:ext>
                <a:ext uri="{FF2B5EF4-FFF2-40B4-BE49-F238E27FC236}">
                  <a16:creationId xmlns:a16="http://schemas.microsoft.com/office/drawing/2014/main" id="{00000000-0008-0000-3C00-00003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983107</xdr:row>
          <xdr:rowOff>0</xdr:rowOff>
        </xdr:from>
        <xdr:to>
          <xdr:col>3836</xdr:col>
          <xdr:colOff>0</xdr:colOff>
          <xdr:row>983107</xdr:row>
          <xdr:rowOff>0</xdr:rowOff>
        </xdr:to>
        <xdr:sp macro="" textlink="">
          <xdr:nvSpPr>
            <xdr:cNvPr id="61757" name="Button 317" hidden="1">
              <a:extLst>
                <a:ext uri="{63B3BB69-23CF-44E3-9099-C40C66FF867C}">
                  <a14:compatExt spid="_x0000_s61757"/>
                </a:ext>
                <a:ext uri="{FF2B5EF4-FFF2-40B4-BE49-F238E27FC236}">
                  <a16:creationId xmlns:a16="http://schemas.microsoft.com/office/drawing/2014/main" id="{00000000-0008-0000-3C00-00003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67</xdr:row>
          <xdr:rowOff>0</xdr:rowOff>
        </xdr:from>
        <xdr:to>
          <xdr:col>4092</xdr:col>
          <xdr:colOff>0</xdr:colOff>
          <xdr:row>67</xdr:row>
          <xdr:rowOff>0</xdr:rowOff>
        </xdr:to>
        <xdr:sp macro="" textlink="">
          <xdr:nvSpPr>
            <xdr:cNvPr id="61758" name="Button 318" hidden="1">
              <a:extLst>
                <a:ext uri="{63B3BB69-23CF-44E3-9099-C40C66FF867C}">
                  <a14:compatExt spid="_x0000_s61758"/>
                </a:ext>
                <a:ext uri="{FF2B5EF4-FFF2-40B4-BE49-F238E27FC236}">
                  <a16:creationId xmlns:a16="http://schemas.microsoft.com/office/drawing/2014/main" id="{00000000-0008-0000-3C00-00003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65603</xdr:row>
          <xdr:rowOff>0</xdr:rowOff>
        </xdr:from>
        <xdr:to>
          <xdr:col>4092</xdr:col>
          <xdr:colOff>0</xdr:colOff>
          <xdr:row>65603</xdr:row>
          <xdr:rowOff>0</xdr:rowOff>
        </xdr:to>
        <xdr:sp macro="" textlink="">
          <xdr:nvSpPr>
            <xdr:cNvPr id="61759" name="Button 319" hidden="1">
              <a:extLst>
                <a:ext uri="{63B3BB69-23CF-44E3-9099-C40C66FF867C}">
                  <a14:compatExt spid="_x0000_s61759"/>
                </a:ext>
                <a:ext uri="{FF2B5EF4-FFF2-40B4-BE49-F238E27FC236}">
                  <a16:creationId xmlns:a16="http://schemas.microsoft.com/office/drawing/2014/main" id="{00000000-0008-0000-3C00-00003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131139</xdr:row>
          <xdr:rowOff>0</xdr:rowOff>
        </xdr:from>
        <xdr:to>
          <xdr:col>4092</xdr:col>
          <xdr:colOff>0</xdr:colOff>
          <xdr:row>131139</xdr:row>
          <xdr:rowOff>0</xdr:rowOff>
        </xdr:to>
        <xdr:sp macro="" textlink="">
          <xdr:nvSpPr>
            <xdr:cNvPr id="61760" name="Button 320" hidden="1">
              <a:extLst>
                <a:ext uri="{63B3BB69-23CF-44E3-9099-C40C66FF867C}">
                  <a14:compatExt spid="_x0000_s61760"/>
                </a:ext>
                <a:ext uri="{FF2B5EF4-FFF2-40B4-BE49-F238E27FC236}">
                  <a16:creationId xmlns:a16="http://schemas.microsoft.com/office/drawing/2014/main" id="{00000000-0008-0000-3C00-00004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196675</xdr:row>
          <xdr:rowOff>0</xdr:rowOff>
        </xdr:from>
        <xdr:to>
          <xdr:col>4092</xdr:col>
          <xdr:colOff>0</xdr:colOff>
          <xdr:row>196675</xdr:row>
          <xdr:rowOff>0</xdr:rowOff>
        </xdr:to>
        <xdr:sp macro="" textlink="">
          <xdr:nvSpPr>
            <xdr:cNvPr id="61761" name="Button 321" hidden="1">
              <a:extLst>
                <a:ext uri="{63B3BB69-23CF-44E3-9099-C40C66FF867C}">
                  <a14:compatExt spid="_x0000_s61761"/>
                </a:ext>
                <a:ext uri="{FF2B5EF4-FFF2-40B4-BE49-F238E27FC236}">
                  <a16:creationId xmlns:a16="http://schemas.microsoft.com/office/drawing/2014/main" id="{00000000-0008-0000-3C00-00004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262211</xdr:row>
          <xdr:rowOff>0</xdr:rowOff>
        </xdr:from>
        <xdr:to>
          <xdr:col>4092</xdr:col>
          <xdr:colOff>0</xdr:colOff>
          <xdr:row>262211</xdr:row>
          <xdr:rowOff>0</xdr:rowOff>
        </xdr:to>
        <xdr:sp macro="" textlink="">
          <xdr:nvSpPr>
            <xdr:cNvPr id="61762" name="Button 322" hidden="1">
              <a:extLst>
                <a:ext uri="{63B3BB69-23CF-44E3-9099-C40C66FF867C}">
                  <a14:compatExt spid="_x0000_s61762"/>
                </a:ext>
                <a:ext uri="{FF2B5EF4-FFF2-40B4-BE49-F238E27FC236}">
                  <a16:creationId xmlns:a16="http://schemas.microsoft.com/office/drawing/2014/main" id="{00000000-0008-0000-3C00-00004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327747</xdr:row>
          <xdr:rowOff>0</xdr:rowOff>
        </xdr:from>
        <xdr:to>
          <xdr:col>4092</xdr:col>
          <xdr:colOff>0</xdr:colOff>
          <xdr:row>327747</xdr:row>
          <xdr:rowOff>0</xdr:rowOff>
        </xdr:to>
        <xdr:sp macro="" textlink="">
          <xdr:nvSpPr>
            <xdr:cNvPr id="61763" name="Button 323" hidden="1">
              <a:extLst>
                <a:ext uri="{63B3BB69-23CF-44E3-9099-C40C66FF867C}">
                  <a14:compatExt spid="_x0000_s61763"/>
                </a:ext>
                <a:ext uri="{FF2B5EF4-FFF2-40B4-BE49-F238E27FC236}">
                  <a16:creationId xmlns:a16="http://schemas.microsoft.com/office/drawing/2014/main" id="{00000000-0008-0000-3C00-00004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393283</xdr:row>
          <xdr:rowOff>0</xdr:rowOff>
        </xdr:from>
        <xdr:to>
          <xdr:col>4092</xdr:col>
          <xdr:colOff>0</xdr:colOff>
          <xdr:row>393283</xdr:row>
          <xdr:rowOff>0</xdr:rowOff>
        </xdr:to>
        <xdr:sp macro="" textlink="">
          <xdr:nvSpPr>
            <xdr:cNvPr id="61764" name="Button 324" hidden="1">
              <a:extLst>
                <a:ext uri="{63B3BB69-23CF-44E3-9099-C40C66FF867C}">
                  <a14:compatExt spid="_x0000_s61764"/>
                </a:ext>
                <a:ext uri="{FF2B5EF4-FFF2-40B4-BE49-F238E27FC236}">
                  <a16:creationId xmlns:a16="http://schemas.microsoft.com/office/drawing/2014/main" id="{00000000-0008-0000-3C00-00004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458819</xdr:row>
          <xdr:rowOff>0</xdr:rowOff>
        </xdr:from>
        <xdr:to>
          <xdr:col>4092</xdr:col>
          <xdr:colOff>0</xdr:colOff>
          <xdr:row>458819</xdr:row>
          <xdr:rowOff>0</xdr:rowOff>
        </xdr:to>
        <xdr:sp macro="" textlink="">
          <xdr:nvSpPr>
            <xdr:cNvPr id="61765" name="Button 325" hidden="1">
              <a:extLst>
                <a:ext uri="{63B3BB69-23CF-44E3-9099-C40C66FF867C}">
                  <a14:compatExt spid="_x0000_s61765"/>
                </a:ext>
                <a:ext uri="{FF2B5EF4-FFF2-40B4-BE49-F238E27FC236}">
                  <a16:creationId xmlns:a16="http://schemas.microsoft.com/office/drawing/2014/main" id="{00000000-0008-0000-3C00-00004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524355</xdr:row>
          <xdr:rowOff>0</xdr:rowOff>
        </xdr:from>
        <xdr:to>
          <xdr:col>4092</xdr:col>
          <xdr:colOff>0</xdr:colOff>
          <xdr:row>524355</xdr:row>
          <xdr:rowOff>0</xdr:rowOff>
        </xdr:to>
        <xdr:sp macro="" textlink="">
          <xdr:nvSpPr>
            <xdr:cNvPr id="61766" name="Button 326" hidden="1">
              <a:extLst>
                <a:ext uri="{63B3BB69-23CF-44E3-9099-C40C66FF867C}">
                  <a14:compatExt spid="_x0000_s61766"/>
                </a:ext>
                <a:ext uri="{FF2B5EF4-FFF2-40B4-BE49-F238E27FC236}">
                  <a16:creationId xmlns:a16="http://schemas.microsoft.com/office/drawing/2014/main" id="{00000000-0008-0000-3C00-00004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589891</xdr:row>
          <xdr:rowOff>0</xdr:rowOff>
        </xdr:from>
        <xdr:to>
          <xdr:col>4092</xdr:col>
          <xdr:colOff>0</xdr:colOff>
          <xdr:row>589891</xdr:row>
          <xdr:rowOff>0</xdr:rowOff>
        </xdr:to>
        <xdr:sp macro="" textlink="">
          <xdr:nvSpPr>
            <xdr:cNvPr id="61767" name="Button 327" hidden="1">
              <a:extLst>
                <a:ext uri="{63B3BB69-23CF-44E3-9099-C40C66FF867C}">
                  <a14:compatExt spid="_x0000_s61767"/>
                </a:ext>
                <a:ext uri="{FF2B5EF4-FFF2-40B4-BE49-F238E27FC236}">
                  <a16:creationId xmlns:a16="http://schemas.microsoft.com/office/drawing/2014/main" id="{00000000-0008-0000-3C00-00004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655427</xdr:row>
          <xdr:rowOff>0</xdr:rowOff>
        </xdr:from>
        <xdr:to>
          <xdr:col>4092</xdr:col>
          <xdr:colOff>0</xdr:colOff>
          <xdr:row>655427</xdr:row>
          <xdr:rowOff>0</xdr:rowOff>
        </xdr:to>
        <xdr:sp macro="" textlink="">
          <xdr:nvSpPr>
            <xdr:cNvPr id="61768" name="Button 328" hidden="1">
              <a:extLst>
                <a:ext uri="{63B3BB69-23CF-44E3-9099-C40C66FF867C}">
                  <a14:compatExt spid="_x0000_s61768"/>
                </a:ext>
                <a:ext uri="{FF2B5EF4-FFF2-40B4-BE49-F238E27FC236}">
                  <a16:creationId xmlns:a16="http://schemas.microsoft.com/office/drawing/2014/main" id="{00000000-0008-0000-3C00-00004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720963</xdr:row>
          <xdr:rowOff>0</xdr:rowOff>
        </xdr:from>
        <xdr:to>
          <xdr:col>4092</xdr:col>
          <xdr:colOff>0</xdr:colOff>
          <xdr:row>720963</xdr:row>
          <xdr:rowOff>0</xdr:rowOff>
        </xdr:to>
        <xdr:sp macro="" textlink="">
          <xdr:nvSpPr>
            <xdr:cNvPr id="61769" name="Button 329" hidden="1">
              <a:extLst>
                <a:ext uri="{63B3BB69-23CF-44E3-9099-C40C66FF867C}">
                  <a14:compatExt spid="_x0000_s61769"/>
                </a:ext>
                <a:ext uri="{FF2B5EF4-FFF2-40B4-BE49-F238E27FC236}">
                  <a16:creationId xmlns:a16="http://schemas.microsoft.com/office/drawing/2014/main" id="{00000000-0008-0000-3C00-00004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786499</xdr:row>
          <xdr:rowOff>0</xdr:rowOff>
        </xdr:from>
        <xdr:to>
          <xdr:col>4092</xdr:col>
          <xdr:colOff>0</xdr:colOff>
          <xdr:row>786499</xdr:row>
          <xdr:rowOff>0</xdr:rowOff>
        </xdr:to>
        <xdr:sp macro="" textlink="">
          <xdr:nvSpPr>
            <xdr:cNvPr id="61770" name="Button 330" hidden="1">
              <a:extLst>
                <a:ext uri="{63B3BB69-23CF-44E3-9099-C40C66FF867C}">
                  <a14:compatExt spid="_x0000_s61770"/>
                </a:ext>
                <a:ext uri="{FF2B5EF4-FFF2-40B4-BE49-F238E27FC236}">
                  <a16:creationId xmlns:a16="http://schemas.microsoft.com/office/drawing/2014/main" id="{00000000-0008-0000-3C00-00004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852035</xdr:row>
          <xdr:rowOff>0</xdr:rowOff>
        </xdr:from>
        <xdr:to>
          <xdr:col>4092</xdr:col>
          <xdr:colOff>0</xdr:colOff>
          <xdr:row>852035</xdr:row>
          <xdr:rowOff>0</xdr:rowOff>
        </xdr:to>
        <xdr:sp macro="" textlink="">
          <xdr:nvSpPr>
            <xdr:cNvPr id="61771" name="Button 331" hidden="1">
              <a:extLst>
                <a:ext uri="{63B3BB69-23CF-44E3-9099-C40C66FF867C}">
                  <a14:compatExt spid="_x0000_s61771"/>
                </a:ext>
                <a:ext uri="{FF2B5EF4-FFF2-40B4-BE49-F238E27FC236}">
                  <a16:creationId xmlns:a16="http://schemas.microsoft.com/office/drawing/2014/main" id="{00000000-0008-0000-3C00-00004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917571</xdr:row>
          <xdr:rowOff>0</xdr:rowOff>
        </xdr:from>
        <xdr:to>
          <xdr:col>4092</xdr:col>
          <xdr:colOff>0</xdr:colOff>
          <xdr:row>917571</xdr:row>
          <xdr:rowOff>0</xdr:rowOff>
        </xdr:to>
        <xdr:sp macro="" textlink="">
          <xdr:nvSpPr>
            <xdr:cNvPr id="61772" name="Button 332" hidden="1">
              <a:extLst>
                <a:ext uri="{63B3BB69-23CF-44E3-9099-C40C66FF867C}">
                  <a14:compatExt spid="_x0000_s61772"/>
                </a:ext>
                <a:ext uri="{FF2B5EF4-FFF2-40B4-BE49-F238E27FC236}">
                  <a16:creationId xmlns:a16="http://schemas.microsoft.com/office/drawing/2014/main" id="{00000000-0008-0000-3C00-00004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983107</xdr:row>
          <xdr:rowOff>0</xdr:rowOff>
        </xdr:from>
        <xdr:to>
          <xdr:col>4092</xdr:col>
          <xdr:colOff>0</xdr:colOff>
          <xdr:row>983107</xdr:row>
          <xdr:rowOff>0</xdr:rowOff>
        </xdr:to>
        <xdr:sp macro="" textlink="">
          <xdr:nvSpPr>
            <xdr:cNvPr id="61773" name="Button 333" hidden="1">
              <a:extLst>
                <a:ext uri="{63B3BB69-23CF-44E3-9099-C40C66FF867C}">
                  <a14:compatExt spid="_x0000_s61773"/>
                </a:ext>
                <a:ext uri="{FF2B5EF4-FFF2-40B4-BE49-F238E27FC236}">
                  <a16:creationId xmlns:a16="http://schemas.microsoft.com/office/drawing/2014/main" id="{00000000-0008-0000-3C00-00004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67</xdr:row>
          <xdr:rowOff>0</xdr:rowOff>
        </xdr:from>
        <xdr:to>
          <xdr:col>4348</xdr:col>
          <xdr:colOff>0</xdr:colOff>
          <xdr:row>67</xdr:row>
          <xdr:rowOff>0</xdr:rowOff>
        </xdr:to>
        <xdr:sp macro="" textlink="">
          <xdr:nvSpPr>
            <xdr:cNvPr id="61774" name="Button 334" hidden="1">
              <a:extLst>
                <a:ext uri="{63B3BB69-23CF-44E3-9099-C40C66FF867C}">
                  <a14:compatExt spid="_x0000_s61774"/>
                </a:ext>
                <a:ext uri="{FF2B5EF4-FFF2-40B4-BE49-F238E27FC236}">
                  <a16:creationId xmlns:a16="http://schemas.microsoft.com/office/drawing/2014/main" id="{00000000-0008-0000-3C00-00004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65603</xdr:row>
          <xdr:rowOff>0</xdr:rowOff>
        </xdr:from>
        <xdr:to>
          <xdr:col>4348</xdr:col>
          <xdr:colOff>0</xdr:colOff>
          <xdr:row>65603</xdr:row>
          <xdr:rowOff>0</xdr:rowOff>
        </xdr:to>
        <xdr:sp macro="" textlink="">
          <xdr:nvSpPr>
            <xdr:cNvPr id="61775" name="Button 335" hidden="1">
              <a:extLst>
                <a:ext uri="{63B3BB69-23CF-44E3-9099-C40C66FF867C}">
                  <a14:compatExt spid="_x0000_s61775"/>
                </a:ext>
                <a:ext uri="{FF2B5EF4-FFF2-40B4-BE49-F238E27FC236}">
                  <a16:creationId xmlns:a16="http://schemas.microsoft.com/office/drawing/2014/main" id="{00000000-0008-0000-3C00-00004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131139</xdr:row>
          <xdr:rowOff>0</xdr:rowOff>
        </xdr:from>
        <xdr:to>
          <xdr:col>4348</xdr:col>
          <xdr:colOff>0</xdr:colOff>
          <xdr:row>131139</xdr:row>
          <xdr:rowOff>0</xdr:rowOff>
        </xdr:to>
        <xdr:sp macro="" textlink="">
          <xdr:nvSpPr>
            <xdr:cNvPr id="61776" name="Button 336" hidden="1">
              <a:extLst>
                <a:ext uri="{63B3BB69-23CF-44E3-9099-C40C66FF867C}">
                  <a14:compatExt spid="_x0000_s61776"/>
                </a:ext>
                <a:ext uri="{FF2B5EF4-FFF2-40B4-BE49-F238E27FC236}">
                  <a16:creationId xmlns:a16="http://schemas.microsoft.com/office/drawing/2014/main" id="{00000000-0008-0000-3C00-00005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196675</xdr:row>
          <xdr:rowOff>0</xdr:rowOff>
        </xdr:from>
        <xdr:to>
          <xdr:col>4348</xdr:col>
          <xdr:colOff>0</xdr:colOff>
          <xdr:row>196675</xdr:row>
          <xdr:rowOff>0</xdr:rowOff>
        </xdr:to>
        <xdr:sp macro="" textlink="">
          <xdr:nvSpPr>
            <xdr:cNvPr id="61777" name="Button 337" hidden="1">
              <a:extLst>
                <a:ext uri="{63B3BB69-23CF-44E3-9099-C40C66FF867C}">
                  <a14:compatExt spid="_x0000_s61777"/>
                </a:ext>
                <a:ext uri="{FF2B5EF4-FFF2-40B4-BE49-F238E27FC236}">
                  <a16:creationId xmlns:a16="http://schemas.microsoft.com/office/drawing/2014/main" id="{00000000-0008-0000-3C00-00005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262211</xdr:row>
          <xdr:rowOff>0</xdr:rowOff>
        </xdr:from>
        <xdr:to>
          <xdr:col>4348</xdr:col>
          <xdr:colOff>0</xdr:colOff>
          <xdr:row>262211</xdr:row>
          <xdr:rowOff>0</xdr:rowOff>
        </xdr:to>
        <xdr:sp macro="" textlink="">
          <xdr:nvSpPr>
            <xdr:cNvPr id="61778" name="Button 338" hidden="1">
              <a:extLst>
                <a:ext uri="{63B3BB69-23CF-44E3-9099-C40C66FF867C}">
                  <a14:compatExt spid="_x0000_s61778"/>
                </a:ext>
                <a:ext uri="{FF2B5EF4-FFF2-40B4-BE49-F238E27FC236}">
                  <a16:creationId xmlns:a16="http://schemas.microsoft.com/office/drawing/2014/main" id="{00000000-0008-0000-3C00-00005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327747</xdr:row>
          <xdr:rowOff>0</xdr:rowOff>
        </xdr:from>
        <xdr:to>
          <xdr:col>4348</xdr:col>
          <xdr:colOff>0</xdr:colOff>
          <xdr:row>327747</xdr:row>
          <xdr:rowOff>0</xdr:rowOff>
        </xdr:to>
        <xdr:sp macro="" textlink="">
          <xdr:nvSpPr>
            <xdr:cNvPr id="61779" name="Button 339" hidden="1">
              <a:extLst>
                <a:ext uri="{63B3BB69-23CF-44E3-9099-C40C66FF867C}">
                  <a14:compatExt spid="_x0000_s61779"/>
                </a:ext>
                <a:ext uri="{FF2B5EF4-FFF2-40B4-BE49-F238E27FC236}">
                  <a16:creationId xmlns:a16="http://schemas.microsoft.com/office/drawing/2014/main" id="{00000000-0008-0000-3C00-00005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393283</xdr:row>
          <xdr:rowOff>0</xdr:rowOff>
        </xdr:from>
        <xdr:to>
          <xdr:col>4348</xdr:col>
          <xdr:colOff>0</xdr:colOff>
          <xdr:row>393283</xdr:row>
          <xdr:rowOff>0</xdr:rowOff>
        </xdr:to>
        <xdr:sp macro="" textlink="">
          <xdr:nvSpPr>
            <xdr:cNvPr id="61780" name="Button 340" hidden="1">
              <a:extLst>
                <a:ext uri="{63B3BB69-23CF-44E3-9099-C40C66FF867C}">
                  <a14:compatExt spid="_x0000_s61780"/>
                </a:ext>
                <a:ext uri="{FF2B5EF4-FFF2-40B4-BE49-F238E27FC236}">
                  <a16:creationId xmlns:a16="http://schemas.microsoft.com/office/drawing/2014/main" id="{00000000-0008-0000-3C00-00005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458819</xdr:row>
          <xdr:rowOff>0</xdr:rowOff>
        </xdr:from>
        <xdr:to>
          <xdr:col>4348</xdr:col>
          <xdr:colOff>0</xdr:colOff>
          <xdr:row>458819</xdr:row>
          <xdr:rowOff>0</xdr:rowOff>
        </xdr:to>
        <xdr:sp macro="" textlink="">
          <xdr:nvSpPr>
            <xdr:cNvPr id="61781" name="Button 341" hidden="1">
              <a:extLst>
                <a:ext uri="{63B3BB69-23CF-44E3-9099-C40C66FF867C}">
                  <a14:compatExt spid="_x0000_s61781"/>
                </a:ext>
                <a:ext uri="{FF2B5EF4-FFF2-40B4-BE49-F238E27FC236}">
                  <a16:creationId xmlns:a16="http://schemas.microsoft.com/office/drawing/2014/main" id="{00000000-0008-0000-3C00-00005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524355</xdr:row>
          <xdr:rowOff>0</xdr:rowOff>
        </xdr:from>
        <xdr:to>
          <xdr:col>4348</xdr:col>
          <xdr:colOff>0</xdr:colOff>
          <xdr:row>524355</xdr:row>
          <xdr:rowOff>0</xdr:rowOff>
        </xdr:to>
        <xdr:sp macro="" textlink="">
          <xdr:nvSpPr>
            <xdr:cNvPr id="61782" name="Button 342" hidden="1">
              <a:extLst>
                <a:ext uri="{63B3BB69-23CF-44E3-9099-C40C66FF867C}">
                  <a14:compatExt spid="_x0000_s61782"/>
                </a:ext>
                <a:ext uri="{FF2B5EF4-FFF2-40B4-BE49-F238E27FC236}">
                  <a16:creationId xmlns:a16="http://schemas.microsoft.com/office/drawing/2014/main" id="{00000000-0008-0000-3C00-00005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589891</xdr:row>
          <xdr:rowOff>0</xdr:rowOff>
        </xdr:from>
        <xdr:to>
          <xdr:col>4348</xdr:col>
          <xdr:colOff>0</xdr:colOff>
          <xdr:row>589891</xdr:row>
          <xdr:rowOff>0</xdr:rowOff>
        </xdr:to>
        <xdr:sp macro="" textlink="">
          <xdr:nvSpPr>
            <xdr:cNvPr id="61783" name="Button 343" hidden="1">
              <a:extLst>
                <a:ext uri="{63B3BB69-23CF-44E3-9099-C40C66FF867C}">
                  <a14:compatExt spid="_x0000_s61783"/>
                </a:ext>
                <a:ext uri="{FF2B5EF4-FFF2-40B4-BE49-F238E27FC236}">
                  <a16:creationId xmlns:a16="http://schemas.microsoft.com/office/drawing/2014/main" id="{00000000-0008-0000-3C00-00005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655427</xdr:row>
          <xdr:rowOff>0</xdr:rowOff>
        </xdr:from>
        <xdr:to>
          <xdr:col>4348</xdr:col>
          <xdr:colOff>0</xdr:colOff>
          <xdr:row>655427</xdr:row>
          <xdr:rowOff>0</xdr:rowOff>
        </xdr:to>
        <xdr:sp macro="" textlink="">
          <xdr:nvSpPr>
            <xdr:cNvPr id="61784" name="Button 344" hidden="1">
              <a:extLst>
                <a:ext uri="{63B3BB69-23CF-44E3-9099-C40C66FF867C}">
                  <a14:compatExt spid="_x0000_s61784"/>
                </a:ext>
                <a:ext uri="{FF2B5EF4-FFF2-40B4-BE49-F238E27FC236}">
                  <a16:creationId xmlns:a16="http://schemas.microsoft.com/office/drawing/2014/main" id="{00000000-0008-0000-3C00-00005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720963</xdr:row>
          <xdr:rowOff>0</xdr:rowOff>
        </xdr:from>
        <xdr:to>
          <xdr:col>4348</xdr:col>
          <xdr:colOff>0</xdr:colOff>
          <xdr:row>720963</xdr:row>
          <xdr:rowOff>0</xdr:rowOff>
        </xdr:to>
        <xdr:sp macro="" textlink="">
          <xdr:nvSpPr>
            <xdr:cNvPr id="61785" name="Button 345" hidden="1">
              <a:extLst>
                <a:ext uri="{63B3BB69-23CF-44E3-9099-C40C66FF867C}">
                  <a14:compatExt spid="_x0000_s61785"/>
                </a:ext>
                <a:ext uri="{FF2B5EF4-FFF2-40B4-BE49-F238E27FC236}">
                  <a16:creationId xmlns:a16="http://schemas.microsoft.com/office/drawing/2014/main" id="{00000000-0008-0000-3C00-00005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786499</xdr:row>
          <xdr:rowOff>0</xdr:rowOff>
        </xdr:from>
        <xdr:to>
          <xdr:col>4348</xdr:col>
          <xdr:colOff>0</xdr:colOff>
          <xdr:row>786499</xdr:row>
          <xdr:rowOff>0</xdr:rowOff>
        </xdr:to>
        <xdr:sp macro="" textlink="">
          <xdr:nvSpPr>
            <xdr:cNvPr id="61786" name="Button 346" hidden="1">
              <a:extLst>
                <a:ext uri="{63B3BB69-23CF-44E3-9099-C40C66FF867C}">
                  <a14:compatExt spid="_x0000_s61786"/>
                </a:ext>
                <a:ext uri="{FF2B5EF4-FFF2-40B4-BE49-F238E27FC236}">
                  <a16:creationId xmlns:a16="http://schemas.microsoft.com/office/drawing/2014/main" id="{00000000-0008-0000-3C00-00005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852035</xdr:row>
          <xdr:rowOff>0</xdr:rowOff>
        </xdr:from>
        <xdr:to>
          <xdr:col>4348</xdr:col>
          <xdr:colOff>0</xdr:colOff>
          <xdr:row>852035</xdr:row>
          <xdr:rowOff>0</xdr:rowOff>
        </xdr:to>
        <xdr:sp macro="" textlink="">
          <xdr:nvSpPr>
            <xdr:cNvPr id="61787" name="Button 347" hidden="1">
              <a:extLst>
                <a:ext uri="{63B3BB69-23CF-44E3-9099-C40C66FF867C}">
                  <a14:compatExt spid="_x0000_s61787"/>
                </a:ext>
                <a:ext uri="{FF2B5EF4-FFF2-40B4-BE49-F238E27FC236}">
                  <a16:creationId xmlns:a16="http://schemas.microsoft.com/office/drawing/2014/main" id="{00000000-0008-0000-3C00-00005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917571</xdr:row>
          <xdr:rowOff>0</xdr:rowOff>
        </xdr:from>
        <xdr:to>
          <xdr:col>4348</xdr:col>
          <xdr:colOff>0</xdr:colOff>
          <xdr:row>917571</xdr:row>
          <xdr:rowOff>0</xdr:rowOff>
        </xdr:to>
        <xdr:sp macro="" textlink="">
          <xdr:nvSpPr>
            <xdr:cNvPr id="61788" name="Button 348" hidden="1">
              <a:extLst>
                <a:ext uri="{63B3BB69-23CF-44E3-9099-C40C66FF867C}">
                  <a14:compatExt spid="_x0000_s61788"/>
                </a:ext>
                <a:ext uri="{FF2B5EF4-FFF2-40B4-BE49-F238E27FC236}">
                  <a16:creationId xmlns:a16="http://schemas.microsoft.com/office/drawing/2014/main" id="{00000000-0008-0000-3C00-00005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983107</xdr:row>
          <xdr:rowOff>0</xdr:rowOff>
        </xdr:from>
        <xdr:to>
          <xdr:col>4348</xdr:col>
          <xdr:colOff>0</xdr:colOff>
          <xdr:row>983107</xdr:row>
          <xdr:rowOff>0</xdr:rowOff>
        </xdr:to>
        <xdr:sp macro="" textlink="">
          <xdr:nvSpPr>
            <xdr:cNvPr id="61789" name="Button 349" hidden="1">
              <a:extLst>
                <a:ext uri="{63B3BB69-23CF-44E3-9099-C40C66FF867C}">
                  <a14:compatExt spid="_x0000_s61789"/>
                </a:ext>
                <a:ext uri="{FF2B5EF4-FFF2-40B4-BE49-F238E27FC236}">
                  <a16:creationId xmlns:a16="http://schemas.microsoft.com/office/drawing/2014/main" id="{00000000-0008-0000-3C00-00005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67</xdr:row>
          <xdr:rowOff>0</xdr:rowOff>
        </xdr:from>
        <xdr:to>
          <xdr:col>4604</xdr:col>
          <xdr:colOff>0</xdr:colOff>
          <xdr:row>67</xdr:row>
          <xdr:rowOff>0</xdr:rowOff>
        </xdr:to>
        <xdr:sp macro="" textlink="">
          <xdr:nvSpPr>
            <xdr:cNvPr id="61790" name="Button 350" hidden="1">
              <a:extLst>
                <a:ext uri="{63B3BB69-23CF-44E3-9099-C40C66FF867C}">
                  <a14:compatExt spid="_x0000_s61790"/>
                </a:ext>
                <a:ext uri="{FF2B5EF4-FFF2-40B4-BE49-F238E27FC236}">
                  <a16:creationId xmlns:a16="http://schemas.microsoft.com/office/drawing/2014/main" id="{00000000-0008-0000-3C00-00005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65603</xdr:row>
          <xdr:rowOff>0</xdr:rowOff>
        </xdr:from>
        <xdr:to>
          <xdr:col>4604</xdr:col>
          <xdr:colOff>0</xdr:colOff>
          <xdr:row>65603</xdr:row>
          <xdr:rowOff>0</xdr:rowOff>
        </xdr:to>
        <xdr:sp macro="" textlink="">
          <xdr:nvSpPr>
            <xdr:cNvPr id="61791" name="Button 351" hidden="1">
              <a:extLst>
                <a:ext uri="{63B3BB69-23CF-44E3-9099-C40C66FF867C}">
                  <a14:compatExt spid="_x0000_s61791"/>
                </a:ext>
                <a:ext uri="{FF2B5EF4-FFF2-40B4-BE49-F238E27FC236}">
                  <a16:creationId xmlns:a16="http://schemas.microsoft.com/office/drawing/2014/main" id="{00000000-0008-0000-3C00-00005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131139</xdr:row>
          <xdr:rowOff>0</xdr:rowOff>
        </xdr:from>
        <xdr:to>
          <xdr:col>4604</xdr:col>
          <xdr:colOff>0</xdr:colOff>
          <xdr:row>131139</xdr:row>
          <xdr:rowOff>0</xdr:rowOff>
        </xdr:to>
        <xdr:sp macro="" textlink="">
          <xdr:nvSpPr>
            <xdr:cNvPr id="61792" name="Button 352" hidden="1">
              <a:extLst>
                <a:ext uri="{63B3BB69-23CF-44E3-9099-C40C66FF867C}">
                  <a14:compatExt spid="_x0000_s61792"/>
                </a:ext>
                <a:ext uri="{FF2B5EF4-FFF2-40B4-BE49-F238E27FC236}">
                  <a16:creationId xmlns:a16="http://schemas.microsoft.com/office/drawing/2014/main" id="{00000000-0008-0000-3C00-00006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196675</xdr:row>
          <xdr:rowOff>0</xdr:rowOff>
        </xdr:from>
        <xdr:to>
          <xdr:col>4604</xdr:col>
          <xdr:colOff>0</xdr:colOff>
          <xdr:row>196675</xdr:row>
          <xdr:rowOff>0</xdr:rowOff>
        </xdr:to>
        <xdr:sp macro="" textlink="">
          <xdr:nvSpPr>
            <xdr:cNvPr id="61793" name="Button 353" hidden="1">
              <a:extLst>
                <a:ext uri="{63B3BB69-23CF-44E3-9099-C40C66FF867C}">
                  <a14:compatExt spid="_x0000_s61793"/>
                </a:ext>
                <a:ext uri="{FF2B5EF4-FFF2-40B4-BE49-F238E27FC236}">
                  <a16:creationId xmlns:a16="http://schemas.microsoft.com/office/drawing/2014/main" id="{00000000-0008-0000-3C00-00006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262211</xdr:row>
          <xdr:rowOff>0</xdr:rowOff>
        </xdr:from>
        <xdr:to>
          <xdr:col>4604</xdr:col>
          <xdr:colOff>0</xdr:colOff>
          <xdr:row>262211</xdr:row>
          <xdr:rowOff>0</xdr:rowOff>
        </xdr:to>
        <xdr:sp macro="" textlink="">
          <xdr:nvSpPr>
            <xdr:cNvPr id="61794" name="Button 354" hidden="1">
              <a:extLst>
                <a:ext uri="{63B3BB69-23CF-44E3-9099-C40C66FF867C}">
                  <a14:compatExt spid="_x0000_s61794"/>
                </a:ext>
                <a:ext uri="{FF2B5EF4-FFF2-40B4-BE49-F238E27FC236}">
                  <a16:creationId xmlns:a16="http://schemas.microsoft.com/office/drawing/2014/main" id="{00000000-0008-0000-3C00-00006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327747</xdr:row>
          <xdr:rowOff>0</xdr:rowOff>
        </xdr:from>
        <xdr:to>
          <xdr:col>4604</xdr:col>
          <xdr:colOff>0</xdr:colOff>
          <xdr:row>327747</xdr:row>
          <xdr:rowOff>0</xdr:rowOff>
        </xdr:to>
        <xdr:sp macro="" textlink="">
          <xdr:nvSpPr>
            <xdr:cNvPr id="61795" name="Button 355" hidden="1">
              <a:extLst>
                <a:ext uri="{63B3BB69-23CF-44E3-9099-C40C66FF867C}">
                  <a14:compatExt spid="_x0000_s61795"/>
                </a:ext>
                <a:ext uri="{FF2B5EF4-FFF2-40B4-BE49-F238E27FC236}">
                  <a16:creationId xmlns:a16="http://schemas.microsoft.com/office/drawing/2014/main" id="{00000000-0008-0000-3C00-00006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393283</xdr:row>
          <xdr:rowOff>0</xdr:rowOff>
        </xdr:from>
        <xdr:to>
          <xdr:col>4604</xdr:col>
          <xdr:colOff>0</xdr:colOff>
          <xdr:row>393283</xdr:row>
          <xdr:rowOff>0</xdr:rowOff>
        </xdr:to>
        <xdr:sp macro="" textlink="">
          <xdr:nvSpPr>
            <xdr:cNvPr id="61796" name="Button 356" hidden="1">
              <a:extLst>
                <a:ext uri="{63B3BB69-23CF-44E3-9099-C40C66FF867C}">
                  <a14:compatExt spid="_x0000_s61796"/>
                </a:ext>
                <a:ext uri="{FF2B5EF4-FFF2-40B4-BE49-F238E27FC236}">
                  <a16:creationId xmlns:a16="http://schemas.microsoft.com/office/drawing/2014/main" id="{00000000-0008-0000-3C00-00006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458819</xdr:row>
          <xdr:rowOff>0</xdr:rowOff>
        </xdr:from>
        <xdr:to>
          <xdr:col>4604</xdr:col>
          <xdr:colOff>0</xdr:colOff>
          <xdr:row>458819</xdr:row>
          <xdr:rowOff>0</xdr:rowOff>
        </xdr:to>
        <xdr:sp macro="" textlink="">
          <xdr:nvSpPr>
            <xdr:cNvPr id="61797" name="Button 357" hidden="1">
              <a:extLst>
                <a:ext uri="{63B3BB69-23CF-44E3-9099-C40C66FF867C}">
                  <a14:compatExt spid="_x0000_s61797"/>
                </a:ext>
                <a:ext uri="{FF2B5EF4-FFF2-40B4-BE49-F238E27FC236}">
                  <a16:creationId xmlns:a16="http://schemas.microsoft.com/office/drawing/2014/main" id="{00000000-0008-0000-3C00-00006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524355</xdr:row>
          <xdr:rowOff>0</xdr:rowOff>
        </xdr:from>
        <xdr:to>
          <xdr:col>4604</xdr:col>
          <xdr:colOff>0</xdr:colOff>
          <xdr:row>524355</xdr:row>
          <xdr:rowOff>0</xdr:rowOff>
        </xdr:to>
        <xdr:sp macro="" textlink="">
          <xdr:nvSpPr>
            <xdr:cNvPr id="61798" name="Button 358" hidden="1">
              <a:extLst>
                <a:ext uri="{63B3BB69-23CF-44E3-9099-C40C66FF867C}">
                  <a14:compatExt spid="_x0000_s61798"/>
                </a:ext>
                <a:ext uri="{FF2B5EF4-FFF2-40B4-BE49-F238E27FC236}">
                  <a16:creationId xmlns:a16="http://schemas.microsoft.com/office/drawing/2014/main" id="{00000000-0008-0000-3C00-00006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589891</xdr:row>
          <xdr:rowOff>0</xdr:rowOff>
        </xdr:from>
        <xdr:to>
          <xdr:col>4604</xdr:col>
          <xdr:colOff>0</xdr:colOff>
          <xdr:row>589891</xdr:row>
          <xdr:rowOff>0</xdr:rowOff>
        </xdr:to>
        <xdr:sp macro="" textlink="">
          <xdr:nvSpPr>
            <xdr:cNvPr id="61799" name="Button 359" hidden="1">
              <a:extLst>
                <a:ext uri="{63B3BB69-23CF-44E3-9099-C40C66FF867C}">
                  <a14:compatExt spid="_x0000_s61799"/>
                </a:ext>
                <a:ext uri="{FF2B5EF4-FFF2-40B4-BE49-F238E27FC236}">
                  <a16:creationId xmlns:a16="http://schemas.microsoft.com/office/drawing/2014/main" id="{00000000-0008-0000-3C00-00006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655427</xdr:row>
          <xdr:rowOff>0</xdr:rowOff>
        </xdr:from>
        <xdr:to>
          <xdr:col>4604</xdr:col>
          <xdr:colOff>0</xdr:colOff>
          <xdr:row>655427</xdr:row>
          <xdr:rowOff>0</xdr:rowOff>
        </xdr:to>
        <xdr:sp macro="" textlink="">
          <xdr:nvSpPr>
            <xdr:cNvPr id="61800" name="Button 360" hidden="1">
              <a:extLst>
                <a:ext uri="{63B3BB69-23CF-44E3-9099-C40C66FF867C}">
                  <a14:compatExt spid="_x0000_s61800"/>
                </a:ext>
                <a:ext uri="{FF2B5EF4-FFF2-40B4-BE49-F238E27FC236}">
                  <a16:creationId xmlns:a16="http://schemas.microsoft.com/office/drawing/2014/main" id="{00000000-0008-0000-3C00-00006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720963</xdr:row>
          <xdr:rowOff>0</xdr:rowOff>
        </xdr:from>
        <xdr:to>
          <xdr:col>4604</xdr:col>
          <xdr:colOff>0</xdr:colOff>
          <xdr:row>720963</xdr:row>
          <xdr:rowOff>0</xdr:rowOff>
        </xdr:to>
        <xdr:sp macro="" textlink="">
          <xdr:nvSpPr>
            <xdr:cNvPr id="61801" name="Button 361" hidden="1">
              <a:extLst>
                <a:ext uri="{63B3BB69-23CF-44E3-9099-C40C66FF867C}">
                  <a14:compatExt spid="_x0000_s61801"/>
                </a:ext>
                <a:ext uri="{FF2B5EF4-FFF2-40B4-BE49-F238E27FC236}">
                  <a16:creationId xmlns:a16="http://schemas.microsoft.com/office/drawing/2014/main" id="{00000000-0008-0000-3C00-00006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786499</xdr:row>
          <xdr:rowOff>0</xdr:rowOff>
        </xdr:from>
        <xdr:to>
          <xdr:col>4604</xdr:col>
          <xdr:colOff>0</xdr:colOff>
          <xdr:row>786499</xdr:row>
          <xdr:rowOff>0</xdr:rowOff>
        </xdr:to>
        <xdr:sp macro="" textlink="">
          <xdr:nvSpPr>
            <xdr:cNvPr id="61802" name="Button 362" hidden="1">
              <a:extLst>
                <a:ext uri="{63B3BB69-23CF-44E3-9099-C40C66FF867C}">
                  <a14:compatExt spid="_x0000_s61802"/>
                </a:ext>
                <a:ext uri="{FF2B5EF4-FFF2-40B4-BE49-F238E27FC236}">
                  <a16:creationId xmlns:a16="http://schemas.microsoft.com/office/drawing/2014/main" id="{00000000-0008-0000-3C00-00006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852035</xdr:row>
          <xdr:rowOff>0</xdr:rowOff>
        </xdr:from>
        <xdr:to>
          <xdr:col>4604</xdr:col>
          <xdr:colOff>0</xdr:colOff>
          <xdr:row>852035</xdr:row>
          <xdr:rowOff>0</xdr:rowOff>
        </xdr:to>
        <xdr:sp macro="" textlink="">
          <xdr:nvSpPr>
            <xdr:cNvPr id="61803" name="Button 363" hidden="1">
              <a:extLst>
                <a:ext uri="{63B3BB69-23CF-44E3-9099-C40C66FF867C}">
                  <a14:compatExt spid="_x0000_s61803"/>
                </a:ext>
                <a:ext uri="{FF2B5EF4-FFF2-40B4-BE49-F238E27FC236}">
                  <a16:creationId xmlns:a16="http://schemas.microsoft.com/office/drawing/2014/main" id="{00000000-0008-0000-3C00-00006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917571</xdr:row>
          <xdr:rowOff>0</xdr:rowOff>
        </xdr:from>
        <xdr:to>
          <xdr:col>4604</xdr:col>
          <xdr:colOff>0</xdr:colOff>
          <xdr:row>917571</xdr:row>
          <xdr:rowOff>0</xdr:rowOff>
        </xdr:to>
        <xdr:sp macro="" textlink="">
          <xdr:nvSpPr>
            <xdr:cNvPr id="61804" name="Button 364" hidden="1">
              <a:extLst>
                <a:ext uri="{63B3BB69-23CF-44E3-9099-C40C66FF867C}">
                  <a14:compatExt spid="_x0000_s61804"/>
                </a:ext>
                <a:ext uri="{FF2B5EF4-FFF2-40B4-BE49-F238E27FC236}">
                  <a16:creationId xmlns:a16="http://schemas.microsoft.com/office/drawing/2014/main" id="{00000000-0008-0000-3C00-00006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983107</xdr:row>
          <xdr:rowOff>0</xdr:rowOff>
        </xdr:from>
        <xdr:to>
          <xdr:col>4604</xdr:col>
          <xdr:colOff>0</xdr:colOff>
          <xdr:row>983107</xdr:row>
          <xdr:rowOff>0</xdr:rowOff>
        </xdr:to>
        <xdr:sp macro="" textlink="">
          <xdr:nvSpPr>
            <xdr:cNvPr id="61805" name="Button 365" hidden="1">
              <a:extLst>
                <a:ext uri="{63B3BB69-23CF-44E3-9099-C40C66FF867C}">
                  <a14:compatExt spid="_x0000_s61805"/>
                </a:ext>
                <a:ext uri="{FF2B5EF4-FFF2-40B4-BE49-F238E27FC236}">
                  <a16:creationId xmlns:a16="http://schemas.microsoft.com/office/drawing/2014/main" id="{00000000-0008-0000-3C00-00006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67</xdr:row>
          <xdr:rowOff>0</xdr:rowOff>
        </xdr:from>
        <xdr:to>
          <xdr:col>4860</xdr:col>
          <xdr:colOff>0</xdr:colOff>
          <xdr:row>67</xdr:row>
          <xdr:rowOff>0</xdr:rowOff>
        </xdr:to>
        <xdr:sp macro="" textlink="">
          <xdr:nvSpPr>
            <xdr:cNvPr id="61806" name="Button 366" hidden="1">
              <a:extLst>
                <a:ext uri="{63B3BB69-23CF-44E3-9099-C40C66FF867C}">
                  <a14:compatExt spid="_x0000_s61806"/>
                </a:ext>
                <a:ext uri="{FF2B5EF4-FFF2-40B4-BE49-F238E27FC236}">
                  <a16:creationId xmlns:a16="http://schemas.microsoft.com/office/drawing/2014/main" id="{00000000-0008-0000-3C00-00006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65603</xdr:row>
          <xdr:rowOff>0</xdr:rowOff>
        </xdr:from>
        <xdr:to>
          <xdr:col>4860</xdr:col>
          <xdr:colOff>0</xdr:colOff>
          <xdr:row>65603</xdr:row>
          <xdr:rowOff>0</xdr:rowOff>
        </xdr:to>
        <xdr:sp macro="" textlink="">
          <xdr:nvSpPr>
            <xdr:cNvPr id="61807" name="Button 367" hidden="1">
              <a:extLst>
                <a:ext uri="{63B3BB69-23CF-44E3-9099-C40C66FF867C}">
                  <a14:compatExt spid="_x0000_s61807"/>
                </a:ext>
                <a:ext uri="{FF2B5EF4-FFF2-40B4-BE49-F238E27FC236}">
                  <a16:creationId xmlns:a16="http://schemas.microsoft.com/office/drawing/2014/main" id="{00000000-0008-0000-3C00-00006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131139</xdr:row>
          <xdr:rowOff>0</xdr:rowOff>
        </xdr:from>
        <xdr:to>
          <xdr:col>4860</xdr:col>
          <xdr:colOff>0</xdr:colOff>
          <xdr:row>131139</xdr:row>
          <xdr:rowOff>0</xdr:rowOff>
        </xdr:to>
        <xdr:sp macro="" textlink="">
          <xdr:nvSpPr>
            <xdr:cNvPr id="61808" name="Button 368" hidden="1">
              <a:extLst>
                <a:ext uri="{63B3BB69-23CF-44E3-9099-C40C66FF867C}">
                  <a14:compatExt spid="_x0000_s61808"/>
                </a:ext>
                <a:ext uri="{FF2B5EF4-FFF2-40B4-BE49-F238E27FC236}">
                  <a16:creationId xmlns:a16="http://schemas.microsoft.com/office/drawing/2014/main" id="{00000000-0008-0000-3C00-00007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196675</xdr:row>
          <xdr:rowOff>0</xdr:rowOff>
        </xdr:from>
        <xdr:to>
          <xdr:col>4860</xdr:col>
          <xdr:colOff>0</xdr:colOff>
          <xdr:row>196675</xdr:row>
          <xdr:rowOff>0</xdr:rowOff>
        </xdr:to>
        <xdr:sp macro="" textlink="">
          <xdr:nvSpPr>
            <xdr:cNvPr id="61809" name="Button 369" hidden="1">
              <a:extLst>
                <a:ext uri="{63B3BB69-23CF-44E3-9099-C40C66FF867C}">
                  <a14:compatExt spid="_x0000_s61809"/>
                </a:ext>
                <a:ext uri="{FF2B5EF4-FFF2-40B4-BE49-F238E27FC236}">
                  <a16:creationId xmlns:a16="http://schemas.microsoft.com/office/drawing/2014/main" id="{00000000-0008-0000-3C00-00007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262211</xdr:row>
          <xdr:rowOff>0</xdr:rowOff>
        </xdr:from>
        <xdr:to>
          <xdr:col>4860</xdr:col>
          <xdr:colOff>0</xdr:colOff>
          <xdr:row>262211</xdr:row>
          <xdr:rowOff>0</xdr:rowOff>
        </xdr:to>
        <xdr:sp macro="" textlink="">
          <xdr:nvSpPr>
            <xdr:cNvPr id="61810" name="Button 370" hidden="1">
              <a:extLst>
                <a:ext uri="{63B3BB69-23CF-44E3-9099-C40C66FF867C}">
                  <a14:compatExt spid="_x0000_s61810"/>
                </a:ext>
                <a:ext uri="{FF2B5EF4-FFF2-40B4-BE49-F238E27FC236}">
                  <a16:creationId xmlns:a16="http://schemas.microsoft.com/office/drawing/2014/main" id="{00000000-0008-0000-3C00-00007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327747</xdr:row>
          <xdr:rowOff>0</xdr:rowOff>
        </xdr:from>
        <xdr:to>
          <xdr:col>4860</xdr:col>
          <xdr:colOff>0</xdr:colOff>
          <xdr:row>327747</xdr:row>
          <xdr:rowOff>0</xdr:rowOff>
        </xdr:to>
        <xdr:sp macro="" textlink="">
          <xdr:nvSpPr>
            <xdr:cNvPr id="61811" name="Button 371" hidden="1">
              <a:extLst>
                <a:ext uri="{63B3BB69-23CF-44E3-9099-C40C66FF867C}">
                  <a14:compatExt spid="_x0000_s61811"/>
                </a:ext>
                <a:ext uri="{FF2B5EF4-FFF2-40B4-BE49-F238E27FC236}">
                  <a16:creationId xmlns:a16="http://schemas.microsoft.com/office/drawing/2014/main" id="{00000000-0008-0000-3C00-00007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393283</xdr:row>
          <xdr:rowOff>0</xdr:rowOff>
        </xdr:from>
        <xdr:to>
          <xdr:col>4860</xdr:col>
          <xdr:colOff>0</xdr:colOff>
          <xdr:row>393283</xdr:row>
          <xdr:rowOff>0</xdr:rowOff>
        </xdr:to>
        <xdr:sp macro="" textlink="">
          <xdr:nvSpPr>
            <xdr:cNvPr id="61812" name="Button 372" hidden="1">
              <a:extLst>
                <a:ext uri="{63B3BB69-23CF-44E3-9099-C40C66FF867C}">
                  <a14:compatExt spid="_x0000_s61812"/>
                </a:ext>
                <a:ext uri="{FF2B5EF4-FFF2-40B4-BE49-F238E27FC236}">
                  <a16:creationId xmlns:a16="http://schemas.microsoft.com/office/drawing/2014/main" id="{00000000-0008-0000-3C00-00007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458819</xdr:row>
          <xdr:rowOff>0</xdr:rowOff>
        </xdr:from>
        <xdr:to>
          <xdr:col>4860</xdr:col>
          <xdr:colOff>0</xdr:colOff>
          <xdr:row>458819</xdr:row>
          <xdr:rowOff>0</xdr:rowOff>
        </xdr:to>
        <xdr:sp macro="" textlink="">
          <xdr:nvSpPr>
            <xdr:cNvPr id="61813" name="Button 373" hidden="1">
              <a:extLst>
                <a:ext uri="{63B3BB69-23CF-44E3-9099-C40C66FF867C}">
                  <a14:compatExt spid="_x0000_s61813"/>
                </a:ext>
                <a:ext uri="{FF2B5EF4-FFF2-40B4-BE49-F238E27FC236}">
                  <a16:creationId xmlns:a16="http://schemas.microsoft.com/office/drawing/2014/main" id="{00000000-0008-0000-3C00-00007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524355</xdr:row>
          <xdr:rowOff>0</xdr:rowOff>
        </xdr:from>
        <xdr:to>
          <xdr:col>4860</xdr:col>
          <xdr:colOff>0</xdr:colOff>
          <xdr:row>524355</xdr:row>
          <xdr:rowOff>0</xdr:rowOff>
        </xdr:to>
        <xdr:sp macro="" textlink="">
          <xdr:nvSpPr>
            <xdr:cNvPr id="61814" name="Button 374" hidden="1">
              <a:extLst>
                <a:ext uri="{63B3BB69-23CF-44E3-9099-C40C66FF867C}">
                  <a14:compatExt spid="_x0000_s61814"/>
                </a:ext>
                <a:ext uri="{FF2B5EF4-FFF2-40B4-BE49-F238E27FC236}">
                  <a16:creationId xmlns:a16="http://schemas.microsoft.com/office/drawing/2014/main" id="{00000000-0008-0000-3C00-00007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589891</xdr:row>
          <xdr:rowOff>0</xdr:rowOff>
        </xdr:from>
        <xdr:to>
          <xdr:col>4860</xdr:col>
          <xdr:colOff>0</xdr:colOff>
          <xdr:row>589891</xdr:row>
          <xdr:rowOff>0</xdr:rowOff>
        </xdr:to>
        <xdr:sp macro="" textlink="">
          <xdr:nvSpPr>
            <xdr:cNvPr id="61815" name="Button 375" hidden="1">
              <a:extLst>
                <a:ext uri="{63B3BB69-23CF-44E3-9099-C40C66FF867C}">
                  <a14:compatExt spid="_x0000_s61815"/>
                </a:ext>
                <a:ext uri="{FF2B5EF4-FFF2-40B4-BE49-F238E27FC236}">
                  <a16:creationId xmlns:a16="http://schemas.microsoft.com/office/drawing/2014/main" id="{00000000-0008-0000-3C00-00007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655427</xdr:row>
          <xdr:rowOff>0</xdr:rowOff>
        </xdr:from>
        <xdr:to>
          <xdr:col>4860</xdr:col>
          <xdr:colOff>0</xdr:colOff>
          <xdr:row>655427</xdr:row>
          <xdr:rowOff>0</xdr:rowOff>
        </xdr:to>
        <xdr:sp macro="" textlink="">
          <xdr:nvSpPr>
            <xdr:cNvPr id="61816" name="Button 376" hidden="1">
              <a:extLst>
                <a:ext uri="{63B3BB69-23CF-44E3-9099-C40C66FF867C}">
                  <a14:compatExt spid="_x0000_s61816"/>
                </a:ext>
                <a:ext uri="{FF2B5EF4-FFF2-40B4-BE49-F238E27FC236}">
                  <a16:creationId xmlns:a16="http://schemas.microsoft.com/office/drawing/2014/main" id="{00000000-0008-0000-3C00-00007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720963</xdr:row>
          <xdr:rowOff>0</xdr:rowOff>
        </xdr:from>
        <xdr:to>
          <xdr:col>4860</xdr:col>
          <xdr:colOff>0</xdr:colOff>
          <xdr:row>720963</xdr:row>
          <xdr:rowOff>0</xdr:rowOff>
        </xdr:to>
        <xdr:sp macro="" textlink="">
          <xdr:nvSpPr>
            <xdr:cNvPr id="61817" name="Button 377" hidden="1">
              <a:extLst>
                <a:ext uri="{63B3BB69-23CF-44E3-9099-C40C66FF867C}">
                  <a14:compatExt spid="_x0000_s61817"/>
                </a:ext>
                <a:ext uri="{FF2B5EF4-FFF2-40B4-BE49-F238E27FC236}">
                  <a16:creationId xmlns:a16="http://schemas.microsoft.com/office/drawing/2014/main" id="{00000000-0008-0000-3C00-00007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786499</xdr:row>
          <xdr:rowOff>0</xdr:rowOff>
        </xdr:from>
        <xdr:to>
          <xdr:col>4860</xdr:col>
          <xdr:colOff>0</xdr:colOff>
          <xdr:row>786499</xdr:row>
          <xdr:rowOff>0</xdr:rowOff>
        </xdr:to>
        <xdr:sp macro="" textlink="">
          <xdr:nvSpPr>
            <xdr:cNvPr id="61818" name="Button 378" hidden="1">
              <a:extLst>
                <a:ext uri="{63B3BB69-23CF-44E3-9099-C40C66FF867C}">
                  <a14:compatExt spid="_x0000_s61818"/>
                </a:ext>
                <a:ext uri="{FF2B5EF4-FFF2-40B4-BE49-F238E27FC236}">
                  <a16:creationId xmlns:a16="http://schemas.microsoft.com/office/drawing/2014/main" id="{00000000-0008-0000-3C00-00007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852035</xdr:row>
          <xdr:rowOff>0</xdr:rowOff>
        </xdr:from>
        <xdr:to>
          <xdr:col>4860</xdr:col>
          <xdr:colOff>0</xdr:colOff>
          <xdr:row>852035</xdr:row>
          <xdr:rowOff>0</xdr:rowOff>
        </xdr:to>
        <xdr:sp macro="" textlink="">
          <xdr:nvSpPr>
            <xdr:cNvPr id="61819" name="Button 379" hidden="1">
              <a:extLst>
                <a:ext uri="{63B3BB69-23CF-44E3-9099-C40C66FF867C}">
                  <a14:compatExt spid="_x0000_s61819"/>
                </a:ext>
                <a:ext uri="{FF2B5EF4-FFF2-40B4-BE49-F238E27FC236}">
                  <a16:creationId xmlns:a16="http://schemas.microsoft.com/office/drawing/2014/main" id="{00000000-0008-0000-3C00-00007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917571</xdr:row>
          <xdr:rowOff>0</xdr:rowOff>
        </xdr:from>
        <xdr:to>
          <xdr:col>4860</xdr:col>
          <xdr:colOff>0</xdr:colOff>
          <xdr:row>917571</xdr:row>
          <xdr:rowOff>0</xdr:rowOff>
        </xdr:to>
        <xdr:sp macro="" textlink="">
          <xdr:nvSpPr>
            <xdr:cNvPr id="61820" name="Button 380" hidden="1">
              <a:extLst>
                <a:ext uri="{63B3BB69-23CF-44E3-9099-C40C66FF867C}">
                  <a14:compatExt spid="_x0000_s61820"/>
                </a:ext>
                <a:ext uri="{FF2B5EF4-FFF2-40B4-BE49-F238E27FC236}">
                  <a16:creationId xmlns:a16="http://schemas.microsoft.com/office/drawing/2014/main" id="{00000000-0008-0000-3C00-00007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983107</xdr:row>
          <xdr:rowOff>0</xdr:rowOff>
        </xdr:from>
        <xdr:to>
          <xdr:col>4860</xdr:col>
          <xdr:colOff>0</xdr:colOff>
          <xdr:row>983107</xdr:row>
          <xdr:rowOff>0</xdr:rowOff>
        </xdr:to>
        <xdr:sp macro="" textlink="">
          <xdr:nvSpPr>
            <xdr:cNvPr id="61821" name="Button 381" hidden="1">
              <a:extLst>
                <a:ext uri="{63B3BB69-23CF-44E3-9099-C40C66FF867C}">
                  <a14:compatExt spid="_x0000_s61821"/>
                </a:ext>
                <a:ext uri="{FF2B5EF4-FFF2-40B4-BE49-F238E27FC236}">
                  <a16:creationId xmlns:a16="http://schemas.microsoft.com/office/drawing/2014/main" id="{00000000-0008-0000-3C00-00007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67</xdr:row>
          <xdr:rowOff>0</xdr:rowOff>
        </xdr:from>
        <xdr:to>
          <xdr:col>5116</xdr:col>
          <xdr:colOff>0</xdr:colOff>
          <xdr:row>67</xdr:row>
          <xdr:rowOff>0</xdr:rowOff>
        </xdr:to>
        <xdr:sp macro="" textlink="">
          <xdr:nvSpPr>
            <xdr:cNvPr id="61822" name="Button 382" hidden="1">
              <a:extLst>
                <a:ext uri="{63B3BB69-23CF-44E3-9099-C40C66FF867C}">
                  <a14:compatExt spid="_x0000_s61822"/>
                </a:ext>
                <a:ext uri="{FF2B5EF4-FFF2-40B4-BE49-F238E27FC236}">
                  <a16:creationId xmlns:a16="http://schemas.microsoft.com/office/drawing/2014/main" id="{00000000-0008-0000-3C00-00007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65603</xdr:row>
          <xdr:rowOff>0</xdr:rowOff>
        </xdr:from>
        <xdr:to>
          <xdr:col>5116</xdr:col>
          <xdr:colOff>0</xdr:colOff>
          <xdr:row>65603</xdr:row>
          <xdr:rowOff>0</xdr:rowOff>
        </xdr:to>
        <xdr:sp macro="" textlink="">
          <xdr:nvSpPr>
            <xdr:cNvPr id="61823" name="Button 383" hidden="1">
              <a:extLst>
                <a:ext uri="{63B3BB69-23CF-44E3-9099-C40C66FF867C}">
                  <a14:compatExt spid="_x0000_s61823"/>
                </a:ext>
                <a:ext uri="{FF2B5EF4-FFF2-40B4-BE49-F238E27FC236}">
                  <a16:creationId xmlns:a16="http://schemas.microsoft.com/office/drawing/2014/main" id="{00000000-0008-0000-3C00-00007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131139</xdr:row>
          <xdr:rowOff>0</xdr:rowOff>
        </xdr:from>
        <xdr:to>
          <xdr:col>5116</xdr:col>
          <xdr:colOff>0</xdr:colOff>
          <xdr:row>131139</xdr:row>
          <xdr:rowOff>0</xdr:rowOff>
        </xdr:to>
        <xdr:sp macro="" textlink="">
          <xdr:nvSpPr>
            <xdr:cNvPr id="61824" name="Button 384" hidden="1">
              <a:extLst>
                <a:ext uri="{63B3BB69-23CF-44E3-9099-C40C66FF867C}">
                  <a14:compatExt spid="_x0000_s61824"/>
                </a:ext>
                <a:ext uri="{FF2B5EF4-FFF2-40B4-BE49-F238E27FC236}">
                  <a16:creationId xmlns:a16="http://schemas.microsoft.com/office/drawing/2014/main" id="{00000000-0008-0000-3C00-00008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196675</xdr:row>
          <xdr:rowOff>0</xdr:rowOff>
        </xdr:from>
        <xdr:to>
          <xdr:col>5116</xdr:col>
          <xdr:colOff>0</xdr:colOff>
          <xdr:row>196675</xdr:row>
          <xdr:rowOff>0</xdr:rowOff>
        </xdr:to>
        <xdr:sp macro="" textlink="">
          <xdr:nvSpPr>
            <xdr:cNvPr id="61825" name="Button 385" hidden="1">
              <a:extLst>
                <a:ext uri="{63B3BB69-23CF-44E3-9099-C40C66FF867C}">
                  <a14:compatExt spid="_x0000_s61825"/>
                </a:ext>
                <a:ext uri="{FF2B5EF4-FFF2-40B4-BE49-F238E27FC236}">
                  <a16:creationId xmlns:a16="http://schemas.microsoft.com/office/drawing/2014/main" id="{00000000-0008-0000-3C00-00008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262211</xdr:row>
          <xdr:rowOff>0</xdr:rowOff>
        </xdr:from>
        <xdr:to>
          <xdr:col>5116</xdr:col>
          <xdr:colOff>0</xdr:colOff>
          <xdr:row>262211</xdr:row>
          <xdr:rowOff>0</xdr:rowOff>
        </xdr:to>
        <xdr:sp macro="" textlink="">
          <xdr:nvSpPr>
            <xdr:cNvPr id="61826" name="Button 386" hidden="1">
              <a:extLst>
                <a:ext uri="{63B3BB69-23CF-44E3-9099-C40C66FF867C}">
                  <a14:compatExt spid="_x0000_s61826"/>
                </a:ext>
                <a:ext uri="{FF2B5EF4-FFF2-40B4-BE49-F238E27FC236}">
                  <a16:creationId xmlns:a16="http://schemas.microsoft.com/office/drawing/2014/main" id="{00000000-0008-0000-3C00-00008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327747</xdr:row>
          <xdr:rowOff>0</xdr:rowOff>
        </xdr:from>
        <xdr:to>
          <xdr:col>5116</xdr:col>
          <xdr:colOff>0</xdr:colOff>
          <xdr:row>327747</xdr:row>
          <xdr:rowOff>0</xdr:rowOff>
        </xdr:to>
        <xdr:sp macro="" textlink="">
          <xdr:nvSpPr>
            <xdr:cNvPr id="61827" name="Button 387" hidden="1">
              <a:extLst>
                <a:ext uri="{63B3BB69-23CF-44E3-9099-C40C66FF867C}">
                  <a14:compatExt spid="_x0000_s61827"/>
                </a:ext>
                <a:ext uri="{FF2B5EF4-FFF2-40B4-BE49-F238E27FC236}">
                  <a16:creationId xmlns:a16="http://schemas.microsoft.com/office/drawing/2014/main" id="{00000000-0008-0000-3C00-00008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393283</xdr:row>
          <xdr:rowOff>0</xdr:rowOff>
        </xdr:from>
        <xdr:to>
          <xdr:col>5116</xdr:col>
          <xdr:colOff>0</xdr:colOff>
          <xdr:row>393283</xdr:row>
          <xdr:rowOff>0</xdr:rowOff>
        </xdr:to>
        <xdr:sp macro="" textlink="">
          <xdr:nvSpPr>
            <xdr:cNvPr id="61828" name="Button 388" hidden="1">
              <a:extLst>
                <a:ext uri="{63B3BB69-23CF-44E3-9099-C40C66FF867C}">
                  <a14:compatExt spid="_x0000_s61828"/>
                </a:ext>
                <a:ext uri="{FF2B5EF4-FFF2-40B4-BE49-F238E27FC236}">
                  <a16:creationId xmlns:a16="http://schemas.microsoft.com/office/drawing/2014/main" id="{00000000-0008-0000-3C00-00008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458819</xdr:row>
          <xdr:rowOff>0</xdr:rowOff>
        </xdr:from>
        <xdr:to>
          <xdr:col>5116</xdr:col>
          <xdr:colOff>0</xdr:colOff>
          <xdr:row>458819</xdr:row>
          <xdr:rowOff>0</xdr:rowOff>
        </xdr:to>
        <xdr:sp macro="" textlink="">
          <xdr:nvSpPr>
            <xdr:cNvPr id="61829" name="Button 389" hidden="1">
              <a:extLst>
                <a:ext uri="{63B3BB69-23CF-44E3-9099-C40C66FF867C}">
                  <a14:compatExt spid="_x0000_s61829"/>
                </a:ext>
                <a:ext uri="{FF2B5EF4-FFF2-40B4-BE49-F238E27FC236}">
                  <a16:creationId xmlns:a16="http://schemas.microsoft.com/office/drawing/2014/main" id="{00000000-0008-0000-3C00-00008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524355</xdr:row>
          <xdr:rowOff>0</xdr:rowOff>
        </xdr:from>
        <xdr:to>
          <xdr:col>5116</xdr:col>
          <xdr:colOff>0</xdr:colOff>
          <xdr:row>524355</xdr:row>
          <xdr:rowOff>0</xdr:rowOff>
        </xdr:to>
        <xdr:sp macro="" textlink="">
          <xdr:nvSpPr>
            <xdr:cNvPr id="61830" name="Button 390" hidden="1">
              <a:extLst>
                <a:ext uri="{63B3BB69-23CF-44E3-9099-C40C66FF867C}">
                  <a14:compatExt spid="_x0000_s61830"/>
                </a:ext>
                <a:ext uri="{FF2B5EF4-FFF2-40B4-BE49-F238E27FC236}">
                  <a16:creationId xmlns:a16="http://schemas.microsoft.com/office/drawing/2014/main" id="{00000000-0008-0000-3C00-00008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589891</xdr:row>
          <xdr:rowOff>0</xdr:rowOff>
        </xdr:from>
        <xdr:to>
          <xdr:col>5116</xdr:col>
          <xdr:colOff>0</xdr:colOff>
          <xdr:row>589891</xdr:row>
          <xdr:rowOff>0</xdr:rowOff>
        </xdr:to>
        <xdr:sp macro="" textlink="">
          <xdr:nvSpPr>
            <xdr:cNvPr id="61831" name="Button 391" hidden="1">
              <a:extLst>
                <a:ext uri="{63B3BB69-23CF-44E3-9099-C40C66FF867C}">
                  <a14:compatExt spid="_x0000_s61831"/>
                </a:ext>
                <a:ext uri="{FF2B5EF4-FFF2-40B4-BE49-F238E27FC236}">
                  <a16:creationId xmlns:a16="http://schemas.microsoft.com/office/drawing/2014/main" id="{00000000-0008-0000-3C00-00008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655427</xdr:row>
          <xdr:rowOff>0</xdr:rowOff>
        </xdr:from>
        <xdr:to>
          <xdr:col>5116</xdr:col>
          <xdr:colOff>0</xdr:colOff>
          <xdr:row>655427</xdr:row>
          <xdr:rowOff>0</xdr:rowOff>
        </xdr:to>
        <xdr:sp macro="" textlink="">
          <xdr:nvSpPr>
            <xdr:cNvPr id="61832" name="Button 392" hidden="1">
              <a:extLst>
                <a:ext uri="{63B3BB69-23CF-44E3-9099-C40C66FF867C}">
                  <a14:compatExt spid="_x0000_s61832"/>
                </a:ext>
                <a:ext uri="{FF2B5EF4-FFF2-40B4-BE49-F238E27FC236}">
                  <a16:creationId xmlns:a16="http://schemas.microsoft.com/office/drawing/2014/main" id="{00000000-0008-0000-3C00-00008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720963</xdr:row>
          <xdr:rowOff>0</xdr:rowOff>
        </xdr:from>
        <xdr:to>
          <xdr:col>5116</xdr:col>
          <xdr:colOff>0</xdr:colOff>
          <xdr:row>720963</xdr:row>
          <xdr:rowOff>0</xdr:rowOff>
        </xdr:to>
        <xdr:sp macro="" textlink="">
          <xdr:nvSpPr>
            <xdr:cNvPr id="61833" name="Button 393" hidden="1">
              <a:extLst>
                <a:ext uri="{63B3BB69-23CF-44E3-9099-C40C66FF867C}">
                  <a14:compatExt spid="_x0000_s61833"/>
                </a:ext>
                <a:ext uri="{FF2B5EF4-FFF2-40B4-BE49-F238E27FC236}">
                  <a16:creationId xmlns:a16="http://schemas.microsoft.com/office/drawing/2014/main" id="{00000000-0008-0000-3C00-00008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786499</xdr:row>
          <xdr:rowOff>0</xdr:rowOff>
        </xdr:from>
        <xdr:to>
          <xdr:col>5116</xdr:col>
          <xdr:colOff>0</xdr:colOff>
          <xdr:row>786499</xdr:row>
          <xdr:rowOff>0</xdr:rowOff>
        </xdr:to>
        <xdr:sp macro="" textlink="">
          <xdr:nvSpPr>
            <xdr:cNvPr id="61834" name="Button 394" hidden="1">
              <a:extLst>
                <a:ext uri="{63B3BB69-23CF-44E3-9099-C40C66FF867C}">
                  <a14:compatExt spid="_x0000_s61834"/>
                </a:ext>
                <a:ext uri="{FF2B5EF4-FFF2-40B4-BE49-F238E27FC236}">
                  <a16:creationId xmlns:a16="http://schemas.microsoft.com/office/drawing/2014/main" id="{00000000-0008-0000-3C00-00008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852035</xdr:row>
          <xdr:rowOff>0</xdr:rowOff>
        </xdr:from>
        <xdr:to>
          <xdr:col>5116</xdr:col>
          <xdr:colOff>0</xdr:colOff>
          <xdr:row>852035</xdr:row>
          <xdr:rowOff>0</xdr:rowOff>
        </xdr:to>
        <xdr:sp macro="" textlink="">
          <xdr:nvSpPr>
            <xdr:cNvPr id="61835" name="Button 395" hidden="1">
              <a:extLst>
                <a:ext uri="{63B3BB69-23CF-44E3-9099-C40C66FF867C}">
                  <a14:compatExt spid="_x0000_s61835"/>
                </a:ext>
                <a:ext uri="{FF2B5EF4-FFF2-40B4-BE49-F238E27FC236}">
                  <a16:creationId xmlns:a16="http://schemas.microsoft.com/office/drawing/2014/main" id="{00000000-0008-0000-3C00-00008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917571</xdr:row>
          <xdr:rowOff>0</xdr:rowOff>
        </xdr:from>
        <xdr:to>
          <xdr:col>5116</xdr:col>
          <xdr:colOff>0</xdr:colOff>
          <xdr:row>917571</xdr:row>
          <xdr:rowOff>0</xdr:rowOff>
        </xdr:to>
        <xdr:sp macro="" textlink="">
          <xdr:nvSpPr>
            <xdr:cNvPr id="61836" name="Button 396" hidden="1">
              <a:extLst>
                <a:ext uri="{63B3BB69-23CF-44E3-9099-C40C66FF867C}">
                  <a14:compatExt spid="_x0000_s61836"/>
                </a:ext>
                <a:ext uri="{FF2B5EF4-FFF2-40B4-BE49-F238E27FC236}">
                  <a16:creationId xmlns:a16="http://schemas.microsoft.com/office/drawing/2014/main" id="{00000000-0008-0000-3C00-00008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983107</xdr:row>
          <xdr:rowOff>0</xdr:rowOff>
        </xdr:from>
        <xdr:to>
          <xdr:col>5116</xdr:col>
          <xdr:colOff>0</xdr:colOff>
          <xdr:row>983107</xdr:row>
          <xdr:rowOff>0</xdr:rowOff>
        </xdr:to>
        <xdr:sp macro="" textlink="">
          <xdr:nvSpPr>
            <xdr:cNvPr id="61837" name="Button 397" hidden="1">
              <a:extLst>
                <a:ext uri="{63B3BB69-23CF-44E3-9099-C40C66FF867C}">
                  <a14:compatExt spid="_x0000_s61837"/>
                </a:ext>
                <a:ext uri="{FF2B5EF4-FFF2-40B4-BE49-F238E27FC236}">
                  <a16:creationId xmlns:a16="http://schemas.microsoft.com/office/drawing/2014/main" id="{00000000-0008-0000-3C00-00008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67</xdr:row>
          <xdr:rowOff>0</xdr:rowOff>
        </xdr:from>
        <xdr:to>
          <xdr:col>5372</xdr:col>
          <xdr:colOff>0</xdr:colOff>
          <xdr:row>67</xdr:row>
          <xdr:rowOff>0</xdr:rowOff>
        </xdr:to>
        <xdr:sp macro="" textlink="">
          <xdr:nvSpPr>
            <xdr:cNvPr id="61838" name="Button 398" hidden="1">
              <a:extLst>
                <a:ext uri="{63B3BB69-23CF-44E3-9099-C40C66FF867C}">
                  <a14:compatExt spid="_x0000_s61838"/>
                </a:ext>
                <a:ext uri="{FF2B5EF4-FFF2-40B4-BE49-F238E27FC236}">
                  <a16:creationId xmlns:a16="http://schemas.microsoft.com/office/drawing/2014/main" id="{00000000-0008-0000-3C00-00008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65603</xdr:row>
          <xdr:rowOff>0</xdr:rowOff>
        </xdr:from>
        <xdr:to>
          <xdr:col>5372</xdr:col>
          <xdr:colOff>0</xdr:colOff>
          <xdr:row>65603</xdr:row>
          <xdr:rowOff>0</xdr:rowOff>
        </xdr:to>
        <xdr:sp macro="" textlink="">
          <xdr:nvSpPr>
            <xdr:cNvPr id="61839" name="Button 399" hidden="1">
              <a:extLst>
                <a:ext uri="{63B3BB69-23CF-44E3-9099-C40C66FF867C}">
                  <a14:compatExt spid="_x0000_s61839"/>
                </a:ext>
                <a:ext uri="{FF2B5EF4-FFF2-40B4-BE49-F238E27FC236}">
                  <a16:creationId xmlns:a16="http://schemas.microsoft.com/office/drawing/2014/main" id="{00000000-0008-0000-3C00-00008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131139</xdr:row>
          <xdr:rowOff>0</xdr:rowOff>
        </xdr:from>
        <xdr:to>
          <xdr:col>5372</xdr:col>
          <xdr:colOff>0</xdr:colOff>
          <xdr:row>131139</xdr:row>
          <xdr:rowOff>0</xdr:rowOff>
        </xdr:to>
        <xdr:sp macro="" textlink="">
          <xdr:nvSpPr>
            <xdr:cNvPr id="61840" name="Button 400" hidden="1">
              <a:extLst>
                <a:ext uri="{63B3BB69-23CF-44E3-9099-C40C66FF867C}">
                  <a14:compatExt spid="_x0000_s61840"/>
                </a:ext>
                <a:ext uri="{FF2B5EF4-FFF2-40B4-BE49-F238E27FC236}">
                  <a16:creationId xmlns:a16="http://schemas.microsoft.com/office/drawing/2014/main" id="{00000000-0008-0000-3C00-00009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196675</xdr:row>
          <xdr:rowOff>0</xdr:rowOff>
        </xdr:from>
        <xdr:to>
          <xdr:col>5372</xdr:col>
          <xdr:colOff>0</xdr:colOff>
          <xdr:row>196675</xdr:row>
          <xdr:rowOff>0</xdr:rowOff>
        </xdr:to>
        <xdr:sp macro="" textlink="">
          <xdr:nvSpPr>
            <xdr:cNvPr id="61841" name="Button 401" hidden="1">
              <a:extLst>
                <a:ext uri="{63B3BB69-23CF-44E3-9099-C40C66FF867C}">
                  <a14:compatExt spid="_x0000_s61841"/>
                </a:ext>
                <a:ext uri="{FF2B5EF4-FFF2-40B4-BE49-F238E27FC236}">
                  <a16:creationId xmlns:a16="http://schemas.microsoft.com/office/drawing/2014/main" id="{00000000-0008-0000-3C00-00009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262211</xdr:row>
          <xdr:rowOff>0</xdr:rowOff>
        </xdr:from>
        <xdr:to>
          <xdr:col>5372</xdr:col>
          <xdr:colOff>0</xdr:colOff>
          <xdr:row>262211</xdr:row>
          <xdr:rowOff>0</xdr:rowOff>
        </xdr:to>
        <xdr:sp macro="" textlink="">
          <xdr:nvSpPr>
            <xdr:cNvPr id="61842" name="Button 402" hidden="1">
              <a:extLst>
                <a:ext uri="{63B3BB69-23CF-44E3-9099-C40C66FF867C}">
                  <a14:compatExt spid="_x0000_s61842"/>
                </a:ext>
                <a:ext uri="{FF2B5EF4-FFF2-40B4-BE49-F238E27FC236}">
                  <a16:creationId xmlns:a16="http://schemas.microsoft.com/office/drawing/2014/main" id="{00000000-0008-0000-3C00-00009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327747</xdr:row>
          <xdr:rowOff>0</xdr:rowOff>
        </xdr:from>
        <xdr:to>
          <xdr:col>5372</xdr:col>
          <xdr:colOff>0</xdr:colOff>
          <xdr:row>327747</xdr:row>
          <xdr:rowOff>0</xdr:rowOff>
        </xdr:to>
        <xdr:sp macro="" textlink="">
          <xdr:nvSpPr>
            <xdr:cNvPr id="61843" name="Button 403" hidden="1">
              <a:extLst>
                <a:ext uri="{63B3BB69-23CF-44E3-9099-C40C66FF867C}">
                  <a14:compatExt spid="_x0000_s61843"/>
                </a:ext>
                <a:ext uri="{FF2B5EF4-FFF2-40B4-BE49-F238E27FC236}">
                  <a16:creationId xmlns:a16="http://schemas.microsoft.com/office/drawing/2014/main" id="{00000000-0008-0000-3C00-00009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393283</xdr:row>
          <xdr:rowOff>0</xdr:rowOff>
        </xdr:from>
        <xdr:to>
          <xdr:col>5372</xdr:col>
          <xdr:colOff>0</xdr:colOff>
          <xdr:row>393283</xdr:row>
          <xdr:rowOff>0</xdr:rowOff>
        </xdr:to>
        <xdr:sp macro="" textlink="">
          <xdr:nvSpPr>
            <xdr:cNvPr id="61844" name="Button 404" hidden="1">
              <a:extLst>
                <a:ext uri="{63B3BB69-23CF-44E3-9099-C40C66FF867C}">
                  <a14:compatExt spid="_x0000_s61844"/>
                </a:ext>
                <a:ext uri="{FF2B5EF4-FFF2-40B4-BE49-F238E27FC236}">
                  <a16:creationId xmlns:a16="http://schemas.microsoft.com/office/drawing/2014/main" id="{00000000-0008-0000-3C00-00009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458819</xdr:row>
          <xdr:rowOff>0</xdr:rowOff>
        </xdr:from>
        <xdr:to>
          <xdr:col>5372</xdr:col>
          <xdr:colOff>0</xdr:colOff>
          <xdr:row>458819</xdr:row>
          <xdr:rowOff>0</xdr:rowOff>
        </xdr:to>
        <xdr:sp macro="" textlink="">
          <xdr:nvSpPr>
            <xdr:cNvPr id="61845" name="Button 405" hidden="1">
              <a:extLst>
                <a:ext uri="{63B3BB69-23CF-44E3-9099-C40C66FF867C}">
                  <a14:compatExt spid="_x0000_s61845"/>
                </a:ext>
                <a:ext uri="{FF2B5EF4-FFF2-40B4-BE49-F238E27FC236}">
                  <a16:creationId xmlns:a16="http://schemas.microsoft.com/office/drawing/2014/main" id="{00000000-0008-0000-3C00-00009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524355</xdr:row>
          <xdr:rowOff>0</xdr:rowOff>
        </xdr:from>
        <xdr:to>
          <xdr:col>5372</xdr:col>
          <xdr:colOff>0</xdr:colOff>
          <xdr:row>524355</xdr:row>
          <xdr:rowOff>0</xdr:rowOff>
        </xdr:to>
        <xdr:sp macro="" textlink="">
          <xdr:nvSpPr>
            <xdr:cNvPr id="61846" name="Button 406" hidden="1">
              <a:extLst>
                <a:ext uri="{63B3BB69-23CF-44E3-9099-C40C66FF867C}">
                  <a14:compatExt spid="_x0000_s61846"/>
                </a:ext>
                <a:ext uri="{FF2B5EF4-FFF2-40B4-BE49-F238E27FC236}">
                  <a16:creationId xmlns:a16="http://schemas.microsoft.com/office/drawing/2014/main" id="{00000000-0008-0000-3C00-00009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589891</xdr:row>
          <xdr:rowOff>0</xdr:rowOff>
        </xdr:from>
        <xdr:to>
          <xdr:col>5372</xdr:col>
          <xdr:colOff>0</xdr:colOff>
          <xdr:row>589891</xdr:row>
          <xdr:rowOff>0</xdr:rowOff>
        </xdr:to>
        <xdr:sp macro="" textlink="">
          <xdr:nvSpPr>
            <xdr:cNvPr id="61847" name="Button 407" hidden="1">
              <a:extLst>
                <a:ext uri="{63B3BB69-23CF-44E3-9099-C40C66FF867C}">
                  <a14:compatExt spid="_x0000_s61847"/>
                </a:ext>
                <a:ext uri="{FF2B5EF4-FFF2-40B4-BE49-F238E27FC236}">
                  <a16:creationId xmlns:a16="http://schemas.microsoft.com/office/drawing/2014/main" id="{00000000-0008-0000-3C00-00009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655427</xdr:row>
          <xdr:rowOff>0</xdr:rowOff>
        </xdr:from>
        <xdr:to>
          <xdr:col>5372</xdr:col>
          <xdr:colOff>0</xdr:colOff>
          <xdr:row>655427</xdr:row>
          <xdr:rowOff>0</xdr:rowOff>
        </xdr:to>
        <xdr:sp macro="" textlink="">
          <xdr:nvSpPr>
            <xdr:cNvPr id="61848" name="Button 408" hidden="1">
              <a:extLst>
                <a:ext uri="{63B3BB69-23CF-44E3-9099-C40C66FF867C}">
                  <a14:compatExt spid="_x0000_s61848"/>
                </a:ext>
                <a:ext uri="{FF2B5EF4-FFF2-40B4-BE49-F238E27FC236}">
                  <a16:creationId xmlns:a16="http://schemas.microsoft.com/office/drawing/2014/main" id="{00000000-0008-0000-3C00-00009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720963</xdr:row>
          <xdr:rowOff>0</xdr:rowOff>
        </xdr:from>
        <xdr:to>
          <xdr:col>5372</xdr:col>
          <xdr:colOff>0</xdr:colOff>
          <xdr:row>720963</xdr:row>
          <xdr:rowOff>0</xdr:rowOff>
        </xdr:to>
        <xdr:sp macro="" textlink="">
          <xdr:nvSpPr>
            <xdr:cNvPr id="61849" name="Button 409" hidden="1">
              <a:extLst>
                <a:ext uri="{63B3BB69-23CF-44E3-9099-C40C66FF867C}">
                  <a14:compatExt spid="_x0000_s61849"/>
                </a:ext>
                <a:ext uri="{FF2B5EF4-FFF2-40B4-BE49-F238E27FC236}">
                  <a16:creationId xmlns:a16="http://schemas.microsoft.com/office/drawing/2014/main" id="{00000000-0008-0000-3C00-00009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786499</xdr:row>
          <xdr:rowOff>0</xdr:rowOff>
        </xdr:from>
        <xdr:to>
          <xdr:col>5372</xdr:col>
          <xdr:colOff>0</xdr:colOff>
          <xdr:row>786499</xdr:row>
          <xdr:rowOff>0</xdr:rowOff>
        </xdr:to>
        <xdr:sp macro="" textlink="">
          <xdr:nvSpPr>
            <xdr:cNvPr id="61850" name="Button 410" hidden="1">
              <a:extLst>
                <a:ext uri="{63B3BB69-23CF-44E3-9099-C40C66FF867C}">
                  <a14:compatExt spid="_x0000_s61850"/>
                </a:ext>
                <a:ext uri="{FF2B5EF4-FFF2-40B4-BE49-F238E27FC236}">
                  <a16:creationId xmlns:a16="http://schemas.microsoft.com/office/drawing/2014/main" id="{00000000-0008-0000-3C00-00009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852035</xdr:row>
          <xdr:rowOff>0</xdr:rowOff>
        </xdr:from>
        <xdr:to>
          <xdr:col>5372</xdr:col>
          <xdr:colOff>0</xdr:colOff>
          <xdr:row>852035</xdr:row>
          <xdr:rowOff>0</xdr:rowOff>
        </xdr:to>
        <xdr:sp macro="" textlink="">
          <xdr:nvSpPr>
            <xdr:cNvPr id="61851" name="Button 411" hidden="1">
              <a:extLst>
                <a:ext uri="{63B3BB69-23CF-44E3-9099-C40C66FF867C}">
                  <a14:compatExt spid="_x0000_s61851"/>
                </a:ext>
                <a:ext uri="{FF2B5EF4-FFF2-40B4-BE49-F238E27FC236}">
                  <a16:creationId xmlns:a16="http://schemas.microsoft.com/office/drawing/2014/main" id="{00000000-0008-0000-3C00-00009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917571</xdr:row>
          <xdr:rowOff>0</xdr:rowOff>
        </xdr:from>
        <xdr:to>
          <xdr:col>5372</xdr:col>
          <xdr:colOff>0</xdr:colOff>
          <xdr:row>917571</xdr:row>
          <xdr:rowOff>0</xdr:rowOff>
        </xdr:to>
        <xdr:sp macro="" textlink="">
          <xdr:nvSpPr>
            <xdr:cNvPr id="61852" name="Button 412" hidden="1">
              <a:extLst>
                <a:ext uri="{63B3BB69-23CF-44E3-9099-C40C66FF867C}">
                  <a14:compatExt spid="_x0000_s61852"/>
                </a:ext>
                <a:ext uri="{FF2B5EF4-FFF2-40B4-BE49-F238E27FC236}">
                  <a16:creationId xmlns:a16="http://schemas.microsoft.com/office/drawing/2014/main" id="{00000000-0008-0000-3C00-00009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983107</xdr:row>
          <xdr:rowOff>0</xdr:rowOff>
        </xdr:from>
        <xdr:to>
          <xdr:col>5372</xdr:col>
          <xdr:colOff>0</xdr:colOff>
          <xdr:row>983107</xdr:row>
          <xdr:rowOff>0</xdr:rowOff>
        </xdr:to>
        <xdr:sp macro="" textlink="">
          <xdr:nvSpPr>
            <xdr:cNvPr id="61853" name="Button 413" hidden="1">
              <a:extLst>
                <a:ext uri="{63B3BB69-23CF-44E3-9099-C40C66FF867C}">
                  <a14:compatExt spid="_x0000_s61853"/>
                </a:ext>
                <a:ext uri="{FF2B5EF4-FFF2-40B4-BE49-F238E27FC236}">
                  <a16:creationId xmlns:a16="http://schemas.microsoft.com/office/drawing/2014/main" id="{00000000-0008-0000-3C00-00009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67</xdr:row>
          <xdr:rowOff>0</xdr:rowOff>
        </xdr:from>
        <xdr:to>
          <xdr:col>5628</xdr:col>
          <xdr:colOff>0</xdr:colOff>
          <xdr:row>67</xdr:row>
          <xdr:rowOff>0</xdr:rowOff>
        </xdr:to>
        <xdr:sp macro="" textlink="">
          <xdr:nvSpPr>
            <xdr:cNvPr id="61854" name="Button 414" hidden="1">
              <a:extLst>
                <a:ext uri="{63B3BB69-23CF-44E3-9099-C40C66FF867C}">
                  <a14:compatExt spid="_x0000_s61854"/>
                </a:ext>
                <a:ext uri="{FF2B5EF4-FFF2-40B4-BE49-F238E27FC236}">
                  <a16:creationId xmlns:a16="http://schemas.microsoft.com/office/drawing/2014/main" id="{00000000-0008-0000-3C00-00009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65603</xdr:row>
          <xdr:rowOff>0</xdr:rowOff>
        </xdr:from>
        <xdr:to>
          <xdr:col>5628</xdr:col>
          <xdr:colOff>0</xdr:colOff>
          <xdr:row>65603</xdr:row>
          <xdr:rowOff>0</xdr:rowOff>
        </xdr:to>
        <xdr:sp macro="" textlink="">
          <xdr:nvSpPr>
            <xdr:cNvPr id="61855" name="Button 415" hidden="1">
              <a:extLst>
                <a:ext uri="{63B3BB69-23CF-44E3-9099-C40C66FF867C}">
                  <a14:compatExt spid="_x0000_s61855"/>
                </a:ext>
                <a:ext uri="{FF2B5EF4-FFF2-40B4-BE49-F238E27FC236}">
                  <a16:creationId xmlns:a16="http://schemas.microsoft.com/office/drawing/2014/main" id="{00000000-0008-0000-3C00-00009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131139</xdr:row>
          <xdr:rowOff>0</xdr:rowOff>
        </xdr:from>
        <xdr:to>
          <xdr:col>5628</xdr:col>
          <xdr:colOff>0</xdr:colOff>
          <xdr:row>131139</xdr:row>
          <xdr:rowOff>0</xdr:rowOff>
        </xdr:to>
        <xdr:sp macro="" textlink="">
          <xdr:nvSpPr>
            <xdr:cNvPr id="61856" name="Button 416" hidden="1">
              <a:extLst>
                <a:ext uri="{63B3BB69-23CF-44E3-9099-C40C66FF867C}">
                  <a14:compatExt spid="_x0000_s61856"/>
                </a:ext>
                <a:ext uri="{FF2B5EF4-FFF2-40B4-BE49-F238E27FC236}">
                  <a16:creationId xmlns:a16="http://schemas.microsoft.com/office/drawing/2014/main" id="{00000000-0008-0000-3C00-0000A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196675</xdr:row>
          <xdr:rowOff>0</xdr:rowOff>
        </xdr:from>
        <xdr:to>
          <xdr:col>5628</xdr:col>
          <xdr:colOff>0</xdr:colOff>
          <xdr:row>196675</xdr:row>
          <xdr:rowOff>0</xdr:rowOff>
        </xdr:to>
        <xdr:sp macro="" textlink="">
          <xdr:nvSpPr>
            <xdr:cNvPr id="61857" name="Button 417" hidden="1">
              <a:extLst>
                <a:ext uri="{63B3BB69-23CF-44E3-9099-C40C66FF867C}">
                  <a14:compatExt spid="_x0000_s61857"/>
                </a:ext>
                <a:ext uri="{FF2B5EF4-FFF2-40B4-BE49-F238E27FC236}">
                  <a16:creationId xmlns:a16="http://schemas.microsoft.com/office/drawing/2014/main" id="{00000000-0008-0000-3C00-0000A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262211</xdr:row>
          <xdr:rowOff>0</xdr:rowOff>
        </xdr:from>
        <xdr:to>
          <xdr:col>5628</xdr:col>
          <xdr:colOff>0</xdr:colOff>
          <xdr:row>262211</xdr:row>
          <xdr:rowOff>0</xdr:rowOff>
        </xdr:to>
        <xdr:sp macro="" textlink="">
          <xdr:nvSpPr>
            <xdr:cNvPr id="61858" name="Button 418" hidden="1">
              <a:extLst>
                <a:ext uri="{63B3BB69-23CF-44E3-9099-C40C66FF867C}">
                  <a14:compatExt spid="_x0000_s61858"/>
                </a:ext>
                <a:ext uri="{FF2B5EF4-FFF2-40B4-BE49-F238E27FC236}">
                  <a16:creationId xmlns:a16="http://schemas.microsoft.com/office/drawing/2014/main" id="{00000000-0008-0000-3C00-0000A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327747</xdr:row>
          <xdr:rowOff>0</xdr:rowOff>
        </xdr:from>
        <xdr:to>
          <xdr:col>5628</xdr:col>
          <xdr:colOff>0</xdr:colOff>
          <xdr:row>327747</xdr:row>
          <xdr:rowOff>0</xdr:rowOff>
        </xdr:to>
        <xdr:sp macro="" textlink="">
          <xdr:nvSpPr>
            <xdr:cNvPr id="61859" name="Button 419" hidden="1">
              <a:extLst>
                <a:ext uri="{63B3BB69-23CF-44E3-9099-C40C66FF867C}">
                  <a14:compatExt spid="_x0000_s61859"/>
                </a:ext>
                <a:ext uri="{FF2B5EF4-FFF2-40B4-BE49-F238E27FC236}">
                  <a16:creationId xmlns:a16="http://schemas.microsoft.com/office/drawing/2014/main" id="{00000000-0008-0000-3C00-0000A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393283</xdr:row>
          <xdr:rowOff>0</xdr:rowOff>
        </xdr:from>
        <xdr:to>
          <xdr:col>5628</xdr:col>
          <xdr:colOff>0</xdr:colOff>
          <xdr:row>393283</xdr:row>
          <xdr:rowOff>0</xdr:rowOff>
        </xdr:to>
        <xdr:sp macro="" textlink="">
          <xdr:nvSpPr>
            <xdr:cNvPr id="61860" name="Button 420" hidden="1">
              <a:extLst>
                <a:ext uri="{63B3BB69-23CF-44E3-9099-C40C66FF867C}">
                  <a14:compatExt spid="_x0000_s61860"/>
                </a:ext>
                <a:ext uri="{FF2B5EF4-FFF2-40B4-BE49-F238E27FC236}">
                  <a16:creationId xmlns:a16="http://schemas.microsoft.com/office/drawing/2014/main" id="{00000000-0008-0000-3C00-0000A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458819</xdr:row>
          <xdr:rowOff>0</xdr:rowOff>
        </xdr:from>
        <xdr:to>
          <xdr:col>5628</xdr:col>
          <xdr:colOff>0</xdr:colOff>
          <xdr:row>458819</xdr:row>
          <xdr:rowOff>0</xdr:rowOff>
        </xdr:to>
        <xdr:sp macro="" textlink="">
          <xdr:nvSpPr>
            <xdr:cNvPr id="61861" name="Button 421" hidden="1">
              <a:extLst>
                <a:ext uri="{63B3BB69-23CF-44E3-9099-C40C66FF867C}">
                  <a14:compatExt spid="_x0000_s61861"/>
                </a:ext>
                <a:ext uri="{FF2B5EF4-FFF2-40B4-BE49-F238E27FC236}">
                  <a16:creationId xmlns:a16="http://schemas.microsoft.com/office/drawing/2014/main" id="{00000000-0008-0000-3C00-0000A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524355</xdr:row>
          <xdr:rowOff>0</xdr:rowOff>
        </xdr:from>
        <xdr:to>
          <xdr:col>5628</xdr:col>
          <xdr:colOff>0</xdr:colOff>
          <xdr:row>524355</xdr:row>
          <xdr:rowOff>0</xdr:rowOff>
        </xdr:to>
        <xdr:sp macro="" textlink="">
          <xdr:nvSpPr>
            <xdr:cNvPr id="61862" name="Button 422" hidden="1">
              <a:extLst>
                <a:ext uri="{63B3BB69-23CF-44E3-9099-C40C66FF867C}">
                  <a14:compatExt spid="_x0000_s61862"/>
                </a:ext>
                <a:ext uri="{FF2B5EF4-FFF2-40B4-BE49-F238E27FC236}">
                  <a16:creationId xmlns:a16="http://schemas.microsoft.com/office/drawing/2014/main" id="{00000000-0008-0000-3C00-0000A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589891</xdr:row>
          <xdr:rowOff>0</xdr:rowOff>
        </xdr:from>
        <xdr:to>
          <xdr:col>5628</xdr:col>
          <xdr:colOff>0</xdr:colOff>
          <xdr:row>589891</xdr:row>
          <xdr:rowOff>0</xdr:rowOff>
        </xdr:to>
        <xdr:sp macro="" textlink="">
          <xdr:nvSpPr>
            <xdr:cNvPr id="61863" name="Button 423" hidden="1">
              <a:extLst>
                <a:ext uri="{63B3BB69-23CF-44E3-9099-C40C66FF867C}">
                  <a14:compatExt spid="_x0000_s61863"/>
                </a:ext>
                <a:ext uri="{FF2B5EF4-FFF2-40B4-BE49-F238E27FC236}">
                  <a16:creationId xmlns:a16="http://schemas.microsoft.com/office/drawing/2014/main" id="{00000000-0008-0000-3C00-0000A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655427</xdr:row>
          <xdr:rowOff>0</xdr:rowOff>
        </xdr:from>
        <xdr:to>
          <xdr:col>5628</xdr:col>
          <xdr:colOff>0</xdr:colOff>
          <xdr:row>655427</xdr:row>
          <xdr:rowOff>0</xdr:rowOff>
        </xdr:to>
        <xdr:sp macro="" textlink="">
          <xdr:nvSpPr>
            <xdr:cNvPr id="61864" name="Button 424" hidden="1">
              <a:extLst>
                <a:ext uri="{63B3BB69-23CF-44E3-9099-C40C66FF867C}">
                  <a14:compatExt spid="_x0000_s61864"/>
                </a:ext>
                <a:ext uri="{FF2B5EF4-FFF2-40B4-BE49-F238E27FC236}">
                  <a16:creationId xmlns:a16="http://schemas.microsoft.com/office/drawing/2014/main" id="{00000000-0008-0000-3C00-0000A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720963</xdr:row>
          <xdr:rowOff>0</xdr:rowOff>
        </xdr:from>
        <xdr:to>
          <xdr:col>5628</xdr:col>
          <xdr:colOff>0</xdr:colOff>
          <xdr:row>720963</xdr:row>
          <xdr:rowOff>0</xdr:rowOff>
        </xdr:to>
        <xdr:sp macro="" textlink="">
          <xdr:nvSpPr>
            <xdr:cNvPr id="61865" name="Button 425" hidden="1">
              <a:extLst>
                <a:ext uri="{63B3BB69-23CF-44E3-9099-C40C66FF867C}">
                  <a14:compatExt spid="_x0000_s61865"/>
                </a:ext>
                <a:ext uri="{FF2B5EF4-FFF2-40B4-BE49-F238E27FC236}">
                  <a16:creationId xmlns:a16="http://schemas.microsoft.com/office/drawing/2014/main" id="{00000000-0008-0000-3C00-0000A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786499</xdr:row>
          <xdr:rowOff>0</xdr:rowOff>
        </xdr:from>
        <xdr:to>
          <xdr:col>5628</xdr:col>
          <xdr:colOff>0</xdr:colOff>
          <xdr:row>786499</xdr:row>
          <xdr:rowOff>0</xdr:rowOff>
        </xdr:to>
        <xdr:sp macro="" textlink="">
          <xdr:nvSpPr>
            <xdr:cNvPr id="61866" name="Button 426" hidden="1">
              <a:extLst>
                <a:ext uri="{63B3BB69-23CF-44E3-9099-C40C66FF867C}">
                  <a14:compatExt spid="_x0000_s61866"/>
                </a:ext>
                <a:ext uri="{FF2B5EF4-FFF2-40B4-BE49-F238E27FC236}">
                  <a16:creationId xmlns:a16="http://schemas.microsoft.com/office/drawing/2014/main" id="{00000000-0008-0000-3C00-0000A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852035</xdr:row>
          <xdr:rowOff>0</xdr:rowOff>
        </xdr:from>
        <xdr:to>
          <xdr:col>5628</xdr:col>
          <xdr:colOff>0</xdr:colOff>
          <xdr:row>852035</xdr:row>
          <xdr:rowOff>0</xdr:rowOff>
        </xdr:to>
        <xdr:sp macro="" textlink="">
          <xdr:nvSpPr>
            <xdr:cNvPr id="61867" name="Button 427" hidden="1">
              <a:extLst>
                <a:ext uri="{63B3BB69-23CF-44E3-9099-C40C66FF867C}">
                  <a14:compatExt spid="_x0000_s61867"/>
                </a:ext>
                <a:ext uri="{FF2B5EF4-FFF2-40B4-BE49-F238E27FC236}">
                  <a16:creationId xmlns:a16="http://schemas.microsoft.com/office/drawing/2014/main" id="{00000000-0008-0000-3C00-0000A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917571</xdr:row>
          <xdr:rowOff>0</xdr:rowOff>
        </xdr:from>
        <xdr:to>
          <xdr:col>5628</xdr:col>
          <xdr:colOff>0</xdr:colOff>
          <xdr:row>917571</xdr:row>
          <xdr:rowOff>0</xdr:rowOff>
        </xdr:to>
        <xdr:sp macro="" textlink="">
          <xdr:nvSpPr>
            <xdr:cNvPr id="61868" name="Button 428" hidden="1">
              <a:extLst>
                <a:ext uri="{63B3BB69-23CF-44E3-9099-C40C66FF867C}">
                  <a14:compatExt spid="_x0000_s61868"/>
                </a:ext>
                <a:ext uri="{FF2B5EF4-FFF2-40B4-BE49-F238E27FC236}">
                  <a16:creationId xmlns:a16="http://schemas.microsoft.com/office/drawing/2014/main" id="{00000000-0008-0000-3C00-0000A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983107</xdr:row>
          <xdr:rowOff>0</xdr:rowOff>
        </xdr:from>
        <xdr:to>
          <xdr:col>5628</xdr:col>
          <xdr:colOff>0</xdr:colOff>
          <xdr:row>983107</xdr:row>
          <xdr:rowOff>0</xdr:rowOff>
        </xdr:to>
        <xdr:sp macro="" textlink="">
          <xdr:nvSpPr>
            <xdr:cNvPr id="61869" name="Button 429" hidden="1">
              <a:extLst>
                <a:ext uri="{63B3BB69-23CF-44E3-9099-C40C66FF867C}">
                  <a14:compatExt spid="_x0000_s61869"/>
                </a:ext>
                <a:ext uri="{FF2B5EF4-FFF2-40B4-BE49-F238E27FC236}">
                  <a16:creationId xmlns:a16="http://schemas.microsoft.com/office/drawing/2014/main" id="{00000000-0008-0000-3C00-0000A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67</xdr:row>
          <xdr:rowOff>0</xdr:rowOff>
        </xdr:from>
        <xdr:to>
          <xdr:col>5884</xdr:col>
          <xdr:colOff>0</xdr:colOff>
          <xdr:row>67</xdr:row>
          <xdr:rowOff>0</xdr:rowOff>
        </xdr:to>
        <xdr:sp macro="" textlink="">
          <xdr:nvSpPr>
            <xdr:cNvPr id="61870" name="Button 430" hidden="1">
              <a:extLst>
                <a:ext uri="{63B3BB69-23CF-44E3-9099-C40C66FF867C}">
                  <a14:compatExt spid="_x0000_s61870"/>
                </a:ext>
                <a:ext uri="{FF2B5EF4-FFF2-40B4-BE49-F238E27FC236}">
                  <a16:creationId xmlns:a16="http://schemas.microsoft.com/office/drawing/2014/main" id="{00000000-0008-0000-3C00-0000A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65603</xdr:row>
          <xdr:rowOff>0</xdr:rowOff>
        </xdr:from>
        <xdr:to>
          <xdr:col>5884</xdr:col>
          <xdr:colOff>0</xdr:colOff>
          <xdr:row>65603</xdr:row>
          <xdr:rowOff>0</xdr:rowOff>
        </xdr:to>
        <xdr:sp macro="" textlink="">
          <xdr:nvSpPr>
            <xdr:cNvPr id="61871" name="Button 431" hidden="1">
              <a:extLst>
                <a:ext uri="{63B3BB69-23CF-44E3-9099-C40C66FF867C}">
                  <a14:compatExt spid="_x0000_s61871"/>
                </a:ext>
                <a:ext uri="{FF2B5EF4-FFF2-40B4-BE49-F238E27FC236}">
                  <a16:creationId xmlns:a16="http://schemas.microsoft.com/office/drawing/2014/main" id="{00000000-0008-0000-3C00-0000A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131139</xdr:row>
          <xdr:rowOff>0</xdr:rowOff>
        </xdr:from>
        <xdr:to>
          <xdr:col>5884</xdr:col>
          <xdr:colOff>0</xdr:colOff>
          <xdr:row>131139</xdr:row>
          <xdr:rowOff>0</xdr:rowOff>
        </xdr:to>
        <xdr:sp macro="" textlink="">
          <xdr:nvSpPr>
            <xdr:cNvPr id="61872" name="Button 432" hidden="1">
              <a:extLst>
                <a:ext uri="{63B3BB69-23CF-44E3-9099-C40C66FF867C}">
                  <a14:compatExt spid="_x0000_s61872"/>
                </a:ext>
                <a:ext uri="{FF2B5EF4-FFF2-40B4-BE49-F238E27FC236}">
                  <a16:creationId xmlns:a16="http://schemas.microsoft.com/office/drawing/2014/main" id="{00000000-0008-0000-3C00-0000B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196675</xdr:row>
          <xdr:rowOff>0</xdr:rowOff>
        </xdr:from>
        <xdr:to>
          <xdr:col>5884</xdr:col>
          <xdr:colOff>0</xdr:colOff>
          <xdr:row>196675</xdr:row>
          <xdr:rowOff>0</xdr:rowOff>
        </xdr:to>
        <xdr:sp macro="" textlink="">
          <xdr:nvSpPr>
            <xdr:cNvPr id="61873" name="Button 433" hidden="1">
              <a:extLst>
                <a:ext uri="{63B3BB69-23CF-44E3-9099-C40C66FF867C}">
                  <a14:compatExt spid="_x0000_s61873"/>
                </a:ext>
                <a:ext uri="{FF2B5EF4-FFF2-40B4-BE49-F238E27FC236}">
                  <a16:creationId xmlns:a16="http://schemas.microsoft.com/office/drawing/2014/main" id="{00000000-0008-0000-3C00-0000B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262211</xdr:row>
          <xdr:rowOff>0</xdr:rowOff>
        </xdr:from>
        <xdr:to>
          <xdr:col>5884</xdr:col>
          <xdr:colOff>0</xdr:colOff>
          <xdr:row>262211</xdr:row>
          <xdr:rowOff>0</xdr:rowOff>
        </xdr:to>
        <xdr:sp macro="" textlink="">
          <xdr:nvSpPr>
            <xdr:cNvPr id="61874" name="Button 434" hidden="1">
              <a:extLst>
                <a:ext uri="{63B3BB69-23CF-44E3-9099-C40C66FF867C}">
                  <a14:compatExt spid="_x0000_s61874"/>
                </a:ext>
                <a:ext uri="{FF2B5EF4-FFF2-40B4-BE49-F238E27FC236}">
                  <a16:creationId xmlns:a16="http://schemas.microsoft.com/office/drawing/2014/main" id="{00000000-0008-0000-3C00-0000B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327747</xdr:row>
          <xdr:rowOff>0</xdr:rowOff>
        </xdr:from>
        <xdr:to>
          <xdr:col>5884</xdr:col>
          <xdr:colOff>0</xdr:colOff>
          <xdr:row>327747</xdr:row>
          <xdr:rowOff>0</xdr:rowOff>
        </xdr:to>
        <xdr:sp macro="" textlink="">
          <xdr:nvSpPr>
            <xdr:cNvPr id="61875" name="Button 435" hidden="1">
              <a:extLst>
                <a:ext uri="{63B3BB69-23CF-44E3-9099-C40C66FF867C}">
                  <a14:compatExt spid="_x0000_s61875"/>
                </a:ext>
                <a:ext uri="{FF2B5EF4-FFF2-40B4-BE49-F238E27FC236}">
                  <a16:creationId xmlns:a16="http://schemas.microsoft.com/office/drawing/2014/main" id="{00000000-0008-0000-3C00-0000B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393283</xdr:row>
          <xdr:rowOff>0</xdr:rowOff>
        </xdr:from>
        <xdr:to>
          <xdr:col>5884</xdr:col>
          <xdr:colOff>0</xdr:colOff>
          <xdr:row>393283</xdr:row>
          <xdr:rowOff>0</xdr:rowOff>
        </xdr:to>
        <xdr:sp macro="" textlink="">
          <xdr:nvSpPr>
            <xdr:cNvPr id="61876" name="Button 436" hidden="1">
              <a:extLst>
                <a:ext uri="{63B3BB69-23CF-44E3-9099-C40C66FF867C}">
                  <a14:compatExt spid="_x0000_s61876"/>
                </a:ext>
                <a:ext uri="{FF2B5EF4-FFF2-40B4-BE49-F238E27FC236}">
                  <a16:creationId xmlns:a16="http://schemas.microsoft.com/office/drawing/2014/main" id="{00000000-0008-0000-3C00-0000B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458819</xdr:row>
          <xdr:rowOff>0</xdr:rowOff>
        </xdr:from>
        <xdr:to>
          <xdr:col>5884</xdr:col>
          <xdr:colOff>0</xdr:colOff>
          <xdr:row>458819</xdr:row>
          <xdr:rowOff>0</xdr:rowOff>
        </xdr:to>
        <xdr:sp macro="" textlink="">
          <xdr:nvSpPr>
            <xdr:cNvPr id="61877" name="Button 437" hidden="1">
              <a:extLst>
                <a:ext uri="{63B3BB69-23CF-44E3-9099-C40C66FF867C}">
                  <a14:compatExt spid="_x0000_s61877"/>
                </a:ext>
                <a:ext uri="{FF2B5EF4-FFF2-40B4-BE49-F238E27FC236}">
                  <a16:creationId xmlns:a16="http://schemas.microsoft.com/office/drawing/2014/main" id="{00000000-0008-0000-3C00-0000B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524355</xdr:row>
          <xdr:rowOff>0</xdr:rowOff>
        </xdr:from>
        <xdr:to>
          <xdr:col>5884</xdr:col>
          <xdr:colOff>0</xdr:colOff>
          <xdr:row>524355</xdr:row>
          <xdr:rowOff>0</xdr:rowOff>
        </xdr:to>
        <xdr:sp macro="" textlink="">
          <xdr:nvSpPr>
            <xdr:cNvPr id="61878" name="Button 438" hidden="1">
              <a:extLst>
                <a:ext uri="{63B3BB69-23CF-44E3-9099-C40C66FF867C}">
                  <a14:compatExt spid="_x0000_s61878"/>
                </a:ext>
                <a:ext uri="{FF2B5EF4-FFF2-40B4-BE49-F238E27FC236}">
                  <a16:creationId xmlns:a16="http://schemas.microsoft.com/office/drawing/2014/main" id="{00000000-0008-0000-3C00-0000B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589891</xdr:row>
          <xdr:rowOff>0</xdr:rowOff>
        </xdr:from>
        <xdr:to>
          <xdr:col>5884</xdr:col>
          <xdr:colOff>0</xdr:colOff>
          <xdr:row>589891</xdr:row>
          <xdr:rowOff>0</xdr:rowOff>
        </xdr:to>
        <xdr:sp macro="" textlink="">
          <xdr:nvSpPr>
            <xdr:cNvPr id="61879" name="Button 439" hidden="1">
              <a:extLst>
                <a:ext uri="{63B3BB69-23CF-44E3-9099-C40C66FF867C}">
                  <a14:compatExt spid="_x0000_s61879"/>
                </a:ext>
                <a:ext uri="{FF2B5EF4-FFF2-40B4-BE49-F238E27FC236}">
                  <a16:creationId xmlns:a16="http://schemas.microsoft.com/office/drawing/2014/main" id="{00000000-0008-0000-3C00-0000B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655427</xdr:row>
          <xdr:rowOff>0</xdr:rowOff>
        </xdr:from>
        <xdr:to>
          <xdr:col>5884</xdr:col>
          <xdr:colOff>0</xdr:colOff>
          <xdr:row>655427</xdr:row>
          <xdr:rowOff>0</xdr:rowOff>
        </xdr:to>
        <xdr:sp macro="" textlink="">
          <xdr:nvSpPr>
            <xdr:cNvPr id="61880" name="Button 440" hidden="1">
              <a:extLst>
                <a:ext uri="{63B3BB69-23CF-44E3-9099-C40C66FF867C}">
                  <a14:compatExt spid="_x0000_s61880"/>
                </a:ext>
                <a:ext uri="{FF2B5EF4-FFF2-40B4-BE49-F238E27FC236}">
                  <a16:creationId xmlns:a16="http://schemas.microsoft.com/office/drawing/2014/main" id="{00000000-0008-0000-3C00-0000B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720963</xdr:row>
          <xdr:rowOff>0</xdr:rowOff>
        </xdr:from>
        <xdr:to>
          <xdr:col>5884</xdr:col>
          <xdr:colOff>0</xdr:colOff>
          <xdr:row>720963</xdr:row>
          <xdr:rowOff>0</xdr:rowOff>
        </xdr:to>
        <xdr:sp macro="" textlink="">
          <xdr:nvSpPr>
            <xdr:cNvPr id="61881" name="Button 441" hidden="1">
              <a:extLst>
                <a:ext uri="{63B3BB69-23CF-44E3-9099-C40C66FF867C}">
                  <a14:compatExt spid="_x0000_s61881"/>
                </a:ext>
                <a:ext uri="{FF2B5EF4-FFF2-40B4-BE49-F238E27FC236}">
                  <a16:creationId xmlns:a16="http://schemas.microsoft.com/office/drawing/2014/main" id="{00000000-0008-0000-3C00-0000B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786499</xdr:row>
          <xdr:rowOff>0</xdr:rowOff>
        </xdr:from>
        <xdr:to>
          <xdr:col>5884</xdr:col>
          <xdr:colOff>0</xdr:colOff>
          <xdr:row>786499</xdr:row>
          <xdr:rowOff>0</xdr:rowOff>
        </xdr:to>
        <xdr:sp macro="" textlink="">
          <xdr:nvSpPr>
            <xdr:cNvPr id="61882" name="Button 442" hidden="1">
              <a:extLst>
                <a:ext uri="{63B3BB69-23CF-44E3-9099-C40C66FF867C}">
                  <a14:compatExt spid="_x0000_s61882"/>
                </a:ext>
                <a:ext uri="{FF2B5EF4-FFF2-40B4-BE49-F238E27FC236}">
                  <a16:creationId xmlns:a16="http://schemas.microsoft.com/office/drawing/2014/main" id="{00000000-0008-0000-3C00-0000B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852035</xdr:row>
          <xdr:rowOff>0</xdr:rowOff>
        </xdr:from>
        <xdr:to>
          <xdr:col>5884</xdr:col>
          <xdr:colOff>0</xdr:colOff>
          <xdr:row>852035</xdr:row>
          <xdr:rowOff>0</xdr:rowOff>
        </xdr:to>
        <xdr:sp macro="" textlink="">
          <xdr:nvSpPr>
            <xdr:cNvPr id="61883" name="Button 443" hidden="1">
              <a:extLst>
                <a:ext uri="{63B3BB69-23CF-44E3-9099-C40C66FF867C}">
                  <a14:compatExt spid="_x0000_s61883"/>
                </a:ext>
                <a:ext uri="{FF2B5EF4-FFF2-40B4-BE49-F238E27FC236}">
                  <a16:creationId xmlns:a16="http://schemas.microsoft.com/office/drawing/2014/main" id="{00000000-0008-0000-3C00-0000B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917571</xdr:row>
          <xdr:rowOff>0</xdr:rowOff>
        </xdr:from>
        <xdr:to>
          <xdr:col>5884</xdr:col>
          <xdr:colOff>0</xdr:colOff>
          <xdr:row>917571</xdr:row>
          <xdr:rowOff>0</xdr:rowOff>
        </xdr:to>
        <xdr:sp macro="" textlink="">
          <xdr:nvSpPr>
            <xdr:cNvPr id="61884" name="Button 444" hidden="1">
              <a:extLst>
                <a:ext uri="{63B3BB69-23CF-44E3-9099-C40C66FF867C}">
                  <a14:compatExt spid="_x0000_s61884"/>
                </a:ext>
                <a:ext uri="{FF2B5EF4-FFF2-40B4-BE49-F238E27FC236}">
                  <a16:creationId xmlns:a16="http://schemas.microsoft.com/office/drawing/2014/main" id="{00000000-0008-0000-3C00-0000B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983107</xdr:row>
          <xdr:rowOff>0</xdr:rowOff>
        </xdr:from>
        <xdr:to>
          <xdr:col>5884</xdr:col>
          <xdr:colOff>0</xdr:colOff>
          <xdr:row>983107</xdr:row>
          <xdr:rowOff>0</xdr:rowOff>
        </xdr:to>
        <xdr:sp macro="" textlink="">
          <xdr:nvSpPr>
            <xdr:cNvPr id="61885" name="Button 445" hidden="1">
              <a:extLst>
                <a:ext uri="{63B3BB69-23CF-44E3-9099-C40C66FF867C}">
                  <a14:compatExt spid="_x0000_s61885"/>
                </a:ext>
                <a:ext uri="{FF2B5EF4-FFF2-40B4-BE49-F238E27FC236}">
                  <a16:creationId xmlns:a16="http://schemas.microsoft.com/office/drawing/2014/main" id="{00000000-0008-0000-3C00-0000B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67</xdr:row>
          <xdr:rowOff>0</xdr:rowOff>
        </xdr:from>
        <xdr:to>
          <xdr:col>6140</xdr:col>
          <xdr:colOff>0</xdr:colOff>
          <xdr:row>67</xdr:row>
          <xdr:rowOff>0</xdr:rowOff>
        </xdr:to>
        <xdr:sp macro="" textlink="">
          <xdr:nvSpPr>
            <xdr:cNvPr id="61886" name="Button 446" hidden="1">
              <a:extLst>
                <a:ext uri="{63B3BB69-23CF-44E3-9099-C40C66FF867C}">
                  <a14:compatExt spid="_x0000_s61886"/>
                </a:ext>
                <a:ext uri="{FF2B5EF4-FFF2-40B4-BE49-F238E27FC236}">
                  <a16:creationId xmlns:a16="http://schemas.microsoft.com/office/drawing/2014/main" id="{00000000-0008-0000-3C00-0000B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65603</xdr:row>
          <xdr:rowOff>0</xdr:rowOff>
        </xdr:from>
        <xdr:to>
          <xdr:col>6140</xdr:col>
          <xdr:colOff>0</xdr:colOff>
          <xdr:row>65603</xdr:row>
          <xdr:rowOff>0</xdr:rowOff>
        </xdr:to>
        <xdr:sp macro="" textlink="">
          <xdr:nvSpPr>
            <xdr:cNvPr id="61887" name="Button 447" hidden="1">
              <a:extLst>
                <a:ext uri="{63B3BB69-23CF-44E3-9099-C40C66FF867C}">
                  <a14:compatExt spid="_x0000_s61887"/>
                </a:ext>
                <a:ext uri="{FF2B5EF4-FFF2-40B4-BE49-F238E27FC236}">
                  <a16:creationId xmlns:a16="http://schemas.microsoft.com/office/drawing/2014/main" id="{00000000-0008-0000-3C00-0000B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131139</xdr:row>
          <xdr:rowOff>0</xdr:rowOff>
        </xdr:from>
        <xdr:to>
          <xdr:col>6140</xdr:col>
          <xdr:colOff>0</xdr:colOff>
          <xdr:row>131139</xdr:row>
          <xdr:rowOff>0</xdr:rowOff>
        </xdr:to>
        <xdr:sp macro="" textlink="">
          <xdr:nvSpPr>
            <xdr:cNvPr id="61888" name="Button 448" hidden="1">
              <a:extLst>
                <a:ext uri="{63B3BB69-23CF-44E3-9099-C40C66FF867C}">
                  <a14:compatExt spid="_x0000_s61888"/>
                </a:ext>
                <a:ext uri="{FF2B5EF4-FFF2-40B4-BE49-F238E27FC236}">
                  <a16:creationId xmlns:a16="http://schemas.microsoft.com/office/drawing/2014/main" id="{00000000-0008-0000-3C00-0000C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196675</xdr:row>
          <xdr:rowOff>0</xdr:rowOff>
        </xdr:from>
        <xdr:to>
          <xdr:col>6140</xdr:col>
          <xdr:colOff>0</xdr:colOff>
          <xdr:row>196675</xdr:row>
          <xdr:rowOff>0</xdr:rowOff>
        </xdr:to>
        <xdr:sp macro="" textlink="">
          <xdr:nvSpPr>
            <xdr:cNvPr id="61889" name="Button 449" hidden="1">
              <a:extLst>
                <a:ext uri="{63B3BB69-23CF-44E3-9099-C40C66FF867C}">
                  <a14:compatExt spid="_x0000_s61889"/>
                </a:ext>
                <a:ext uri="{FF2B5EF4-FFF2-40B4-BE49-F238E27FC236}">
                  <a16:creationId xmlns:a16="http://schemas.microsoft.com/office/drawing/2014/main" id="{00000000-0008-0000-3C00-0000C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262211</xdr:row>
          <xdr:rowOff>0</xdr:rowOff>
        </xdr:from>
        <xdr:to>
          <xdr:col>6140</xdr:col>
          <xdr:colOff>0</xdr:colOff>
          <xdr:row>262211</xdr:row>
          <xdr:rowOff>0</xdr:rowOff>
        </xdr:to>
        <xdr:sp macro="" textlink="">
          <xdr:nvSpPr>
            <xdr:cNvPr id="61890" name="Button 450" hidden="1">
              <a:extLst>
                <a:ext uri="{63B3BB69-23CF-44E3-9099-C40C66FF867C}">
                  <a14:compatExt spid="_x0000_s61890"/>
                </a:ext>
                <a:ext uri="{FF2B5EF4-FFF2-40B4-BE49-F238E27FC236}">
                  <a16:creationId xmlns:a16="http://schemas.microsoft.com/office/drawing/2014/main" id="{00000000-0008-0000-3C00-0000C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327747</xdr:row>
          <xdr:rowOff>0</xdr:rowOff>
        </xdr:from>
        <xdr:to>
          <xdr:col>6140</xdr:col>
          <xdr:colOff>0</xdr:colOff>
          <xdr:row>327747</xdr:row>
          <xdr:rowOff>0</xdr:rowOff>
        </xdr:to>
        <xdr:sp macro="" textlink="">
          <xdr:nvSpPr>
            <xdr:cNvPr id="61891" name="Button 451" hidden="1">
              <a:extLst>
                <a:ext uri="{63B3BB69-23CF-44E3-9099-C40C66FF867C}">
                  <a14:compatExt spid="_x0000_s61891"/>
                </a:ext>
                <a:ext uri="{FF2B5EF4-FFF2-40B4-BE49-F238E27FC236}">
                  <a16:creationId xmlns:a16="http://schemas.microsoft.com/office/drawing/2014/main" id="{00000000-0008-0000-3C00-0000C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393283</xdr:row>
          <xdr:rowOff>0</xdr:rowOff>
        </xdr:from>
        <xdr:to>
          <xdr:col>6140</xdr:col>
          <xdr:colOff>0</xdr:colOff>
          <xdr:row>393283</xdr:row>
          <xdr:rowOff>0</xdr:rowOff>
        </xdr:to>
        <xdr:sp macro="" textlink="">
          <xdr:nvSpPr>
            <xdr:cNvPr id="61892" name="Button 452" hidden="1">
              <a:extLst>
                <a:ext uri="{63B3BB69-23CF-44E3-9099-C40C66FF867C}">
                  <a14:compatExt spid="_x0000_s61892"/>
                </a:ext>
                <a:ext uri="{FF2B5EF4-FFF2-40B4-BE49-F238E27FC236}">
                  <a16:creationId xmlns:a16="http://schemas.microsoft.com/office/drawing/2014/main" id="{00000000-0008-0000-3C00-0000C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458819</xdr:row>
          <xdr:rowOff>0</xdr:rowOff>
        </xdr:from>
        <xdr:to>
          <xdr:col>6140</xdr:col>
          <xdr:colOff>0</xdr:colOff>
          <xdr:row>458819</xdr:row>
          <xdr:rowOff>0</xdr:rowOff>
        </xdr:to>
        <xdr:sp macro="" textlink="">
          <xdr:nvSpPr>
            <xdr:cNvPr id="61893" name="Button 453" hidden="1">
              <a:extLst>
                <a:ext uri="{63B3BB69-23CF-44E3-9099-C40C66FF867C}">
                  <a14:compatExt spid="_x0000_s61893"/>
                </a:ext>
                <a:ext uri="{FF2B5EF4-FFF2-40B4-BE49-F238E27FC236}">
                  <a16:creationId xmlns:a16="http://schemas.microsoft.com/office/drawing/2014/main" id="{00000000-0008-0000-3C00-0000C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524355</xdr:row>
          <xdr:rowOff>0</xdr:rowOff>
        </xdr:from>
        <xdr:to>
          <xdr:col>6140</xdr:col>
          <xdr:colOff>0</xdr:colOff>
          <xdr:row>524355</xdr:row>
          <xdr:rowOff>0</xdr:rowOff>
        </xdr:to>
        <xdr:sp macro="" textlink="">
          <xdr:nvSpPr>
            <xdr:cNvPr id="61894" name="Button 454" hidden="1">
              <a:extLst>
                <a:ext uri="{63B3BB69-23CF-44E3-9099-C40C66FF867C}">
                  <a14:compatExt spid="_x0000_s61894"/>
                </a:ext>
                <a:ext uri="{FF2B5EF4-FFF2-40B4-BE49-F238E27FC236}">
                  <a16:creationId xmlns:a16="http://schemas.microsoft.com/office/drawing/2014/main" id="{00000000-0008-0000-3C00-0000C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589891</xdr:row>
          <xdr:rowOff>0</xdr:rowOff>
        </xdr:from>
        <xdr:to>
          <xdr:col>6140</xdr:col>
          <xdr:colOff>0</xdr:colOff>
          <xdr:row>589891</xdr:row>
          <xdr:rowOff>0</xdr:rowOff>
        </xdr:to>
        <xdr:sp macro="" textlink="">
          <xdr:nvSpPr>
            <xdr:cNvPr id="61895" name="Button 455" hidden="1">
              <a:extLst>
                <a:ext uri="{63B3BB69-23CF-44E3-9099-C40C66FF867C}">
                  <a14:compatExt spid="_x0000_s61895"/>
                </a:ext>
                <a:ext uri="{FF2B5EF4-FFF2-40B4-BE49-F238E27FC236}">
                  <a16:creationId xmlns:a16="http://schemas.microsoft.com/office/drawing/2014/main" id="{00000000-0008-0000-3C00-0000C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655427</xdr:row>
          <xdr:rowOff>0</xdr:rowOff>
        </xdr:from>
        <xdr:to>
          <xdr:col>6140</xdr:col>
          <xdr:colOff>0</xdr:colOff>
          <xdr:row>655427</xdr:row>
          <xdr:rowOff>0</xdr:rowOff>
        </xdr:to>
        <xdr:sp macro="" textlink="">
          <xdr:nvSpPr>
            <xdr:cNvPr id="61896" name="Button 456" hidden="1">
              <a:extLst>
                <a:ext uri="{63B3BB69-23CF-44E3-9099-C40C66FF867C}">
                  <a14:compatExt spid="_x0000_s61896"/>
                </a:ext>
                <a:ext uri="{FF2B5EF4-FFF2-40B4-BE49-F238E27FC236}">
                  <a16:creationId xmlns:a16="http://schemas.microsoft.com/office/drawing/2014/main" id="{00000000-0008-0000-3C00-0000C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720963</xdr:row>
          <xdr:rowOff>0</xdr:rowOff>
        </xdr:from>
        <xdr:to>
          <xdr:col>6140</xdr:col>
          <xdr:colOff>0</xdr:colOff>
          <xdr:row>720963</xdr:row>
          <xdr:rowOff>0</xdr:rowOff>
        </xdr:to>
        <xdr:sp macro="" textlink="">
          <xdr:nvSpPr>
            <xdr:cNvPr id="61897" name="Button 457" hidden="1">
              <a:extLst>
                <a:ext uri="{63B3BB69-23CF-44E3-9099-C40C66FF867C}">
                  <a14:compatExt spid="_x0000_s61897"/>
                </a:ext>
                <a:ext uri="{FF2B5EF4-FFF2-40B4-BE49-F238E27FC236}">
                  <a16:creationId xmlns:a16="http://schemas.microsoft.com/office/drawing/2014/main" id="{00000000-0008-0000-3C00-0000C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786499</xdr:row>
          <xdr:rowOff>0</xdr:rowOff>
        </xdr:from>
        <xdr:to>
          <xdr:col>6140</xdr:col>
          <xdr:colOff>0</xdr:colOff>
          <xdr:row>786499</xdr:row>
          <xdr:rowOff>0</xdr:rowOff>
        </xdr:to>
        <xdr:sp macro="" textlink="">
          <xdr:nvSpPr>
            <xdr:cNvPr id="61898" name="Button 458" hidden="1">
              <a:extLst>
                <a:ext uri="{63B3BB69-23CF-44E3-9099-C40C66FF867C}">
                  <a14:compatExt spid="_x0000_s61898"/>
                </a:ext>
                <a:ext uri="{FF2B5EF4-FFF2-40B4-BE49-F238E27FC236}">
                  <a16:creationId xmlns:a16="http://schemas.microsoft.com/office/drawing/2014/main" id="{00000000-0008-0000-3C00-0000C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852035</xdr:row>
          <xdr:rowOff>0</xdr:rowOff>
        </xdr:from>
        <xdr:to>
          <xdr:col>6140</xdr:col>
          <xdr:colOff>0</xdr:colOff>
          <xdr:row>852035</xdr:row>
          <xdr:rowOff>0</xdr:rowOff>
        </xdr:to>
        <xdr:sp macro="" textlink="">
          <xdr:nvSpPr>
            <xdr:cNvPr id="61899" name="Button 459" hidden="1">
              <a:extLst>
                <a:ext uri="{63B3BB69-23CF-44E3-9099-C40C66FF867C}">
                  <a14:compatExt spid="_x0000_s61899"/>
                </a:ext>
                <a:ext uri="{FF2B5EF4-FFF2-40B4-BE49-F238E27FC236}">
                  <a16:creationId xmlns:a16="http://schemas.microsoft.com/office/drawing/2014/main" id="{00000000-0008-0000-3C00-0000C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917571</xdr:row>
          <xdr:rowOff>0</xdr:rowOff>
        </xdr:from>
        <xdr:to>
          <xdr:col>6140</xdr:col>
          <xdr:colOff>0</xdr:colOff>
          <xdr:row>917571</xdr:row>
          <xdr:rowOff>0</xdr:rowOff>
        </xdr:to>
        <xdr:sp macro="" textlink="">
          <xdr:nvSpPr>
            <xdr:cNvPr id="61900" name="Button 460" hidden="1">
              <a:extLst>
                <a:ext uri="{63B3BB69-23CF-44E3-9099-C40C66FF867C}">
                  <a14:compatExt spid="_x0000_s61900"/>
                </a:ext>
                <a:ext uri="{FF2B5EF4-FFF2-40B4-BE49-F238E27FC236}">
                  <a16:creationId xmlns:a16="http://schemas.microsoft.com/office/drawing/2014/main" id="{00000000-0008-0000-3C00-0000C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983107</xdr:row>
          <xdr:rowOff>0</xdr:rowOff>
        </xdr:from>
        <xdr:to>
          <xdr:col>6140</xdr:col>
          <xdr:colOff>0</xdr:colOff>
          <xdr:row>983107</xdr:row>
          <xdr:rowOff>0</xdr:rowOff>
        </xdr:to>
        <xdr:sp macro="" textlink="">
          <xdr:nvSpPr>
            <xdr:cNvPr id="61901" name="Button 461" hidden="1">
              <a:extLst>
                <a:ext uri="{63B3BB69-23CF-44E3-9099-C40C66FF867C}">
                  <a14:compatExt spid="_x0000_s61901"/>
                </a:ext>
                <a:ext uri="{FF2B5EF4-FFF2-40B4-BE49-F238E27FC236}">
                  <a16:creationId xmlns:a16="http://schemas.microsoft.com/office/drawing/2014/main" id="{00000000-0008-0000-3C00-0000C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67</xdr:row>
          <xdr:rowOff>0</xdr:rowOff>
        </xdr:from>
        <xdr:to>
          <xdr:col>6396</xdr:col>
          <xdr:colOff>0</xdr:colOff>
          <xdr:row>67</xdr:row>
          <xdr:rowOff>0</xdr:rowOff>
        </xdr:to>
        <xdr:sp macro="" textlink="">
          <xdr:nvSpPr>
            <xdr:cNvPr id="61902" name="Button 462" hidden="1">
              <a:extLst>
                <a:ext uri="{63B3BB69-23CF-44E3-9099-C40C66FF867C}">
                  <a14:compatExt spid="_x0000_s61902"/>
                </a:ext>
                <a:ext uri="{FF2B5EF4-FFF2-40B4-BE49-F238E27FC236}">
                  <a16:creationId xmlns:a16="http://schemas.microsoft.com/office/drawing/2014/main" id="{00000000-0008-0000-3C00-0000C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65603</xdr:row>
          <xdr:rowOff>0</xdr:rowOff>
        </xdr:from>
        <xdr:to>
          <xdr:col>6396</xdr:col>
          <xdr:colOff>0</xdr:colOff>
          <xdr:row>65603</xdr:row>
          <xdr:rowOff>0</xdr:rowOff>
        </xdr:to>
        <xdr:sp macro="" textlink="">
          <xdr:nvSpPr>
            <xdr:cNvPr id="61903" name="Button 463" hidden="1">
              <a:extLst>
                <a:ext uri="{63B3BB69-23CF-44E3-9099-C40C66FF867C}">
                  <a14:compatExt spid="_x0000_s61903"/>
                </a:ext>
                <a:ext uri="{FF2B5EF4-FFF2-40B4-BE49-F238E27FC236}">
                  <a16:creationId xmlns:a16="http://schemas.microsoft.com/office/drawing/2014/main" id="{00000000-0008-0000-3C00-0000C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131139</xdr:row>
          <xdr:rowOff>0</xdr:rowOff>
        </xdr:from>
        <xdr:to>
          <xdr:col>6396</xdr:col>
          <xdr:colOff>0</xdr:colOff>
          <xdr:row>131139</xdr:row>
          <xdr:rowOff>0</xdr:rowOff>
        </xdr:to>
        <xdr:sp macro="" textlink="">
          <xdr:nvSpPr>
            <xdr:cNvPr id="61904" name="Button 464" hidden="1">
              <a:extLst>
                <a:ext uri="{63B3BB69-23CF-44E3-9099-C40C66FF867C}">
                  <a14:compatExt spid="_x0000_s61904"/>
                </a:ext>
                <a:ext uri="{FF2B5EF4-FFF2-40B4-BE49-F238E27FC236}">
                  <a16:creationId xmlns:a16="http://schemas.microsoft.com/office/drawing/2014/main" id="{00000000-0008-0000-3C00-0000D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196675</xdr:row>
          <xdr:rowOff>0</xdr:rowOff>
        </xdr:from>
        <xdr:to>
          <xdr:col>6396</xdr:col>
          <xdr:colOff>0</xdr:colOff>
          <xdr:row>196675</xdr:row>
          <xdr:rowOff>0</xdr:rowOff>
        </xdr:to>
        <xdr:sp macro="" textlink="">
          <xdr:nvSpPr>
            <xdr:cNvPr id="61905" name="Button 465" hidden="1">
              <a:extLst>
                <a:ext uri="{63B3BB69-23CF-44E3-9099-C40C66FF867C}">
                  <a14:compatExt spid="_x0000_s61905"/>
                </a:ext>
                <a:ext uri="{FF2B5EF4-FFF2-40B4-BE49-F238E27FC236}">
                  <a16:creationId xmlns:a16="http://schemas.microsoft.com/office/drawing/2014/main" id="{00000000-0008-0000-3C00-0000D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262211</xdr:row>
          <xdr:rowOff>0</xdr:rowOff>
        </xdr:from>
        <xdr:to>
          <xdr:col>6396</xdr:col>
          <xdr:colOff>0</xdr:colOff>
          <xdr:row>262211</xdr:row>
          <xdr:rowOff>0</xdr:rowOff>
        </xdr:to>
        <xdr:sp macro="" textlink="">
          <xdr:nvSpPr>
            <xdr:cNvPr id="61906" name="Button 466" hidden="1">
              <a:extLst>
                <a:ext uri="{63B3BB69-23CF-44E3-9099-C40C66FF867C}">
                  <a14:compatExt spid="_x0000_s61906"/>
                </a:ext>
                <a:ext uri="{FF2B5EF4-FFF2-40B4-BE49-F238E27FC236}">
                  <a16:creationId xmlns:a16="http://schemas.microsoft.com/office/drawing/2014/main" id="{00000000-0008-0000-3C00-0000D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327747</xdr:row>
          <xdr:rowOff>0</xdr:rowOff>
        </xdr:from>
        <xdr:to>
          <xdr:col>6396</xdr:col>
          <xdr:colOff>0</xdr:colOff>
          <xdr:row>327747</xdr:row>
          <xdr:rowOff>0</xdr:rowOff>
        </xdr:to>
        <xdr:sp macro="" textlink="">
          <xdr:nvSpPr>
            <xdr:cNvPr id="61907" name="Button 467" hidden="1">
              <a:extLst>
                <a:ext uri="{63B3BB69-23CF-44E3-9099-C40C66FF867C}">
                  <a14:compatExt spid="_x0000_s61907"/>
                </a:ext>
                <a:ext uri="{FF2B5EF4-FFF2-40B4-BE49-F238E27FC236}">
                  <a16:creationId xmlns:a16="http://schemas.microsoft.com/office/drawing/2014/main" id="{00000000-0008-0000-3C00-0000D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393283</xdr:row>
          <xdr:rowOff>0</xdr:rowOff>
        </xdr:from>
        <xdr:to>
          <xdr:col>6396</xdr:col>
          <xdr:colOff>0</xdr:colOff>
          <xdr:row>393283</xdr:row>
          <xdr:rowOff>0</xdr:rowOff>
        </xdr:to>
        <xdr:sp macro="" textlink="">
          <xdr:nvSpPr>
            <xdr:cNvPr id="61908" name="Button 468" hidden="1">
              <a:extLst>
                <a:ext uri="{63B3BB69-23CF-44E3-9099-C40C66FF867C}">
                  <a14:compatExt spid="_x0000_s61908"/>
                </a:ext>
                <a:ext uri="{FF2B5EF4-FFF2-40B4-BE49-F238E27FC236}">
                  <a16:creationId xmlns:a16="http://schemas.microsoft.com/office/drawing/2014/main" id="{00000000-0008-0000-3C00-0000D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458819</xdr:row>
          <xdr:rowOff>0</xdr:rowOff>
        </xdr:from>
        <xdr:to>
          <xdr:col>6396</xdr:col>
          <xdr:colOff>0</xdr:colOff>
          <xdr:row>458819</xdr:row>
          <xdr:rowOff>0</xdr:rowOff>
        </xdr:to>
        <xdr:sp macro="" textlink="">
          <xdr:nvSpPr>
            <xdr:cNvPr id="61909" name="Button 469" hidden="1">
              <a:extLst>
                <a:ext uri="{63B3BB69-23CF-44E3-9099-C40C66FF867C}">
                  <a14:compatExt spid="_x0000_s61909"/>
                </a:ext>
                <a:ext uri="{FF2B5EF4-FFF2-40B4-BE49-F238E27FC236}">
                  <a16:creationId xmlns:a16="http://schemas.microsoft.com/office/drawing/2014/main" id="{00000000-0008-0000-3C00-0000D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524355</xdr:row>
          <xdr:rowOff>0</xdr:rowOff>
        </xdr:from>
        <xdr:to>
          <xdr:col>6396</xdr:col>
          <xdr:colOff>0</xdr:colOff>
          <xdr:row>524355</xdr:row>
          <xdr:rowOff>0</xdr:rowOff>
        </xdr:to>
        <xdr:sp macro="" textlink="">
          <xdr:nvSpPr>
            <xdr:cNvPr id="61910" name="Button 470" hidden="1">
              <a:extLst>
                <a:ext uri="{63B3BB69-23CF-44E3-9099-C40C66FF867C}">
                  <a14:compatExt spid="_x0000_s61910"/>
                </a:ext>
                <a:ext uri="{FF2B5EF4-FFF2-40B4-BE49-F238E27FC236}">
                  <a16:creationId xmlns:a16="http://schemas.microsoft.com/office/drawing/2014/main" id="{00000000-0008-0000-3C00-0000D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589891</xdr:row>
          <xdr:rowOff>0</xdr:rowOff>
        </xdr:from>
        <xdr:to>
          <xdr:col>6396</xdr:col>
          <xdr:colOff>0</xdr:colOff>
          <xdr:row>589891</xdr:row>
          <xdr:rowOff>0</xdr:rowOff>
        </xdr:to>
        <xdr:sp macro="" textlink="">
          <xdr:nvSpPr>
            <xdr:cNvPr id="61911" name="Button 471" hidden="1">
              <a:extLst>
                <a:ext uri="{63B3BB69-23CF-44E3-9099-C40C66FF867C}">
                  <a14:compatExt spid="_x0000_s61911"/>
                </a:ext>
                <a:ext uri="{FF2B5EF4-FFF2-40B4-BE49-F238E27FC236}">
                  <a16:creationId xmlns:a16="http://schemas.microsoft.com/office/drawing/2014/main" id="{00000000-0008-0000-3C00-0000D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655427</xdr:row>
          <xdr:rowOff>0</xdr:rowOff>
        </xdr:from>
        <xdr:to>
          <xdr:col>6396</xdr:col>
          <xdr:colOff>0</xdr:colOff>
          <xdr:row>655427</xdr:row>
          <xdr:rowOff>0</xdr:rowOff>
        </xdr:to>
        <xdr:sp macro="" textlink="">
          <xdr:nvSpPr>
            <xdr:cNvPr id="61912" name="Button 472" hidden="1">
              <a:extLst>
                <a:ext uri="{63B3BB69-23CF-44E3-9099-C40C66FF867C}">
                  <a14:compatExt spid="_x0000_s61912"/>
                </a:ext>
                <a:ext uri="{FF2B5EF4-FFF2-40B4-BE49-F238E27FC236}">
                  <a16:creationId xmlns:a16="http://schemas.microsoft.com/office/drawing/2014/main" id="{00000000-0008-0000-3C00-0000D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720963</xdr:row>
          <xdr:rowOff>0</xdr:rowOff>
        </xdr:from>
        <xdr:to>
          <xdr:col>6396</xdr:col>
          <xdr:colOff>0</xdr:colOff>
          <xdr:row>720963</xdr:row>
          <xdr:rowOff>0</xdr:rowOff>
        </xdr:to>
        <xdr:sp macro="" textlink="">
          <xdr:nvSpPr>
            <xdr:cNvPr id="61913" name="Button 473" hidden="1">
              <a:extLst>
                <a:ext uri="{63B3BB69-23CF-44E3-9099-C40C66FF867C}">
                  <a14:compatExt spid="_x0000_s61913"/>
                </a:ext>
                <a:ext uri="{FF2B5EF4-FFF2-40B4-BE49-F238E27FC236}">
                  <a16:creationId xmlns:a16="http://schemas.microsoft.com/office/drawing/2014/main" id="{00000000-0008-0000-3C00-0000D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786499</xdr:row>
          <xdr:rowOff>0</xdr:rowOff>
        </xdr:from>
        <xdr:to>
          <xdr:col>6396</xdr:col>
          <xdr:colOff>0</xdr:colOff>
          <xdr:row>786499</xdr:row>
          <xdr:rowOff>0</xdr:rowOff>
        </xdr:to>
        <xdr:sp macro="" textlink="">
          <xdr:nvSpPr>
            <xdr:cNvPr id="61914" name="Button 474" hidden="1">
              <a:extLst>
                <a:ext uri="{63B3BB69-23CF-44E3-9099-C40C66FF867C}">
                  <a14:compatExt spid="_x0000_s61914"/>
                </a:ext>
                <a:ext uri="{FF2B5EF4-FFF2-40B4-BE49-F238E27FC236}">
                  <a16:creationId xmlns:a16="http://schemas.microsoft.com/office/drawing/2014/main" id="{00000000-0008-0000-3C00-0000D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852035</xdr:row>
          <xdr:rowOff>0</xdr:rowOff>
        </xdr:from>
        <xdr:to>
          <xdr:col>6396</xdr:col>
          <xdr:colOff>0</xdr:colOff>
          <xdr:row>852035</xdr:row>
          <xdr:rowOff>0</xdr:rowOff>
        </xdr:to>
        <xdr:sp macro="" textlink="">
          <xdr:nvSpPr>
            <xdr:cNvPr id="61915" name="Button 475" hidden="1">
              <a:extLst>
                <a:ext uri="{63B3BB69-23CF-44E3-9099-C40C66FF867C}">
                  <a14:compatExt spid="_x0000_s61915"/>
                </a:ext>
                <a:ext uri="{FF2B5EF4-FFF2-40B4-BE49-F238E27FC236}">
                  <a16:creationId xmlns:a16="http://schemas.microsoft.com/office/drawing/2014/main" id="{00000000-0008-0000-3C00-0000D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917571</xdr:row>
          <xdr:rowOff>0</xdr:rowOff>
        </xdr:from>
        <xdr:to>
          <xdr:col>6396</xdr:col>
          <xdr:colOff>0</xdr:colOff>
          <xdr:row>917571</xdr:row>
          <xdr:rowOff>0</xdr:rowOff>
        </xdr:to>
        <xdr:sp macro="" textlink="">
          <xdr:nvSpPr>
            <xdr:cNvPr id="61916" name="Button 476" hidden="1">
              <a:extLst>
                <a:ext uri="{63B3BB69-23CF-44E3-9099-C40C66FF867C}">
                  <a14:compatExt spid="_x0000_s61916"/>
                </a:ext>
                <a:ext uri="{FF2B5EF4-FFF2-40B4-BE49-F238E27FC236}">
                  <a16:creationId xmlns:a16="http://schemas.microsoft.com/office/drawing/2014/main" id="{00000000-0008-0000-3C00-0000D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983107</xdr:row>
          <xdr:rowOff>0</xdr:rowOff>
        </xdr:from>
        <xdr:to>
          <xdr:col>6396</xdr:col>
          <xdr:colOff>0</xdr:colOff>
          <xdr:row>983107</xdr:row>
          <xdr:rowOff>0</xdr:rowOff>
        </xdr:to>
        <xdr:sp macro="" textlink="">
          <xdr:nvSpPr>
            <xdr:cNvPr id="61917" name="Button 477" hidden="1">
              <a:extLst>
                <a:ext uri="{63B3BB69-23CF-44E3-9099-C40C66FF867C}">
                  <a14:compatExt spid="_x0000_s61917"/>
                </a:ext>
                <a:ext uri="{FF2B5EF4-FFF2-40B4-BE49-F238E27FC236}">
                  <a16:creationId xmlns:a16="http://schemas.microsoft.com/office/drawing/2014/main" id="{00000000-0008-0000-3C00-0000D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67</xdr:row>
          <xdr:rowOff>0</xdr:rowOff>
        </xdr:from>
        <xdr:to>
          <xdr:col>6652</xdr:col>
          <xdr:colOff>0</xdr:colOff>
          <xdr:row>67</xdr:row>
          <xdr:rowOff>0</xdr:rowOff>
        </xdr:to>
        <xdr:sp macro="" textlink="">
          <xdr:nvSpPr>
            <xdr:cNvPr id="61918" name="Button 478" hidden="1">
              <a:extLst>
                <a:ext uri="{63B3BB69-23CF-44E3-9099-C40C66FF867C}">
                  <a14:compatExt spid="_x0000_s61918"/>
                </a:ext>
                <a:ext uri="{FF2B5EF4-FFF2-40B4-BE49-F238E27FC236}">
                  <a16:creationId xmlns:a16="http://schemas.microsoft.com/office/drawing/2014/main" id="{00000000-0008-0000-3C00-0000D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65603</xdr:row>
          <xdr:rowOff>0</xdr:rowOff>
        </xdr:from>
        <xdr:to>
          <xdr:col>6652</xdr:col>
          <xdr:colOff>0</xdr:colOff>
          <xdr:row>65603</xdr:row>
          <xdr:rowOff>0</xdr:rowOff>
        </xdr:to>
        <xdr:sp macro="" textlink="">
          <xdr:nvSpPr>
            <xdr:cNvPr id="61919" name="Button 479" hidden="1">
              <a:extLst>
                <a:ext uri="{63B3BB69-23CF-44E3-9099-C40C66FF867C}">
                  <a14:compatExt spid="_x0000_s61919"/>
                </a:ext>
                <a:ext uri="{FF2B5EF4-FFF2-40B4-BE49-F238E27FC236}">
                  <a16:creationId xmlns:a16="http://schemas.microsoft.com/office/drawing/2014/main" id="{00000000-0008-0000-3C00-0000D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131139</xdr:row>
          <xdr:rowOff>0</xdr:rowOff>
        </xdr:from>
        <xdr:to>
          <xdr:col>6652</xdr:col>
          <xdr:colOff>0</xdr:colOff>
          <xdr:row>131139</xdr:row>
          <xdr:rowOff>0</xdr:rowOff>
        </xdr:to>
        <xdr:sp macro="" textlink="">
          <xdr:nvSpPr>
            <xdr:cNvPr id="61920" name="Button 480" hidden="1">
              <a:extLst>
                <a:ext uri="{63B3BB69-23CF-44E3-9099-C40C66FF867C}">
                  <a14:compatExt spid="_x0000_s61920"/>
                </a:ext>
                <a:ext uri="{FF2B5EF4-FFF2-40B4-BE49-F238E27FC236}">
                  <a16:creationId xmlns:a16="http://schemas.microsoft.com/office/drawing/2014/main" id="{00000000-0008-0000-3C00-0000E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196675</xdr:row>
          <xdr:rowOff>0</xdr:rowOff>
        </xdr:from>
        <xdr:to>
          <xdr:col>6652</xdr:col>
          <xdr:colOff>0</xdr:colOff>
          <xdr:row>196675</xdr:row>
          <xdr:rowOff>0</xdr:rowOff>
        </xdr:to>
        <xdr:sp macro="" textlink="">
          <xdr:nvSpPr>
            <xdr:cNvPr id="61921" name="Button 481" hidden="1">
              <a:extLst>
                <a:ext uri="{63B3BB69-23CF-44E3-9099-C40C66FF867C}">
                  <a14:compatExt spid="_x0000_s61921"/>
                </a:ext>
                <a:ext uri="{FF2B5EF4-FFF2-40B4-BE49-F238E27FC236}">
                  <a16:creationId xmlns:a16="http://schemas.microsoft.com/office/drawing/2014/main" id="{00000000-0008-0000-3C00-0000E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262211</xdr:row>
          <xdr:rowOff>0</xdr:rowOff>
        </xdr:from>
        <xdr:to>
          <xdr:col>6652</xdr:col>
          <xdr:colOff>0</xdr:colOff>
          <xdr:row>262211</xdr:row>
          <xdr:rowOff>0</xdr:rowOff>
        </xdr:to>
        <xdr:sp macro="" textlink="">
          <xdr:nvSpPr>
            <xdr:cNvPr id="61922" name="Button 482" hidden="1">
              <a:extLst>
                <a:ext uri="{63B3BB69-23CF-44E3-9099-C40C66FF867C}">
                  <a14:compatExt spid="_x0000_s61922"/>
                </a:ext>
                <a:ext uri="{FF2B5EF4-FFF2-40B4-BE49-F238E27FC236}">
                  <a16:creationId xmlns:a16="http://schemas.microsoft.com/office/drawing/2014/main" id="{00000000-0008-0000-3C00-0000E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327747</xdr:row>
          <xdr:rowOff>0</xdr:rowOff>
        </xdr:from>
        <xdr:to>
          <xdr:col>6652</xdr:col>
          <xdr:colOff>0</xdr:colOff>
          <xdr:row>327747</xdr:row>
          <xdr:rowOff>0</xdr:rowOff>
        </xdr:to>
        <xdr:sp macro="" textlink="">
          <xdr:nvSpPr>
            <xdr:cNvPr id="61923" name="Button 483" hidden="1">
              <a:extLst>
                <a:ext uri="{63B3BB69-23CF-44E3-9099-C40C66FF867C}">
                  <a14:compatExt spid="_x0000_s61923"/>
                </a:ext>
                <a:ext uri="{FF2B5EF4-FFF2-40B4-BE49-F238E27FC236}">
                  <a16:creationId xmlns:a16="http://schemas.microsoft.com/office/drawing/2014/main" id="{00000000-0008-0000-3C00-0000E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393283</xdr:row>
          <xdr:rowOff>0</xdr:rowOff>
        </xdr:from>
        <xdr:to>
          <xdr:col>6652</xdr:col>
          <xdr:colOff>0</xdr:colOff>
          <xdr:row>393283</xdr:row>
          <xdr:rowOff>0</xdr:rowOff>
        </xdr:to>
        <xdr:sp macro="" textlink="">
          <xdr:nvSpPr>
            <xdr:cNvPr id="61924" name="Button 484" hidden="1">
              <a:extLst>
                <a:ext uri="{63B3BB69-23CF-44E3-9099-C40C66FF867C}">
                  <a14:compatExt spid="_x0000_s61924"/>
                </a:ext>
                <a:ext uri="{FF2B5EF4-FFF2-40B4-BE49-F238E27FC236}">
                  <a16:creationId xmlns:a16="http://schemas.microsoft.com/office/drawing/2014/main" id="{00000000-0008-0000-3C00-0000E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458819</xdr:row>
          <xdr:rowOff>0</xdr:rowOff>
        </xdr:from>
        <xdr:to>
          <xdr:col>6652</xdr:col>
          <xdr:colOff>0</xdr:colOff>
          <xdr:row>458819</xdr:row>
          <xdr:rowOff>0</xdr:rowOff>
        </xdr:to>
        <xdr:sp macro="" textlink="">
          <xdr:nvSpPr>
            <xdr:cNvPr id="61925" name="Button 485" hidden="1">
              <a:extLst>
                <a:ext uri="{63B3BB69-23CF-44E3-9099-C40C66FF867C}">
                  <a14:compatExt spid="_x0000_s61925"/>
                </a:ext>
                <a:ext uri="{FF2B5EF4-FFF2-40B4-BE49-F238E27FC236}">
                  <a16:creationId xmlns:a16="http://schemas.microsoft.com/office/drawing/2014/main" id="{00000000-0008-0000-3C00-0000E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524355</xdr:row>
          <xdr:rowOff>0</xdr:rowOff>
        </xdr:from>
        <xdr:to>
          <xdr:col>6652</xdr:col>
          <xdr:colOff>0</xdr:colOff>
          <xdr:row>524355</xdr:row>
          <xdr:rowOff>0</xdr:rowOff>
        </xdr:to>
        <xdr:sp macro="" textlink="">
          <xdr:nvSpPr>
            <xdr:cNvPr id="61926" name="Button 486" hidden="1">
              <a:extLst>
                <a:ext uri="{63B3BB69-23CF-44E3-9099-C40C66FF867C}">
                  <a14:compatExt spid="_x0000_s61926"/>
                </a:ext>
                <a:ext uri="{FF2B5EF4-FFF2-40B4-BE49-F238E27FC236}">
                  <a16:creationId xmlns:a16="http://schemas.microsoft.com/office/drawing/2014/main" id="{00000000-0008-0000-3C00-0000E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589891</xdr:row>
          <xdr:rowOff>0</xdr:rowOff>
        </xdr:from>
        <xdr:to>
          <xdr:col>6652</xdr:col>
          <xdr:colOff>0</xdr:colOff>
          <xdr:row>589891</xdr:row>
          <xdr:rowOff>0</xdr:rowOff>
        </xdr:to>
        <xdr:sp macro="" textlink="">
          <xdr:nvSpPr>
            <xdr:cNvPr id="61927" name="Button 487" hidden="1">
              <a:extLst>
                <a:ext uri="{63B3BB69-23CF-44E3-9099-C40C66FF867C}">
                  <a14:compatExt spid="_x0000_s61927"/>
                </a:ext>
                <a:ext uri="{FF2B5EF4-FFF2-40B4-BE49-F238E27FC236}">
                  <a16:creationId xmlns:a16="http://schemas.microsoft.com/office/drawing/2014/main" id="{00000000-0008-0000-3C00-0000E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655427</xdr:row>
          <xdr:rowOff>0</xdr:rowOff>
        </xdr:from>
        <xdr:to>
          <xdr:col>6652</xdr:col>
          <xdr:colOff>0</xdr:colOff>
          <xdr:row>655427</xdr:row>
          <xdr:rowOff>0</xdr:rowOff>
        </xdr:to>
        <xdr:sp macro="" textlink="">
          <xdr:nvSpPr>
            <xdr:cNvPr id="61928" name="Button 488" hidden="1">
              <a:extLst>
                <a:ext uri="{63B3BB69-23CF-44E3-9099-C40C66FF867C}">
                  <a14:compatExt spid="_x0000_s61928"/>
                </a:ext>
                <a:ext uri="{FF2B5EF4-FFF2-40B4-BE49-F238E27FC236}">
                  <a16:creationId xmlns:a16="http://schemas.microsoft.com/office/drawing/2014/main" id="{00000000-0008-0000-3C00-0000E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720963</xdr:row>
          <xdr:rowOff>0</xdr:rowOff>
        </xdr:from>
        <xdr:to>
          <xdr:col>6652</xdr:col>
          <xdr:colOff>0</xdr:colOff>
          <xdr:row>720963</xdr:row>
          <xdr:rowOff>0</xdr:rowOff>
        </xdr:to>
        <xdr:sp macro="" textlink="">
          <xdr:nvSpPr>
            <xdr:cNvPr id="61929" name="Button 489" hidden="1">
              <a:extLst>
                <a:ext uri="{63B3BB69-23CF-44E3-9099-C40C66FF867C}">
                  <a14:compatExt spid="_x0000_s61929"/>
                </a:ext>
                <a:ext uri="{FF2B5EF4-FFF2-40B4-BE49-F238E27FC236}">
                  <a16:creationId xmlns:a16="http://schemas.microsoft.com/office/drawing/2014/main" id="{00000000-0008-0000-3C00-0000E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786499</xdr:row>
          <xdr:rowOff>0</xdr:rowOff>
        </xdr:from>
        <xdr:to>
          <xdr:col>6652</xdr:col>
          <xdr:colOff>0</xdr:colOff>
          <xdr:row>786499</xdr:row>
          <xdr:rowOff>0</xdr:rowOff>
        </xdr:to>
        <xdr:sp macro="" textlink="">
          <xdr:nvSpPr>
            <xdr:cNvPr id="61930" name="Button 490" hidden="1">
              <a:extLst>
                <a:ext uri="{63B3BB69-23CF-44E3-9099-C40C66FF867C}">
                  <a14:compatExt spid="_x0000_s61930"/>
                </a:ext>
                <a:ext uri="{FF2B5EF4-FFF2-40B4-BE49-F238E27FC236}">
                  <a16:creationId xmlns:a16="http://schemas.microsoft.com/office/drawing/2014/main" id="{00000000-0008-0000-3C00-0000E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852035</xdr:row>
          <xdr:rowOff>0</xdr:rowOff>
        </xdr:from>
        <xdr:to>
          <xdr:col>6652</xdr:col>
          <xdr:colOff>0</xdr:colOff>
          <xdr:row>852035</xdr:row>
          <xdr:rowOff>0</xdr:rowOff>
        </xdr:to>
        <xdr:sp macro="" textlink="">
          <xdr:nvSpPr>
            <xdr:cNvPr id="61931" name="Button 491" hidden="1">
              <a:extLst>
                <a:ext uri="{63B3BB69-23CF-44E3-9099-C40C66FF867C}">
                  <a14:compatExt spid="_x0000_s61931"/>
                </a:ext>
                <a:ext uri="{FF2B5EF4-FFF2-40B4-BE49-F238E27FC236}">
                  <a16:creationId xmlns:a16="http://schemas.microsoft.com/office/drawing/2014/main" id="{00000000-0008-0000-3C00-0000E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917571</xdr:row>
          <xdr:rowOff>0</xdr:rowOff>
        </xdr:from>
        <xdr:to>
          <xdr:col>6652</xdr:col>
          <xdr:colOff>0</xdr:colOff>
          <xdr:row>917571</xdr:row>
          <xdr:rowOff>0</xdr:rowOff>
        </xdr:to>
        <xdr:sp macro="" textlink="">
          <xdr:nvSpPr>
            <xdr:cNvPr id="61932" name="Button 492" hidden="1">
              <a:extLst>
                <a:ext uri="{63B3BB69-23CF-44E3-9099-C40C66FF867C}">
                  <a14:compatExt spid="_x0000_s61932"/>
                </a:ext>
                <a:ext uri="{FF2B5EF4-FFF2-40B4-BE49-F238E27FC236}">
                  <a16:creationId xmlns:a16="http://schemas.microsoft.com/office/drawing/2014/main" id="{00000000-0008-0000-3C00-0000E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983107</xdr:row>
          <xdr:rowOff>0</xdr:rowOff>
        </xdr:from>
        <xdr:to>
          <xdr:col>6652</xdr:col>
          <xdr:colOff>0</xdr:colOff>
          <xdr:row>983107</xdr:row>
          <xdr:rowOff>0</xdr:rowOff>
        </xdr:to>
        <xdr:sp macro="" textlink="">
          <xdr:nvSpPr>
            <xdr:cNvPr id="61933" name="Button 493" hidden="1">
              <a:extLst>
                <a:ext uri="{63B3BB69-23CF-44E3-9099-C40C66FF867C}">
                  <a14:compatExt spid="_x0000_s61933"/>
                </a:ext>
                <a:ext uri="{FF2B5EF4-FFF2-40B4-BE49-F238E27FC236}">
                  <a16:creationId xmlns:a16="http://schemas.microsoft.com/office/drawing/2014/main" id="{00000000-0008-0000-3C00-0000E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67</xdr:row>
          <xdr:rowOff>0</xdr:rowOff>
        </xdr:from>
        <xdr:to>
          <xdr:col>6908</xdr:col>
          <xdr:colOff>0</xdr:colOff>
          <xdr:row>67</xdr:row>
          <xdr:rowOff>0</xdr:rowOff>
        </xdr:to>
        <xdr:sp macro="" textlink="">
          <xdr:nvSpPr>
            <xdr:cNvPr id="61934" name="Button 494" hidden="1">
              <a:extLst>
                <a:ext uri="{63B3BB69-23CF-44E3-9099-C40C66FF867C}">
                  <a14:compatExt spid="_x0000_s61934"/>
                </a:ext>
                <a:ext uri="{FF2B5EF4-FFF2-40B4-BE49-F238E27FC236}">
                  <a16:creationId xmlns:a16="http://schemas.microsoft.com/office/drawing/2014/main" id="{00000000-0008-0000-3C00-0000E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65603</xdr:row>
          <xdr:rowOff>0</xdr:rowOff>
        </xdr:from>
        <xdr:to>
          <xdr:col>6908</xdr:col>
          <xdr:colOff>0</xdr:colOff>
          <xdr:row>65603</xdr:row>
          <xdr:rowOff>0</xdr:rowOff>
        </xdr:to>
        <xdr:sp macro="" textlink="">
          <xdr:nvSpPr>
            <xdr:cNvPr id="61935" name="Button 495" hidden="1">
              <a:extLst>
                <a:ext uri="{63B3BB69-23CF-44E3-9099-C40C66FF867C}">
                  <a14:compatExt spid="_x0000_s61935"/>
                </a:ext>
                <a:ext uri="{FF2B5EF4-FFF2-40B4-BE49-F238E27FC236}">
                  <a16:creationId xmlns:a16="http://schemas.microsoft.com/office/drawing/2014/main" id="{00000000-0008-0000-3C00-0000E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131139</xdr:row>
          <xdr:rowOff>0</xdr:rowOff>
        </xdr:from>
        <xdr:to>
          <xdr:col>6908</xdr:col>
          <xdr:colOff>0</xdr:colOff>
          <xdr:row>131139</xdr:row>
          <xdr:rowOff>0</xdr:rowOff>
        </xdr:to>
        <xdr:sp macro="" textlink="">
          <xdr:nvSpPr>
            <xdr:cNvPr id="61936" name="Button 496" hidden="1">
              <a:extLst>
                <a:ext uri="{63B3BB69-23CF-44E3-9099-C40C66FF867C}">
                  <a14:compatExt spid="_x0000_s61936"/>
                </a:ext>
                <a:ext uri="{FF2B5EF4-FFF2-40B4-BE49-F238E27FC236}">
                  <a16:creationId xmlns:a16="http://schemas.microsoft.com/office/drawing/2014/main" id="{00000000-0008-0000-3C00-0000F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196675</xdr:row>
          <xdr:rowOff>0</xdr:rowOff>
        </xdr:from>
        <xdr:to>
          <xdr:col>6908</xdr:col>
          <xdr:colOff>0</xdr:colOff>
          <xdr:row>196675</xdr:row>
          <xdr:rowOff>0</xdr:rowOff>
        </xdr:to>
        <xdr:sp macro="" textlink="">
          <xdr:nvSpPr>
            <xdr:cNvPr id="61937" name="Button 497" hidden="1">
              <a:extLst>
                <a:ext uri="{63B3BB69-23CF-44E3-9099-C40C66FF867C}">
                  <a14:compatExt spid="_x0000_s61937"/>
                </a:ext>
                <a:ext uri="{FF2B5EF4-FFF2-40B4-BE49-F238E27FC236}">
                  <a16:creationId xmlns:a16="http://schemas.microsoft.com/office/drawing/2014/main" id="{00000000-0008-0000-3C00-0000F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262211</xdr:row>
          <xdr:rowOff>0</xdr:rowOff>
        </xdr:from>
        <xdr:to>
          <xdr:col>6908</xdr:col>
          <xdr:colOff>0</xdr:colOff>
          <xdr:row>262211</xdr:row>
          <xdr:rowOff>0</xdr:rowOff>
        </xdr:to>
        <xdr:sp macro="" textlink="">
          <xdr:nvSpPr>
            <xdr:cNvPr id="61938" name="Button 498" hidden="1">
              <a:extLst>
                <a:ext uri="{63B3BB69-23CF-44E3-9099-C40C66FF867C}">
                  <a14:compatExt spid="_x0000_s61938"/>
                </a:ext>
                <a:ext uri="{FF2B5EF4-FFF2-40B4-BE49-F238E27FC236}">
                  <a16:creationId xmlns:a16="http://schemas.microsoft.com/office/drawing/2014/main" id="{00000000-0008-0000-3C00-0000F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327747</xdr:row>
          <xdr:rowOff>0</xdr:rowOff>
        </xdr:from>
        <xdr:to>
          <xdr:col>6908</xdr:col>
          <xdr:colOff>0</xdr:colOff>
          <xdr:row>327747</xdr:row>
          <xdr:rowOff>0</xdr:rowOff>
        </xdr:to>
        <xdr:sp macro="" textlink="">
          <xdr:nvSpPr>
            <xdr:cNvPr id="61939" name="Button 499" hidden="1">
              <a:extLst>
                <a:ext uri="{63B3BB69-23CF-44E3-9099-C40C66FF867C}">
                  <a14:compatExt spid="_x0000_s61939"/>
                </a:ext>
                <a:ext uri="{FF2B5EF4-FFF2-40B4-BE49-F238E27FC236}">
                  <a16:creationId xmlns:a16="http://schemas.microsoft.com/office/drawing/2014/main" id="{00000000-0008-0000-3C00-0000F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393283</xdr:row>
          <xdr:rowOff>0</xdr:rowOff>
        </xdr:from>
        <xdr:to>
          <xdr:col>6908</xdr:col>
          <xdr:colOff>0</xdr:colOff>
          <xdr:row>393283</xdr:row>
          <xdr:rowOff>0</xdr:rowOff>
        </xdr:to>
        <xdr:sp macro="" textlink="">
          <xdr:nvSpPr>
            <xdr:cNvPr id="61940" name="Button 500" hidden="1">
              <a:extLst>
                <a:ext uri="{63B3BB69-23CF-44E3-9099-C40C66FF867C}">
                  <a14:compatExt spid="_x0000_s61940"/>
                </a:ext>
                <a:ext uri="{FF2B5EF4-FFF2-40B4-BE49-F238E27FC236}">
                  <a16:creationId xmlns:a16="http://schemas.microsoft.com/office/drawing/2014/main" id="{00000000-0008-0000-3C00-0000F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458819</xdr:row>
          <xdr:rowOff>0</xdr:rowOff>
        </xdr:from>
        <xdr:to>
          <xdr:col>6908</xdr:col>
          <xdr:colOff>0</xdr:colOff>
          <xdr:row>458819</xdr:row>
          <xdr:rowOff>0</xdr:rowOff>
        </xdr:to>
        <xdr:sp macro="" textlink="">
          <xdr:nvSpPr>
            <xdr:cNvPr id="61941" name="Button 501" hidden="1">
              <a:extLst>
                <a:ext uri="{63B3BB69-23CF-44E3-9099-C40C66FF867C}">
                  <a14:compatExt spid="_x0000_s61941"/>
                </a:ext>
                <a:ext uri="{FF2B5EF4-FFF2-40B4-BE49-F238E27FC236}">
                  <a16:creationId xmlns:a16="http://schemas.microsoft.com/office/drawing/2014/main" id="{00000000-0008-0000-3C00-0000F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524355</xdr:row>
          <xdr:rowOff>0</xdr:rowOff>
        </xdr:from>
        <xdr:to>
          <xdr:col>6908</xdr:col>
          <xdr:colOff>0</xdr:colOff>
          <xdr:row>524355</xdr:row>
          <xdr:rowOff>0</xdr:rowOff>
        </xdr:to>
        <xdr:sp macro="" textlink="">
          <xdr:nvSpPr>
            <xdr:cNvPr id="61942" name="Button 502" hidden="1">
              <a:extLst>
                <a:ext uri="{63B3BB69-23CF-44E3-9099-C40C66FF867C}">
                  <a14:compatExt spid="_x0000_s61942"/>
                </a:ext>
                <a:ext uri="{FF2B5EF4-FFF2-40B4-BE49-F238E27FC236}">
                  <a16:creationId xmlns:a16="http://schemas.microsoft.com/office/drawing/2014/main" id="{00000000-0008-0000-3C00-0000F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589891</xdr:row>
          <xdr:rowOff>0</xdr:rowOff>
        </xdr:from>
        <xdr:to>
          <xdr:col>6908</xdr:col>
          <xdr:colOff>0</xdr:colOff>
          <xdr:row>589891</xdr:row>
          <xdr:rowOff>0</xdr:rowOff>
        </xdr:to>
        <xdr:sp macro="" textlink="">
          <xdr:nvSpPr>
            <xdr:cNvPr id="61943" name="Button 503" hidden="1">
              <a:extLst>
                <a:ext uri="{63B3BB69-23CF-44E3-9099-C40C66FF867C}">
                  <a14:compatExt spid="_x0000_s61943"/>
                </a:ext>
                <a:ext uri="{FF2B5EF4-FFF2-40B4-BE49-F238E27FC236}">
                  <a16:creationId xmlns:a16="http://schemas.microsoft.com/office/drawing/2014/main" id="{00000000-0008-0000-3C00-0000F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655427</xdr:row>
          <xdr:rowOff>0</xdr:rowOff>
        </xdr:from>
        <xdr:to>
          <xdr:col>6908</xdr:col>
          <xdr:colOff>0</xdr:colOff>
          <xdr:row>655427</xdr:row>
          <xdr:rowOff>0</xdr:rowOff>
        </xdr:to>
        <xdr:sp macro="" textlink="">
          <xdr:nvSpPr>
            <xdr:cNvPr id="61944" name="Button 504" hidden="1">
              <a:extLst>
                <a:ext uri="{63B3BB69-23CF-44E3-9099-C40C66FF867C}">
                  <a14:compatExt spid="_x0000_s61944"/>
                </a:ext>
                <a:ext uri="{FF2B5EF4-FFF2-40B4-BE49-F238E27FC236}">
                  <a16:creationId xmlns:a16="http://schemas.microsoft.com/office/drawing/2014/main" id="{00000000-0008-0000-3C00-0000F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720963</xdr:row>
          <xdr:rowOff>0</xdr:rowOff>
        </xdr:from>
        <xdr:to>
          <xdr:col>6908</xdr:col>
          <xdr:colOff>0</xdr:colOff>
          <xdr:row>720963</xdr:row>
          <xdr:rowOff>0</xdr:rowOff>
        </xdr:to>
        <xdr:sp macro="" textlink="">
          <xdr:nvSpPr>
            <xdr:cNvPr id="61945" name="Button 505" hidden="1">
              <a:extLst>
                <a:ext uri="{63B3BB69-23CF-44E3-9099-C40C66FF867C}">
                  <a14:compatExt spid="_x0000_s61945"/>
                </a:ext>
                <a:ext uri="{FF2B5EF4-FFF2-40B4-BE49-F238E27FC236}">
                  <a16:creationId xmlns:a16="http://schemas.microsoft.com/office/drawing/2014/main" id="{00000000-0008-0000-3C00-0000F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786499</xdr:row>
          <xdr:rowOff>0</xdr:rowOff>
        </xdr:from>
        <xdr:to>
          <xdr:col>6908</xdr:col>
          <xdr:colOff>0</xdr:colOff>
          <xdr:row>786499</xdr:row>
          <xdr:rowOff>0</xdr:rowOff>
        </xdr:to>
        <xdr:sp macro="" textlink="">
          <xdr:nvSpPr>
            <xdr:cNvPr id="61946" name="Button 506" hidden="1">
              <a:extLst>
                <a:ext uri="{63B3BB69-23CF-44E3-9099-C40C66FF867C}">
                  <a14:compatExt spid="_x0000_s61946"/>
                </a:ext>
                <a:ext uri="{FF2B5EF4-FFF2-40B4-BE49-F238E27FC236}">
                  <a16:creationId xmlns:a16="http://schemas.microsoft.com/office/drawing/2014/main" id="{00000000-0008-0000-3C00-0000F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852035</xdr:row>
          <xdr:rowOff>0</xdr:rowOff>
        </xdr:from>
        <xdr:to>
          <xdr:col>6908</xdr:col>
          <xdr:colOff>0</xdr:colOff>
          <xdr:row>852035</xdr:row>
          <xdr:rowOff>0</xdr:rowOff>
        </xdr:to>
        <xdr:sp macro="" textlink="">
          <xdr:nvSpPr>
            <xdr:cNvPr id="61947" name="Button 507" hidden="1">
              <a:extLst>
                <a:ext uri="{63B3BB69-23CF-44E3-9099-C40C66FF867C}">
                  <a14:compatExt spid="_x0000_s61947"/>
                </a:ext>
                <a:ext uri="{FF2B5EF4-FFF2-40B4-BE49-F238E27FC236}">
                  <a16:creationId xmlns:a16="http://schemas.microsoft.com/office/drawing/2014/main" id="{00000000-0008-0000-3C00-0000F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917571</xdr:row>
          <xdr:rowOff>0</xdr:rowOff>
        </xdr:from>
        <xdr:to>
          <xdr:col>6908</xdr:col>
          <xdr:colOff>0</xdr:colOff>
          <xdr:row>917571</xdr:row>
          <xdr:rowOff>0</xdr:rowOff>
        </xdr:to>
        <xdr:sp macro="" textlink="">
          <xdr:nvSpPr>
            <xdr:cNvPr id="61948" name="Button 508" hidden="1">
              <a:extLst>
                <a:ext uri="{63B3BB69-23CF-44E3-9099-C40C66FF867C}">
                  <a14:compatExt spid="_x0000_s61948"/>
                </a:ext>
                <a:ext uri="{FF2B5EF4-FFF2-40B4-BE49-F238E27FC236}">
                  <a16:creationId xmlns:a16="http://schemas.microsoft.com/office/drawing/2014/main" id="{00000000-0008-0000-3C00-0000F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983107</xdr:row>
          <xdr:rowOff>0</xdr:rowOff>
        </xdr:from>
        <xdr:to>
          <xdr:col>6908</xdr:col>
          <xdr:colOff>0</xdr:colOff>
          <xdr:row>983107</xdr:row>
          <xdr:rowOff>0</xdr:rowOff>
        </xdr:to>
        <xdr:sp macro="" textlink="">
          <xdr:nvSpPr>
            <xdr:cNvPr id="61949" name="Button 509" hidden="1">
              <a:extLst>
                <a:ext uri="{63B3BB69-23CF-44E3-9099-C40C66FF867C}">
                  <a14:compatExt spid="_x0000_s61949"/>
                </a:ext>
                <a:ext uri="{FF2B5EF4-FFF2-40B4-BE49-F238E27FC236}">
                  <a16:creationId xmlns:a16="http://schemas.microsoft.com/office/drawing/2014/main" id="{00000000-0008-0000-3C00-0000F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67</xdr:row>
          <xdr:rowOff>0</xdr:rowOff>
        </xdr:from>
        <xdr:to>
          <xdr:col>7164</xdr:col>
          <xdr:colOff>0</xdr:colOff>
          <xdr:row>67</xdr:row>
          <xdr:rowOff>0</xdr:rowOff>
        </xdr:to>
        <xdr:sp macro="" textlink="">
          <xdr:nvSpPr>
            <xdr:cNvPr id="61950" name="Button 510" hidden="1">
              <a:extLst>
                <a:ext uri="{63B3BB69-23CF-44E3-9099-C40C66FF867C}">
                  <a14:compatExt spid="_x0000_s61950"/>
                </a:ext>
                <a:ext uri="{FF2B5EF4-FFF2-40B4-BE49-F238E27FC236}">
                  <a16:creationId xmlns:a16="http://schemas.microsoft.com/office/drawing/2014/main" id="{00000000-0008-0000-3C00-0000F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65603</xdr:row>
          <xdr:rowOff>0</xdr:rowOff>
        </xdr:from>
        <xdr:to>
          <xdr:col>7164</xdr:col>
          <xdr:colOff>0</xdr:colOff>
          <xdr:row>65603</xdr:row>
          <xdr:rowOff>0</xdr:rowOff>
        </xdr:to>
        <xdr:sp macro="" textlink="">
          <xdr:nvSpPr>
            <xdr:cNvPr id="61951" name="Button 511" hidden="1">
              <a:extLst>
                <a:ext uri="{63B3BB69-23CF-44E3-9099-C40C66FF867C}">
                  <a14:compatExt spid="_x0000_s61951"/>
                </a:ext>
                <a:ext uri="{FF2B5EF4-FFF2-40B4-BE49-F238E27FC236}">
                  <a16:creationId xmlns:a16="http://schemas.microsoft.com/office/drawing/2014/main" id="{00000000-0008-0000-3C00-0000F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131139</xdr:row>
          <xdr:rowOff>0</xdr:rowOff>
        </xdr:from>
        <xdr:to>
          <xdr:col>7164</xdr:col>
          <xdr:colOff>0</xdr:colOff>
          <xdr:row>131139</xdr:row>
          <xdr:rowOff>0</xdr:rowOff>
        </xdr:to>
        <xdr:sp macro="" textlink="">
          <xdr:nvSpPr>
            <xdr:cNvPr id="61952" name="Button 512" hidden="1">
              <a:extLst>
                <a:ext uri="{63B3BB69-23CF-44E3-9099-C40C66FF867C}">
                  <a14:compatExt spid="_x0000_s61952"/>
                </a:ext>
                <a:ext uri="{FF2B5EF4-FFF2-40B4-BE49-F238E27FC236}">
                  <a16:creationId xmlns:a16="http://schemas.microsoft.com/office/drawing/2014/main" id="{00000000-0008-0000-3C00-00000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196675</xdr:row>
          <xdr:rowOff>0</xdr:rowOff>
        </xdr:from>
        <xdr:to>
          <xdr:col>7164</xdr:col>
          <xdr:colOff>0</xdr:colOff>
          <xdr:row>196675</xdr:row>
          <xdr:rowOff>0</xdr:rowOff>
        </xdr:to>
        <xdr:sp macro="" textlink="">
          <xdr:nvSpPr>
            <xdr:cNvPr id="61953" name="Button 513" hidden="1">
              <a:extLst>
                <a:ext uri="{63B3BB69-23CF-44E3-9099-C40C66FF867C}">
                  <a14:compatExt spid="_x0000_s61953"/>
                </a:ext>
                <a:ext uri="{FF2B5EF4-FFF2-40B4-BE49-F238E27FC236}">
                  <a16:creationId xmlns:a16="http://schemas.microsoft.com/office/drawing/2014/main" id="{00000000-0008-0000-3C00-00000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262211</xdr:row>
          <xdr:rowOff>0</xdr:rowOff>
        </xdr:from>
        <xdr:to>
          <xdr:col>7164</xdr:col>
          <xdr:colOff>0</xdr:colOff>
          <xdr:row>262211</xdr:row>
          <xdr:rowOff>0</xdr:rowOff>
        </xdr:to>
        <xdr:sp macro="" textlink="">
          <xdr:nvSpPr>
            <xdr:cNvPr id="61954" name="Button 514" hidden="1">
              <a:extLst>
                <a:ext uri="{63B3BB69-23CF-44E3-9099-C40C66FF867C}">
                  <a14:compatExt spid="_x0000_s61954"/>
                </a:ext>
                <a:ext uri="{FF2B5EF4-FFF2-40B4-BE49-F238E27FC236}">
                  <a16:creationId xmlns:a16="http://schemas.microsoft.com/office/drawing/2014/main" id="{00000000-0008-0000-3C00-00000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327747</xdr:row>
          <xdr:rowOff>0</xdr:rowOff>
        </xdr:from>
        <xdr:to>
          <xdr:col>7164</xdr:col>
          <xdr:colOff>0</xdr:colOff>
          <xdr:row>327747</xdr:row>
          <xdr:rowOff>0</xdr:rowOff>
        </xdr:to>
        <xdr:sp macro="" textlink="">
          <xdr:nvSpPr>
            <xdr:cNvPr id="61955" name="Button 515" hidden="1">
              <a:extLst>
                <a:ext uri="{63B3BB69-23CF-44E3-9099-C40C66FF867C}">
                  <a14:compatExt spid="_x0000_s61955"/>
                </a:ext>
                <a:ext uri="{FF2B5EF4-FFF2-40B4-BE49-F238E27FC236}">
                  <a16:creationId xmlns:a16="http://schemas.microsoft.com/office/drawing/2014/main" id="{00000000-0008-0000-3C00-00000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393283</xdr:row>
          <xdr:rowOff>0</xdr:rowOff>
        </xdr:from>
        <xdr:to>
          <xdr:col>7164</xdr:col>
          <xdr:colOff>0</xdr:colOff>
          <xdr:row>393283</xdr:row>
          <xdr:rowOff>0</xdr:rowOff>
        </xdr:to>
        <xdr:sp macro="" textlink="">
          <xdr:nvSpPr>
            <xdr:cNvPr id="61956" name="Button 516" hidden="1">
              <a:extLst>
                <a:ext uri="{63B3BB69-23CF-44E3-9099-C40C66FF867C}">
                  <a14:compatExt spid="_x0000_s61956"/>
                </a:ext>
                <a:ext uri="{FF2B5EF4-FFF2-40B4-BE49-F238E27FC236}">
                  <a16:creationId xmlns:a16="http://schemas.microsoft.com/office/drawing/2014/main" id="{00000000-0008-0000-3C00-00000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458819</xdr:row>
          <xdr:rowOff>0</xdr:rowOff>
        </xdr:from>
        <xdr:to>
          <xdr:col>7164</xdr:col>
          <xdr:colOff>0</xdr:colOff>
          <xdr:row>458819</xdr:row>
          <xdr:rowOff>0</xdr:rowOff>
        </xdr:to>
        <xdr:sp macro="" textlink="">
          <xdr:nvSpPr>
            <xdr:cNvPr id="61957" name="Button 517" hidden="1">
              <a:extLst>
                <a:ext uri="{63B3BB69-23CF-44E3-9099-C40C66FF867C}">
                  <a14:compatExt spid="_x0000_s61957"/>
                </a:ext>
                <a:ext uri="{FF2B5EF4-FFF2-40B4-BE49-F238E27FC236}">
                  <a16:creationId xmlns:a16="http://schemas.microsoft.com/office/drawing/2014/main" id="{00000000-0008-0000-3C00-00000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524355</xdr:row>
          <xdr:rowOff>0</xdr:rowOff>
        </xdr:from>
        <xdr:to>
          <xdr:col>7164</xdr:col>
          <xdr:colOff>0</xdr:colOff>
          <xdr:row>524355</xdr:row>
          <xdr:rowOff>0</xdr:rowOff>
        </xdr:to>
        <xdr:sp macro="" textlink="">
          <xdr:nvSpPr>
            <xdr:cNvPr id="61958" name="Button 518" hidden="1">
              <a:extLst>
                <a:ext uri="{63B3BB69-23CF-44E3-9099-C40C66FF867C}">
                  <a14:compatExt spid="_x0000_s61958"/>
                </a:ext>
                <a:ext uri="{FF2B5EF4-FFF2-40B4-BE49-F238E27FC236}">
                  <a16:creationId xmlns:a16="http://schemas.microsoft.com/office/drawing/2014/main" id="{00000000-0008-0000-3C00-00000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589891</xdr:row>
          <xdr:rowOff>0</xdr:rowOff>
        </xdr:from>
        <xdr:to>
          <xdr:col>7164</xdr:col>
          <xdr:colOff>0</xdr:colOff>
          <xdr:row>589891</xdr:row>
          <xdr:rowOff>0</xdr:rowOff>
        </xdr:to>
        <xdr:sp macro="" textlink="">
          <xdr:nvSpPr>
            <xdr:cNvPr id="61959" name="Button 519" hidden="1">
              <a:extLst>
                <a:ext uri="{63B3BB69-23CF-44E3-9099-C40C66FF867C}">
                  <a14:compatExt spid="_x0000_s61959"/>
                </a:ext>
                <a:ext uri="{FF2B5EF4-FFF2-40B4-BE49-F238E27FC236}">
                  <a16:creationId xmlns:a16="http://schemas.microsoft.com/office/drawing/2014/main" id="{00000000-0008-0000-3C00-00000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655427</xdr:row>
          <xdr:rowOff>0</xdr:rowOff>
        </xdr:from>
        <xdr:to>
          <xdr:col>7164</xdr:col>
          <xdr:colOff>0</xdr:colOff>
          <xdr:row>655427</xdr:row>
          <xdr:rowOff>0</xdr:rowOff>
        </xdr:to>
        <xdr:sp macro="" textlink="">
          <xdr:nvSpPr>
            <xdr:cNvPr id="61960" name="Button 520" hidden="1">
              <a:extLst>
                <a:ext uri="{63B3BB69-23CF-44E3-9099-C40C66FF867C}">
                  <a14:compatExt spid="_x0000_s61960"/>
                </a:ext>
                <a:ext uri="{FF2B5EF4-FFF2-40B4-BE49-F238E27FC236}">
                  <a16:creationId xmlns:a16="http://schemas.microsoft.com/office/drawing/2014/main" id="{00000000-0008-0000-3C00-00000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720963</xdr:row>
          <xdr:rowOff>0</xdr:rowOff>
        </xdr:from>
        <xdr:to>
          <xdr:col>7164</xdr:col>
          <xdr:colOff>0</xdr:colOff>
          <xdr:row>720963</xdr:row>
          <xdr:rowOff>0</xdr:rowOff>
        </xdr:to>
        <xdr:sp macro="" textlink="">
          <xdr:nvSpPr>
            <xdr:cNvPr id="61961" name="Button 521" hidden="1">
              <a:extLst>
                <a:ext uri="{63B3BB69-23CF-44E3-9099-C40C66FF867C}">
                  <a14:compatExt spid="_x0000_s61961"/>
                </a:ext>
                <a:ext uri="{FF2B5EF4-FFF2-40B4-BE49-F238E27FC236}">
                  <a16:creationId xmlns:a16="http://schemas.microsoft.com/office/drawing/2014/main" id="{00000000-0008-0000-3C00-00000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786499</xdr:row>
          <xdr:rowOff>0</xdr:rowOff>
        </xdr:from>
        <xdr:to>
          <xdr:col>7164</xdr:col>
          <xdr:colOff>0</xdr:colOff>
          <xdr:row>786499</xdr:row>
          <xdr:rowOff>0</xdr:rowOff>
        </xdr:to>
        <xdr:sp macro="" textlink="">
          <xdr:nvSpPr>
            <xdr:cNvPr id="61962" name="Button 522" hidden="1">
              <a:extLst>
                <a:ext uri="{63B3BB69-23CF-44E3-9099-C40C66FF867C}">
                  <a14:compatExt spid="_x0000_s61962"/>
                </a:ext>
                <a:ext uri="{FF2B5EF4-FFF2-40B4-BE49-F238E27FC236}">
                  <a16:creationId xmlns:a16="http://schemas.microsoft.com/office/drawing/2014/main" id="{00000000-0008-0000-3C00-00000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852035</xdr:row>
          <xdr:rowOff>0</xdr:rowOff>
        </xdr:from>
        <xdr:to>
          <xdr:col>7164</xdr:col>
          <xdr:colOff>0</xdr:colOff>
          <xdr:row>852035</xdr:row>
          <xdr:rowOff>0</xdr:rowOff>
        </xdr:to>
        <xdr:sp macro="" textlink="">
          <xdr:nvSpPr>
            <xdr:cNvPr id="61963" name="Button 523" hidden="1">
              <a:extLst>
                <a:ext uri="{63B3BB69-23CF-44E3-9099-C40C66FF867C}">
                  <a14:compatExt spid="_x0000_s61963"/>
                </a:ext>
                <a:ext uri="{FF2B5EF4-FFF2-40B4-BE49-F238E27FC236}">
                  <a16:creationId xmlns:a16="http://schemas.microsoft.com/office/drawing/2014/main" id="{00000000-0008-0000-3C00-00000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917571</xdr:row>
          <xdr:rowOff>0</xdr:rowOff>
        </xdr:from>
        <xdr:to>
          <xdr:col>7164</xdr:col>
          <xdr:colOff>0</xdr:colOff>
          <xdr:row>917571</xdr:row>
          <xdr:rowOff>0</xdr:rowOff>
        </xdr:to>
        <xdr:sp macro="" textlink="">
          <xdr:nvSpPr>
            <xdr:cNvPr id="61964" name="Button 524" hidden="1">
              <a:extLst>
                <a:ext uri="{63B3BB69-23CF-44E3-9099-C40C66FF867C}">
                  <a14:compatExt spid="_x0000_s61964"/>
                </a:ext>
                <a:ext uri="{FF2B5EF4-FFF2-40B4-BE49-F238E27FC236}">
                  <a16:creationId xmlns:a16="http://schemas.microsoft.com/office/drawing/2014/main" id="{00000000-0008-0000-3C00-00000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983107</xdr:row>
          <xdr:rowOff>0</xdr:rowOff>
        </xdr:from>
        <xdr:to>
          <xdr:col>7164</xdr:col>
          <xdr:colOff>0</xdr:colOff>
          <xdr:row>983107</xdr:row>
          <xdr:rowOff>0</xdr:rowOff>
        </xdr:to>
        <xdr:sp macro="" textlink="">
          <xdr:nvSpPr>
            <xdr:cNvPr id="61965" name="Button 525" hidden="1">
              <a:extLst>
                <a:ext uri="{63B3BB69-23CF-44E3-9099-C40C66FF867C}">
                  <a14:compatExt spid="_x0000_s61965"/>
                </a:ext>
                <a:ext uri="{FF2B5EF4-FFF2-40B4-BE49-F238E27FC236}">
                  <a16:creationId xmlns:a16="http://schemas.microsoft.com/office/drawing/2014/main" id="{00000000-0008-0000-3C00-00000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67</xdr:row>
          <xdr:rowOff>0</xdr:rowOff>
        </xdr:from>
        <xdr:to>
          <xdr:col>7420</xdr:col>
          <xdr:colOff>0</xdr:colOff>
          <xdr:row>67</xdr:row>
          <xdr:rowOff>0</xdr:rowOff>
        </xdr:to>
        <xdr:sp macro="" textlink="">
          <xdr:nvSpPr>
            <xdr:cNvPr id="61966" name="Button 526" hidden="1">
              <a:extLst>
                <a:ext uri="{63B3BB69-23CF-44E3-9099-C40C66FF867C}">
                  <a14:compatExt spid="_x0000_s61966"/>
                </a:ext>
                <a:ext uri="{FF2B5EF4-FFF2-40B4-BE49-F238E27FC236}">
                  <a16:creationId xmlns:a16="http://schemas.microsoft.com/office/drawing/2014/main" id="{00000000-0008-0000-3C00-00000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65603</xdr:row>
          <xdr:rowOff>0</xdr:rowOff>
        </xdr:from>
        <xdr:to>
          <xdr:col>7420</xdr:col>
          <xdr:colOff>0</xdr:colOff>
          <xdr:row>65603</xdr:row>
          <xdr:rowOff>0</xdr:rowOff>
        </xdr:to>
        <xdr:sp macro="" textlink="">
          <xdr:nvSpPr>
            <xdr:cNvPr id="61967" name="Button 527" hidden="1">
              <a:extLst>
                <a:ext uri="{63B3BB69-23CF-44E3-9099-C40C66FF867C}">
                  <a14:compatExt spid="_x0000_s61967"/>
                </a:ext>
                <a:ext uri="{FF2B5EF4-FFF2-40B4-BE49-F238E27FC236}">
                  <a16:creationId xmlns:a16="http://schemas.microsoft.com/office/drawing/2014/main" id="{00000000-0008-0000-3C00-00000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131139</xdr:row>
          <xdr:rowOff>0</xdr:rowOff>
        </xdr:from>
        <xdr:to>
          <xdr:col>7420</xdr:col>
          <xdr:colOff>0</xdr:colOff>
          <xdr:row>131139</xdr:row>
          <xdr:rowOff>0</xdr:rowOff>
        </xdr:to>
        <xdr:sp macro="" textlink="">
          <xdr:nvSpPr>
            <xdr:cNvPr id="61968" name="Button 528" hidden="1">
              <a:extLst>
                <a:ext uri="{63B3BB69-23CF-44E3-9099-C40C66FF867C}">
                  <a14:compatExt spid="_x0000_s61968"/>
                </a:ext>
                <a:ext uri="{FF2B5EF4-FFF2-40B4-BE49-F238E27FC236}">
                  <a16:creationId xmlns:a16="http://schemas.microsoft.com/office/drawing/2014/main" id="{00000000-0008-0000-3C00-00001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196675</xdr:row>
          <xdr:rowOff>0</xdr:rowOff>
        </xdr:from>
        <xdr:to>
          <xdr:col>7420</xdr:col>
          <xdr:colOff>0</xdr:colOff>
          <xdr:row>196675</xdr:row>
          <xdr:rowOff>0</xdr:rowOff>
        </xdr:to>
        <xdr:sp macro="" textlink="">
          <xdr:nvSpPr>
            <xdr:cNvPr id="61969" name="Button 529" hidden="1">
              <a:extLst>
                <a:ext uri="{63B3BB69-23CF-44E3-9099-C40C66FF867C}">
                  <a14:compatExt spid="_x0000_s61969"/>
                </a:ext>
                <a:ext uri="{FF2B5EF4-FFF2-40B4-BE49-F238E27FC236}">
                  <a16:creationId xmlns:a16="http://schemas.microsoft.com/office/drawing/2014/main" id="{00000000-0008-0000-3C00-00001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262211</xdr:row>
          <xdr:rowOff>0</xdr:rowOff>
        </xdr:from>
        <xdr:to>
          <xdr:col>7420</xdr:col>
          <xdr:colOff>0</xdr:colOff>
          <xdr:row>262211</xdr:row>
          <xdr:rowOff>0</xdr:rowOff>
        </xdr:to>
        <xdr:sp macro="" textlink="">
          <xdr:nvSpPr>
            <xdr:cNvPr id="61970" name="Button 530" hidden="1">
              <a:extLst>
                <a:ext uri="{63B3BB69-23CF-44E3-9099-C40C66FF867C}">
                  <a14:compatExt spid="_x0000_s61970"/>
                </a:ext>
                <a:ext uri="{FF2B5EF4-FFF2-40B4-BE49-F238E27FC236}">
                  <a16:creationId xmlns:a16="http://schemas.microsoft.com/office/drawing/2014/main" id="{00000000-0008-0000-3C00-00001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327747</xdr:row>
          <xdr:rowOff>0</xdr:rowOff>
        </xdr:from>
        <xdr:to>
          <xdr:col>7420</xdr:col>
          <xdr:colOff>0</xdr:colOff>
          <xdr:row>327747</xdr:row>
          <xdr:rowOff>0</xdr:rowOff>
        </xdr:to>
        <xdr:sp macro="" textlink="">
          <xdr:nvSpPr>
            <xdr:cNvPr id="61971" name="Button 531" hidden="1">
              <a:extLst>
                <a:ext uri="{63B3BB69-23CF-44E3-9099-C40C66FF867C}">
                  <a14:compatExt spid="_x0000_s61971"/>
                </a:ext>
                <a:ext uri="{FF2B5EF4-FFF2-40B4-BE49-F238E27FC236}">
                  <a16:creationId xmlns:a16="http://schemas.microsoft.com/office/drawing/2014/main" id="{00000000-0008-0000-3C00-00001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393283</xdr:row>
          <xdr:rowOff>0</xdr:rowOff>
        </xdr:from>
        <xdr:to>
          <xdr:col>7420</xdr:col>
          <xdr:colOff>0</xdr:colOff>
          <xdr:row>393283</xdr:row>
          <xdr:rowOff>0</xdr:rowOff>
        </xdr:to>
        <xdr:sp macro="" textlink="">
          <xdr:nvSpPr>
            <xdr:cNvPr id="61972" name="Button 532" hidden="1">
              <a:extLst>
                <a:ext uri="{63B3BB69-23CF-44E3-9099-C40C66FF867C}">
                  <a14:compatExt spid="_x0000_s61972"/>
                </a:ext>
                <a:ext uri="{FF2B5EF4-FFF2-40B4-BE49-F238E27FC236}">
                  <a16:creationId xmlns:a16="http://schemas.microsoft.com/office/drawing/2014/main" id="{00000000-0008-0000-3C00-00001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458819</xdr:row>
          <xdr:rowOff>0</xdr:rowOff>
        </xdr:from>
        <xdr:to>
          <xdr:col>7420</xdr:col>
          <xdr:colOff>0</xdr:colOff>
          <xdr:row>458819</xdr:row>
          <xdr:rowOff>0</xdr:rowOff>
        </xdr:to>
        <xdr:sp macro="" textlink="">
          <xdr:nvSpPr>
            <xdr:cNvPr id="61973" name="Button 533" hidden="1">
              <a:extLst>
                <a:ext uri="{63B3BB69-23CF-44E3-9099-C40C66FF867C}">
                  <a14:compatExt spid="_x0000_s61973"/>
                </a:ext>
                <a:ext uri="{FF2B5EF4-FFF2-40B4-BE49-F238E27FC236}">
                  <a16:creationId xmlns:a16="http://schemas.microsoft.com/office/drawing/2014/main" id="{00000000-0008-0000-3C00-00001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524355</xdr:row>
          <xdr:rowOff>0</xdr:rowOff>
        </xdr:from>
        <xdr:to>
          <xdr:col>7420</xdr:col>
          <xdr:colOff>0</xdr:colOff>
          <xdr:row>524355</xdr:row>
          <xdr:rowOff>0</xdr:rowOff>
        </xdr:to>
        <xdr:sp macro="" textlink="">
          <xdr:nvSpPr>
            <xdr:cNvPr id="61974" name="Button 534" hidden="1">
              <a:extLst>
                <a:ext uri="{63B3BB69-23CF-44E3-9099-C40C66FF867C}">
                  <a14:compatExt spid="_x0000_s61974"/>
                </a:ext>
                <a:ext uri="{FF2B5EF4-FFF2-40B4-BE49-F238E27FC236}">
                  <a16:creationId xmlns:a16="http://schemas.microsoft.com/office/drawing/2014/main" id="{00000000-0008-0000-3C00-00001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589891</xdr:row>
          <xdr:rowOff>0</xdr:rowOff>
        </xdr:from>
        <xdr:to>
          <xdr:col>7420</xdr:col>
          <xdr:colOff>0</xdr:colOff>
          <xdr:row>589891</xdr:row>
          <xdr:rowOff>0</xdr:rowOff>
        </xdr:to>
        <xdr:sp macro="" textlink="">
          <xdr:nvSpPr>
            <xdr:cNvPr id="61975" name="Button 535" hidden="1">
              <a:extLst>
                <a:ext uri="{63B3BB69-23CF-44E3-9099-C40C66FF867C}">
                  <a14:compatExt spid="_x0000_s61975"/>
                </a:ext>
                <a:ext uri="{FF2B5EF4-FFF2-40B4-BE49-F238E27FC236}">
                  <a16:creationId xmlns:a16="http://schemas.microsoft.com/office/drawing/2014/main" id="{00000000-0008-0000-3C00-00001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655427</xdr:row>
          <xdr:rowOff>0</xdr:rowOff>
        </xdr:from>
        <xdr:to>
          <xdr:col>7420</xdr:col>
          <xdr:colOff>0</xdr:colOff>
          <xdr:row>655427</xdr:row>
          <xdr:rowOff>0</xdr:rowOff>
        </xdr:to>
        <xdr:sp macro="" textlink="">
          <xdr:nvSpPr>
            <xdr:cNvPr id="61976" name="Button 536" hidden="1">
              <a:extLst>
                <a:ext uri="{63B3BB69-23CF-44E3-9099-C40C66FF867C}">
                  <a14:compatExt spid="_x0000_s61976"/>
                </a:ext>
                <a:ext uri="{FF2B5EF4-FFF2-40B4-BE49-F238E27FC236}">
                  <a16:creationId xmlns:a16="http://schemas.microsoft.com/office/drawing/2014/main" id="{00000000-0008-0000-3C00-00001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720963</xdr:row>
          <xdr:rowOff>0</xdr:rowOff>
        </xdr:from>
        <xdr:to>
          <xdr:col>7420</xdr:col>
          <xdr:colOff>0</xdr:colOff>
          <xdr:row>720963</xdr:row>
          <xdr:rowOff>0</xdr:rowOff>
        </xdr:to>
        <xdr:sp macro="" textlink="">
          <xdr:nvSpPr>
            <xdr:cNvPr id="61977" name="Button 537" hidden="1">
              <a:extLst>
                <a:ext uri="{63B3BB69-23CF-44E3-9099-C40C66FF867C}">
                  <a14:compatExt spid="_x0000_s61977"/>
                </a:ext>
                <a:ext uri="{FF2B5EF4-FFF2-40B4-BE49-F238E27FC236}">
                  <a16:creationId xmlns:a16="http://schemas.microsoft.com/office/drawing/2014/main" id="{00000000-0008-0000-3C00-00001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786499</xdr:row>
          <xdr:rowOff>0</xdr:rowOff>
        </xdr:from>
        <xdr:to>
          <xdr:col>7420</xdr:col>
          <xdr:colOff>0</xdr:colOff>
          <xdr:row>786499</xdr:row>
          <xdr:rowOff>0</xdr:rowOff>
        </xdr:to>
        <xdr:sp macro="" textlink="">
          <xdr:nvSpPr>
            <xdr:cNvPr id="61978" name="Button 538" hidden="1">
              <a:extLst>
                <a:ext uri="{63B3BB69-23CF-44E3-9099-C40C66FF867C}">
                  <a14:compatExt spid="_x0000_s61978"/>
                </a:ext>
                <a:ext uri="{FF2B5EF4-FFF2-40B4-BE49-F238E27FC236}">
                  <a16:creationId xmlns:a16="http://schemas.microsoft.com/office/drawing/2014/main" id="{00000000-0008-0000-3C00-00001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852035</xdr:row>
          <xdr:rowOff>0</xdr:rowOff>
        </xdr:from>
        <xdr:to>
          <xdr:col>7420</xdr:col>
          <xdr:colOff>0</xdr:colOff>
          <xdr:row>852035</xdr:row>
          <xdr:rowOff>0</xdr:rowOff>
        </xdr:to>
        <xdr:sp macro="" textlink="">
          <xdr:nvSpPr>
            <xdr:cNvPr id="61979" name="Button 539" hidden="1">
              <a:extLst>
                <a:ext uri="{63B3BB69-23CF-44E3-9099-C40C66FF867C}">
                  <a14:compatExt spid="_x0000_s61979"/>
                </a:ext>
                <a:ext uri="{FF2B5EF4-FFF2-40B4-BE49-F238E27FC236}">
                  <a16:creationId xmlns:a16="http://schemas.microsoft.com/office/drawing/2014/main" id="{00000000-0008-0000-3C00-00001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917571</xdr:row>
          <xdr:rowOff>0</xdr:rowOff>
        </xdr:from>
        <xdr:to>
          <xdr:col>7420</xdr:col>
          <xdr:colOff>0</xdr:colOff>
          <xdr:row>917571</xdr:row>
          <xdr:rowOff>0</xdr:rowOff>
        </xdr:to>
        <xdr:sp macro="" textlink="">
          <xdr:nvSpPr>
            <xdr:cNvPr id="61980" name="Button 540" hidden="1">
              <a:extLst>
                <a:ext uri="{63B3BB69-23CF-44E3-9099-C40C66FF867C}">
                  <a14:compatExt spid="_x0000_s61980"/>
                </a:ext>
                <a:ext uri="{FF2B5EF4-FFF2-40B4-BE49-F238E27FC236}">
                  <a16:creationId xmlns:a16="http://schemas.microsoft.com/office/drawing/2014/main" id="{00000000-0008-0000-3C00-00001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983107</xdr:row>
          <xdr:rowOff>0</xdr:rowOff>
        </xdr:from>
        <xdr:to>
          <xdr:col>7420</xdr:col>
          <xdr:colOff>0</xdr:colOff>
          <xdr:row>983107</xdr:row>
          <xdr:rowOff>0</xdr:rowOff>
        </xdr:to>
        <xdr:sp macro="" textlink="">
          <xdr:nvSpPr>
            <xdr:cNvPr id="61981" name="Button 541" hidden="1">
              <a:extLst>
                <a:ext uri="{63B3BB69-23CF-44E3-9099-C40C66FF867C}">
                  <a14:compatExt spid="_x0000_s61981"/>
                </a:ext>
                <a:ext uri="{FF2B5EF4-FFF2-40B4-BE49-F238E27FC236}">
                  <a16:creationId xmlns:a16="http://schemas.microsoft.com/office/drawing/2014/main" id="{00000000-0008-0000-3C00-00001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67</xdr:row>
          <xdr:rowOff>0</xdr:rowOff>
        </xdr:from>
        <xdr:to>
          <xdr:col>7676</xdr:col>
          <xdr:colOff>0</xdr:colOff>
          <xdr:row>67</xdr:row>
          <xdr:rowOff>0</xdr:rowOff>
        </xdr:to>
        <xdr:sp macro="" textlink="">
          <xdr:nvSpPr>
            <xdr:cNvPr id="61982" name="Button 542" hidden="1">
              <a:extLst>
                <a:ext uri="{63B3BB69-23CF-44E3-9099-C40C66FF867C}">
                  <a14:compatExt spid="_x0000_s61982"/>
                </a:ext>
                <a:ext uri="{FF2B5EF4-FFF2-40B4-BE49-F238E27FC236}">
                  <a16:creationId xmlns:a16="http://schemas.microsoft.com/office/drawing/2014/main" id="{00000000-0008-0000-3C00-00001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65603</xdr:row>
          <xdr:rowOff>0</xdr:rowOff>
        </xdr:from>
        <xdr:to>
          <xdr:col>7676</xdr:col>
          <xdr:colOff>0</xdr:colOff>
          <xdr:row>65603</xdr:row>
          <xdr:rowOff>0</xdr:rowOff>
        </xdr:to>
        <xdr:sp macro="" textlink="">
          <xdr:nvSpPr>
            <xdr:cNvPr id="61983" name="Button 543" hidden="1">
              <a:extLst>
                <a:ext uri="{63B3BB69-23CF-44E3-9099-C40C66FF867C}">
                  <a14:compatExt spid="_x0000_s61983"/>
                </a:ext>
                <a:ext uri="{FF2B5EF4-FFF2-40B4-BE49-F238E27FC236}">
                  <a16:creationId xmlns:a16="http://schemas.microsoft.com/office/drawing/2014/main" id="{00000000-0008-0000-3C00-00001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131139</xdr:row>
          <xdr:rowOff>0</xdr:rowOff>
        </xdr:from>
        <xdr:to>
          <xdr:col>7676</xdr:col>
          <xdr:colOff>0</xdr:colOff>
          <xdr:row>131139</xdr:row>
          <xdr:rowOff>0</xdr:rowOff>
        </xdr:to>
        <xdr:sp macro="" textlink="">
          <xdr:nvSpPr>
            <xdr:cNvPr id="61984" name="Button 544" hidden="1">
              <a:extLst>
                <a:ext uri="{63B3BB69-23CF-44E3-9099-C40C66FF867C}">
                  <a14:compatExt spid="_x0000_s61984"/>
                </a:ext>
                <a:ext uri="{FF2B5EF4-FFF2-40B4-BE49-F238E27FC236}">
                  <a16:creationId xmlns:a16="http://schemas.microsoft.com/office/drawing/2014/main" id="{00000000-0008-0000-3C00-00002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196675</xdr:row>
          <xdr:rowOff>0</xdr:rowOff>
        </xdr:from>
        <xdr:to>
          <xdr:col>7676</xdr:col>
          <xdr:colOff>0</xdr:colOff>
          <xdr:row>196675</xdr:row>
          <xdr:rowOff>0</xdr:rowOff>
        </xdr:to>
        <xdr:sp macro="" textlink="">
          <xdr:nvSpPr>
            <xdr:cNvPr id="61985" name="Button 545" hidden="1">
              <a:extLst>
                <a:ext uri="{63B3BB69-23CF-44E3-9099-C40C66FF867C}">
                  <a14:compatExt spid="_x0000_s61985"/>
                </a:ext>
                <a:ext uri="{FF2B5EF4-FFF2-40B4-BE49-F238E27FC236}">
                  <a16:creationId xmlns:a16="http://schemas.microsoft.com/office/drawing/2014/main" id="{00000000-0008-0000-3C00-00002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262211</xdr:row>
          <xdr:rowOff>0</xdr:rowOff>
        </xdr:from>
        <xdr:to>
          <xdr:col>7676</xdr:col>
          <xdr:colOff>0</xdr:colOff>
          <xdr:row>262211</xdr:row>
          <xdr:rowOff>0</xdr:rowOff>
        </xdr:to>
        <xdr:sp macro="" textlink="">
          <xdr:nvSpPr>
            <xdr:cNvPr id="61986" name="Button 546" hidden="1">
              <a:extLst>
                <a:ext uri="{63B3BB69-23CF-44E3-9099-C40C66FF867C}">
                  <a14:compatExt spid="_x0000_s61986"/>
                </a:ext>
                <a:ext uri="{FF2B5EF4-FFF2-40B4-BE49-F238E27FC236}">
                  <a16:creationId xmlns:a16="http://schemas.microsoft.com/office/drawing/2014/main" id="{00000000-0008-0000-3C00-00002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327747</xdr:row>
          <xdr:rowOff>0</xdr:rowOff>
        </xdr:from>
        <xdr:to>
          <xdr:col>7676</xdr:col>
          <xdr:colOff>0</xdr:colOff>
          <xdr:row>327747</xdr:row>
          <xdr:rowOff>0</xdr:rowOff>
        </xdr:to>
        <xdr:sp macro="" textlink="">
          <xdr:nvSpPr>
            <xdr:cNvPr id="61987" name="Button 547" hidden="1">
              <a:extLst>
                <a:ext uri="{63B3BB69-23CF-44E3-9099-C40C66FF867C}">
                  <a14:compatExt spid="_x0000_s61987"/>
                </a:ext>
                <a:ext uri="{FF2B5EF4-FFF2-40B4-BE49-F238E27FC236}">
                  <a16:creationId xmlns:a16="http://schemas.microsoft.com/office/drawing/2014/main" id="{00000000-0008-0000-3C00-00002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393283</xdr:row>
          <xdr:rowOff>0</xdr:rowOff>
        </xdr:from>
        <xdr:to>
          <xdr:col>7676</xdr:col>
          <xdr:colOff>0</xdr:colOff>
          <xdr:row>393283</xdr:row>
          <xdr:rowOff>0</xdr:rowOff>
        </xdr:to>
        <xdr:sp macro="" textlink="">
          <xdr:nvSpPr>
            <xdr:cNvPr id="61988" name="Button 548" hidden="1">
              <a:extLst>
                <a:ext uri="{63B3BB69-23CF-44E3-9099-C40C66FF867C}">
                  <a14:compatExt spid="_x0000_s61988"/>
                </a:ext>
                <a:ext uri="{FF2B5EF4-FFF2-40B4-BE49-F238E27FC236}">
                  <a16:creationId xmlns:a16="http://schemas.microsoft.com/office/drawing/2014/main" id="{00000000-0008-0000-3C00-00002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458819</xdr:row>
          <xdr:rowOff>0</xdr:rowOff>
        </xdr:from>
        <xdr:to>
          <xdr:col>7676</xdr:col>
          <xdr:colOff>0</xdr:colOff>
          <xdr:row>458819</xdr:row>
          <xdr:rowOff>0</xdr:rowOff>
        </xdr:to>
        <xdr:sp macro="" textlink="">
          <xdr:nvSpPr>
            <xdr:cNvPr id="61989" name="Button 549" hidden="1">
              <a:extLst>
                <a:ext uri="{63B3BB69-23CF-44E3-9099-C40C66FF867C}">
                  <a14:compatExt spid="_x0000_s61989"/>
                </a:ext>
                <a:ext uri="{FF2B5EF4-FFF2-40B4-BE49-F238E27FC236}">
                  <a16:creationId xmlns:a16="http://schemas.microsoft.com/office/drawing/2014/main" id="{00000000-0008-0000-3C00-00002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524355</xdr:row>
          <xdr:rowOff>0</xdr:rowOff>
        </xdr:from>
        <xdr:to>
          <xdr:col>7676</xdr:col>
          <xdr:colOff>0</xdr:colOff>
          <xdr:row>524355</xdr:row>
          <xdr:rowOff>0</xdr:rowOff>
        </xdr:to>
        <xdr:sp macro="" textlink="">
          <xdr:nvSpPr>
            <xdr:cNvPr id="61990" name="Button 550" hidden="1">
              <a:extLst>
                <a:ext uri="{63B3BB69-23CF-44E3-9099-C40C66FF867C}">
                  <a14:compatExt spid="_x0000_s61990"/>
                </a:ext>
                <a:ext uri="{FF2B5EF4-FFF2-40B4-BE49-F238E27FC236}">
                  <a16:creationId xmlns:a16="http://schemas.microsoft.com/office/drawing/2014/main" id="{00000000-0008-0000-3C00-00002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589891</xdr:row>
          <xdr:rowOff>0</xdr:rowOff>
        </xdr:from>
        <xdr:to>
          <xdr:col>7676</xdr:col>
          <xdr:colOff>0</xdr:colOff>
          <xdr:row>589891</xdr:row>
          <xdr:rowOff>0</xdr:rowOff>
        </xdr:to>
        <xdr:sp macro="" textlink="">
          <xdr:nvSpPr>
            <xdr:cNvPr id="61991" name="Button 551" hidden="1">
              <a:extLst>
                <a:ext uri="{63B3BB69-23CF-44E3-9099-C40C66FF867C}">
                  <a14:compatExt spid="_x0000_s61991"/>
                </a:ext>
                <a:ext uri="{FF2B5EF4-FFF2-40B4-BE49-F238E27FC236}">
                  <a16:creationId xmlns:a16="http://schemas.microsoft.com/office/drawing/2014/main" id="{00000000-0008-0000-3C00-00002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655427</xdr:row>
          <xdr:rowOff>0</xdr:rowOff>
        </xdr:from>
        <xdr:to>
          <xdr:col>7676</xdr:col>
          <xdr:colOff>0</xdr:colOff>
          <xdr:row>655427</xdr:row>
          <xdr:rowOff>0</xdr:rowOff>
        </xdr:to>
        <xdr:sp macro="" textlink="">
          <xdr:nvSpPr>
            <xdr:cNvPr id="61992" name="Button 552" hidden="1">
              <a:extLst>
                <a:ext uri="{63B3BB69-23CF-44E3-9099-C40C66FF867C}">
                  <a14:compatExt spid="_x0000_s61992"/>
                </a:ext>
                <a:ext uri="{FF2B5EF4-FFF2-40B4-BE49-F238E27FC236}">
                  <a16:creationId xmlns:a16="http://schemas.microsoft.com/office/drawing/2014/main" id="{00000000-0008-0000-3C00-00002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720963</xdr:row>
          <xdr:rowOff>0</xdr:rowOff>
        </xdr:from>
        <xdr:to>
          <xdr:col>7676</xdr:col>
          <xdr:colOff>0</xdr:colOff>
          <xdr:row>720963</xdr:row>
          <xdr:rowOff>0</xdr:rowOff>
        </xdr:to>
        <xdr:sp macro="" textlink="">
          <xdr:nvSpPr>
            <xdr:cNvPr id="61993" name="Button 553" hidden="1">
              <a:extLst>
                <a:ext uri="{63B3BB69-23CF-44E3-9099-C40C66FF867C}">
                  <a14:compatExt spid="_x0000_s61993"/>
                </a:ext>
                <a:ext uri="{FF2B5EF4-FFF2-40B4-BE49-F238E27FC236}">
                  <a16:creationId xmlns:a16="http://schemas.microsoft.com/office/drawing/2014/main" id="{00000000-0008-0000-3C00-00002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786499</xdr:row>
          <xdr:rowOff>0</xdr:rowOff>
        </xdr:from>
        <xdr:to>
          <xdr:col>7676</xdr:col>
          <xdr:colOff>0</xdr:colOff>
          <xdr:row>786499</xdr:row>
          <xdr:rowOff>0</xdr:rowOff>
        </xdr:to>
        <xdr:sp macro="" textlink="">
          <xdr:nvSpPr>
            <xdr:cNvPr id="61994" name="Button 554" hidden="1">
              <a:extLst>
                <a:ext uri="{63B3BB69-23CF-44E3-9099-C40C66FF867C}">
                  <a14:compatExt spid="_x0000_s61994"/>
                </a:ext>
                <a:ext uri="{FF2B5EF4-FFF2-40B4-BE49-F238E27FC236}">
                  <a16:creationId xmlns:a16="http://schemas.microsoft.com/office/drawing/2014/main" id="{00000000-0008-0000-3C00-00002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852035</xdr:row>
          <xdr:rowOff>0</xdr:rowOff>
        </xdr:from>
        <xdr:to>
          <xdr:col>7676</xdr:col>
          <xdr:colOff>0</xdr:colOff>
          <xdr:row>852035</xdr:row>
          <xdr:rowOff>0</xdr:rowOff>
        </xdr:to>
        <xdr:sp macro="" textlink="">
          <xdr:nvSpPr>
            <xdr:cNvPr id="61995" name="Button 555" hidden="1">
              <a:extLst>
                <a:ext uri="{63B3BB69-23CF-44E3-9099-C40C66FF867C}">
                  <a14:compatExt spid="_x0000_s61995"/>
                </a:ext>
                <a:ext uri="{FF2B5EF4-FFF2-40B4-BE49-F238E27FC236}">
                  <a16:creationId xmlns:a16="http://schemas.microsoft.com/office/drawing/2014/main" id="{00000000-0008-0000-3C00-00002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917571</xdr:row>
          <xdr:rowOff>0</xdr:rowOff>
        </xdr:from>
        <xdr:to>
          <xdr:col>7676</xdr:col>
          <xdr:colOff>0</xdr:colOff>
          <xdr:row>917571</xdr:row>
          <xdr:rowOff>0</xdr:rowOff>
        </xdr:to>
        <xdr:sp macro="" textlink="">
          <xdr:nvSpPr>
            <xdr:cNvPr id="61996" name="Button 556" hidden="1">
              <a:extLst>
                <a:ext uri="{63B3BB69-23CF-44E3-9099-C40C66FF867C}">
                  <a14:compatExt spid="_x0000_s61996"/>
                </a:ext>
                <a:ext uri="{FF2B5EF4-FFF2-40B4-BE49-F238E27FC236}">
                  <a16:creationId xmlns:a16="http://schemas.microsoft.com/office/drawing/2014/main" id="{00000000-0008-0000-3C00-00002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983107</xdr:row>
          <xdr:rowOff>0</xdr:rowOff>
        </xdr:from>
        <xdr:to>
          <xdr:col>7676</xdr:col>
          <xdr:colOff>0</xdr:colOff>
          <xdr:row>983107</xdr:row>
          <xdr:rowOff>0</xdr:rowOff>
        </xdr:to>
        <xdr:sp macro="" textlink="">
          <xdr:nvSpPr>
            <xdr:cNvPr id="61997" name="Button 557" hidden="1">
              <a:extLst>
                <a:ext uri="{63B3BB69-23CF-44E3-9099-C40C66FF867C}">
                  <a14:compatExt spid="_x0000_s61997"/>
                </a:ext>
                <a:ext uri="{FF2B5EF4-FFF2-40B4-BE49-F238E27FC236}">
                  <a16:creationId xmlns:a16="http://schemas.microsoft.com/office/drawing/2014/main" id="{00000000-0008-0000-3C00-00002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67</xdr:row>
          <xdr:rowOff>0</xdr:rowOff>
        </xdr:from>
        <xdr:to>
          <xdr:col>7932</xdr:col>
          <xdr:colOff>0</xdr:colOff>
          <xdr:row>67</xdr:row>
          <xdr:rowOff>0</xdr:rowOff>
        </xdr:to>
        <xdr:sp macro="" textlink="">
          <xdr:nvSpPr>
            <xdr:cNvPr id="61998" name="Button 558" hidden="1">
              <a:extLst>
                <a:ext uri="{63B3BB69-23CF-44E3-9099-C40C66FF867C}">
                  <a14:compatExt spid="_x0000_s61998"/>
                </a:ext>
                <a:ext uri="{FF2B5EF4-FFF2-40B4-BE49-F238E27FC236}">
                  <a16:creationId xmlns:a16="http://schemas.microsoft.com/office/drawing/2014/main" id="{00000000-0008-0000-3C00-00002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65603</xdr:row>
          <xdr:rowOff>0</xdr:rowOff>
        </xdr:from>
        <xdr:to>
          <xdr:col>7932</xdr:col>
          <xdr:colOff>0</xdr:colOff>
          <xdr:row>65603</xdr:row>
          <xdr:rowOff>0</xdr:rowOff>
        </xdr:to>
        <xdr:sp macro="" textlink="">
          <xdr:nvSpPr>
            <xdr:cNvPr id="61999" name="Button 559" hidden="1">
              <a:extLst>
                <a:ext uri="{63B3BB69-23CF-44E3-9099-C40C66FF867C}">
                  <a14:compatExt spid="_x0000_s61999"/>
                </a:ext>
                <a:ext uri="{FF2B5EF4-FFF2-40B4-BE49-F238E27FC236}">
                  <a16:creationId xmlns:a16="http://schemas.microsoft.com/office/drawing/2014/main" id="{00000000-0008-0000-3C00-00002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131139</xdr:row>
          <xdr:rowOff>0</xdr:rowOff>
        </xdr:from>
        <xdr:to>
          <xdr:col>7932</xdr:col>
          <xdr:colOff>0</xdr:colOff>
          <xdr:row>131139</xdr:row>
          <xdr:rowOff>0</xdr:rowOff>
        </xdr:to>
        <xdr:sp macro="" textlink="">
          <xdr:nvSpPr>
            <xdr:cNvPr id="62000" name="Button 560" hidden="1">
              <a:extLst>
                <a:ext uri="{63B3BB69-23CF-44E3-9099-C40C66FF867C}">
                  <a14:compatExt spid="_x0000_s62000"/>
                </a:ext>
                <a:ext uri="{FF2B5EF4-FFF2-40B4-BE49-F238E27FC236}">
                  <a16:creationId xmlns:a16="http://schemas.microsoft.com/office/drawing/2014/main" id="{00000000-0008-0000-3C00-00003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196675</xdr:row>
          <xdr:rowOff>0</xdr:rowOff>
        </xdr:from>
        <xdr:to>
          <xdr:col>7932</xdr:col>
          <xdr:colOff>0</xdr:colOff>
          <xdr:row>196675</xdr:row>
          <xdr:rowOff>0</xdr:rowOff>
        </xdr:to>
        <xdr:sp macro="" textlink="">
          <xdr:nvSpPr>
            <xdr:cNvPr id="62001" name="Button 561" hidden="1">
              <a:extLst>
                <a:ext uri="{63B3BB69-23CF-44E3-9099-C40C66FF867C}">
                  <a14:compatExt spid="_x0000_s62001"/>
                </a:ext>
                <a:ext uri="{FF2B5EF4-FFF2-40B4-BE49-F238E27FC236}">
                  <a16:creationId xmlns:a16="http://schemas.microsoft.com/office/drawing/2014/main" id="{00000000-0008-0000-3C00-00003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262211</xdr:row>
          <xdr:rowOff>0</xdr:rowOff>
        </xdr:from>
        <xdr:to>
          <xdr:col>7932</xdr:col>
          <xdr:colOff>0</xdr:colOff>
          <xdr:row>262211</xdr:row>
          <xdr:rowOff>0</xdr:rowOff>
        </xdr:to>
        <xdr:sp macro="" textlink="">
          <xdr:nvSpPr>
            <xdr:cNvPr id="62002" name="Button 562" hidden="1">
              <a:extLst>
                <a:ext uri="{63B3BB69-23CF-44E3-9099-C40C66FF867C}">
                  <a14:compatExt spid="_x0000_s62002"/>
                </a:ext>
                <a:ext uri="{FF2B5EF4-FFF2-40B4-BE49-F238E27FC236}">
                  <a16:creationId xmlns:a16="http://schemas.microsoft.com/office/drawing/2014/main" id="{00000000-0008-0000-3C00-00003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327747</xdr:row>
          <xdr:rowOff>0</xdr:rowOff>
        </xdr:from>
        <xdr:to>
          <xdr:col>7932</xdr:col>
          <xdr:colOff>0</xdr:colOff>
          <xdr:row>327747</xdr:row>
          <xdr:rowOff>0</xdr:rowOff>
        </xdr:to>
        <xdr:sp macro="" textlink="">
          <xdr:nvSpPr>
            <xdr:cNvPr id="62003" name="Button 563" hidden="1">
              <a:extLst>
                <a:ext uri="{63B3BB69-23CF-44E3-9099-C40C66FF867C}">
                  <a14:compatExt spid="_x0000_s62003"/>
                </a:ext>
                <a:ext uri="{FF2B5EF4-FFF2-40B4-BE49-F238E27FC236}">
                  <a16:creationId xmlns:a16="http://schemas.microsoft.com/office/drawing/2014/main" id="{00000000-0008-0000-3C00-00003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393283</xdr:row>
          <xdr:rowOff>0</xdr:rowOff>
        </xdr:from>
        <xdr:to>
          <xdr:col>7932</xdr:col>
          <xdr:colOff>0</xdr:colOff>
          <xdr:row>393283</xdr:row>
          <xdr:rowOff>0</xdr:rowOff>
        </xdr:to>
        <xdr:sp macro="" textlink="">
          <xdr:nvSpPr>
            <xdr:cNvPr id="62004" name="Button 564" hidden="1">
              <a:extLst>
                <a:ext uri="{63B3BB69-23CF-44E3-9099-C40C66FF867C}">
                  <a14:compatExt spid="_x0000_s62004"/>
                </a:ext>
                <a:ext uri="{FF2B5EF4-FFF2-40B4-BE49-F238E27FC236}">
                  <a16:creationId xmlns:a16="http://schemas.microsoft.com/office/drawing/2014/main" id="{00000000-0008-0000-3C00-00003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458819</xdr:row>
          <xdr:rowOff>0</xdr:rowOff>
        </xdr:from>
        <xdr:to>
          <xdr:col>7932</xdr:col>
          <xdr:colOff>0</xdr:colOff>
          <xdr:row>458819</xdr:row>
          <xdr:rowOff>0</xdr:rowOff>
        </xdr:to>
        <xdr:sp macro="" textlink="">
          <xdr:nvSpPr>
            <xdr:cNvPr id="62005" name="Button 565" hidden="1">
              <a:extLst>
                <a:ext uri="{63B3BB69-23CF-44E3-9099-C40C66FF867C}">
                  <a14:compatExt spid="_x0000_s62005"/>
                </a:ext>
                <a:ext uri="{FF2B5EF4-FFF2-40B4-BE49-F238E27FC236}">
                  <a16:creationId xmlns:a16="http://schemas.microsoft.com/office/drawing/2014/main" id="{00000000-0008-0000-3C00-00003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524355</xdr:row>
          <xdr:rowOff>0</xdr:rowOff>
        </xdr:from>
        <xdr:to>
          <xdr:col>7932</xdr:col>
          <xdr:colOff>0</xdr:colOff>
          <xdr:row>524355</xdr:row>
          <xdr:rowOff>0</xdr:rowOff>
        </xdr:to>
        <xdr:sp macro="" textlink="">
          <xdr:nvSpPr>
            <xdr:cNvPr id="62006" name="Button 566" hidden="1">
              <a:extLst>
                <a:ext uri="{63B3BB69-23CF-44E3-9099-C40C66FF867C}">
                  <a14:compatExt spid="_x0000_s62006"/>
                </a:ext>
                <a:ext uri="{FF2B5EF4-FFF2-40B4-BE49-F238E27FC236}">
                  <a16:creationId xmlns:a16="http://schemas.microsoft.com/office/drawing/2014/main" id="{00000000-0008-0000-3C00-00003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589891</xdr:row>
          <xdr:rowOff>0</xdr:rowOff>
        </xdr:from>
        <xdr:to>
          <xdr:col>7932</xdr:col>
          <xdr:colOff>0</xdr:colOff>
          <xdr:row>589891</xdr:row>
          <xdr:rowOff>0</xdr:rowOff>
        </xdr:to>
        <xdr:sp macro="" textlink="">
          <xdr:nvSpPr>
            <xdr:cNvPr id="62007" name="Button 567" hidden="1">
              <a:extLst>
                <a:ext uri="{63B3BB69-23CF-44E3-9099-C40C66FF867C}">
                  <a14:compatExt spid="_x0000_s62007"/>
                </a:ext>
                <a:ext uri="{FF2B5EF4-FFF2-40B4-BE49-F238E27FC236}">
                  <a16:creationId xmlns:a16="http://schemas.microsoft.com/office/drawing/2014/main" id="{00000000-0008-0000-3C00-00003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655427</xdr:row>
          <xdr:rowOff>0</xdr:rowOff>
        </xdr:from>
        <xdr:to>
          <xdr:col>7932</xdr:col>
          <xdr:colOff>0</xdr:colOff>
          <xdr:row>655427</xdr:row>
          <xdr:rowOff>0</xdr:rowOff>
        </xdr:to>
        <xdr:sp macro="" textlink="">
          <xdr:nvSpPr>
            <xdr:cNvPr id="62008" name="Button 568" hidden="1">
              <a:extLst>
                <a:ext uri="{63B3BB69-23CF-44E3-9099-C40C66FF867C}">
                  <a14:compatExt spid="_x0000_s62008"/>
                </a:ext>
                <a:ext uri="{FF2B5EF4-FFF2-40B4-BE49-F238E27FC236}">
                  <a16:creationId xmlns:a16="http://schemas.microsoft.com/office/drawing/2014/main" id="{00000000-0008-0000-3C00-00003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720963</xdr:row>
          <xdr:rowOff>0</xdr:rowOff>
        </xdr:from>
        <xdr:to>
          <xdr:col>7932</xdr:col>
          <xdr:colOff>0</xdr:colOff>
          <xdr:row>720963</xdr:row>
          <xdr:rowOff>0</xdr:rowOff>
        </xdr:to>
        <xdr:sp macro="" textlink="">
          <xdr:nvSpPr>
            <xdr:cNvPr id="62009" name="Button 569" hidden="1">
              <a:extLst>
                <a:ext uri="{63B3BB69-23CF-44E3-9099-C40C66FF867C}">
                  <a14:compatExt spid="_x0000_s62009"/>
                </a:ext>
                <a:ext uri="{FF2B5EF4-FFF2-40B4-BE49-F238E27FC236}">
                  <a16:creationId xmlns:a16="http://schemas.microsoft.com/office/drawing/2014/main" id="{00000000-0008-0000-3C00-00003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786499</xdr:row>
          <xdr:rowOff>0</xdr:rowOff>
        </xdr:from>
        <xdr:to>
          <xdr:col>7932</xdr:col>
          <xdr:colOff>0</xdr:colOff>
          <xdr:row>786499</xdr:row>
          <xdr:rowOff>0</xdr:rowOff>
        </xdr:to>
        <xdr:sp macro="" textlink="">
          <xdr:nvSpPr>
            <xdr:cNvPr id="62010" name="Button 570" hidden="1">
              <a:extLst>
                <a:ext uri="{63B3BB69-23CF-44E3-9099-C40C66FF867C}">
                  <a14:compatExt spid="_x0000_s62010"/>
                </a:ext>
                <a:ext uri="{FF2B5EF4-FFF2-40B4-BE49-F238E27FC236}">
                  <a16:creationId xmlns:a16="http://schemas.microsoft.com/office/drawing/2014/main" id="{00000000-0008-0000-3C00-00003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852035</xdr:row>
          <xdr:rowOff>0</xdr:rowOff>
        </xdr:from>
        <xdr:to>
          <xdr:col>7932</xdr:col>
          <xdr:colOff>0</xdr:colOff>
          <xdr:row>852035</xdr:row>
          <xdr:rowOff>0</xdr:rowOff>
        </xdr:to>
        <xdr:sp macro="" textlink="">
          <xdr:nvSpPr>
            <xdr:cNvPr id="62011" name="Button 571" hidden="1">
              <a:extLst>
                <a:ext uri="{63B3BB69-23CF-44E3-9099-C40C66FF867C}">
                  <a14:compatExt spid="_x0000_s62011"/>
                </a:ext>
                <a:ext uri="{FF2B5EF4-FFF2-40B4-BE49-F238E27FC236}">
                  <a16:creationId xmlns:a16="http://schemas.microsoft.com/office/drawing/2014/main" id="{00000000-0008-0000-3C00-00003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917571</xdr:row>
          <xdr:rowOff>0</xdr:rowOff>
        </xdr:from>
        <xdr:to>
          <xdr:col>7932</xdr:col>
          <xdr:colOff>0</xdr:colOff>
          <xdr:row>917571</xdr:row>
          <xdr:rowOff>0</xdr:rowOff>
        </xdr:to>
        <xdr:sp macro="" textlink="">
          <xdr:nvSpPr>
            <xdr:cNvPr id="62012" name="Button 572" hidden="1">
              <a:extLst>
                <a:ext uri="{63B3BB69-23CF-44E3-9099-C40C66FF867C}">
                  <a14:compatExt spid="_x0000_s62012"/>
                </a:ext>
                <a:ext uri="{FF2B5EF4-FFF2-40B4-BE49-F238E27FC236}">
                  <a16:creationId xmlns:a16="http://schemas.microsoft.com/office/drawing/2014/main" id="{00000000-0008-0000-3C00-00003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983107</xdr:row>
          <xdr:rowOff>0</xdr:rowOff>
        </xdr:from>
        <xdr:to>
          <xdr:col>7932</xdr:col>
          <xdr:colOff>0</xdr:colOff>
          <xdr:row>983107</xdr:row>
          <xdr:rowOff>0</xdr:rowOff>
        </xdr:to>
        <xdr:sp macro="" textlink="">
          <xdr:nvSpPr>
            <xdr:cNvPr id="62013" name="Button 573" hidden="1">
              <a:extLst>
                <a:ext uri="{63B3BB69-23CF-44E3-9099-C40C66FF867C}">
                  <a14:compatExt spid="_x0000_s62013"/>
                </a:ext>
                <a:ext uri="{FF2B5EF4-FFF2-40B4-BE49-F238E27FC236}">
                  <a16:creationId xmlns:a16="http://schemas.microsoft.com/office/drawing/2014/main" id="{00000000-0008-0000-3C00-00003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67</xdr:row>
          <xdr:rowOff>0</xdr:rowOff>
        </xdr:from>
        <xdr:to>
          <xdr:col>8188</xdr:col>
          <xdr:colOff>0</xdr:colOff>
          <xdr:row>67</xdr:row>
          <xdr:rowOff>0</xdr:rowOff>
        </xdr:to>
        <xdr:sp macro="" textlink="">
          <xdr:nvSpPr>
            <xdr:cNvPr id="62014" name="Button 574" hidden="1">
              <a:extLst>
                <a:ext uri="{63B3BB69-23CF-44E3-9099-C40C66FF867C}">
                  <a14:compatExt spid="_x0000_s62014"/>
                </a:ext>
                <a:ext uri="{FF2B5EF4-FFF2-40B4-BE49-F238E27FC236}">
                  <a16:creationId xmlns:a16="http://schemas.microsoft.com/office/drawing/2014/main" id="{00000000-0008-0000-3C00-00003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65603</xdr:row>
          <xdr:rowOff>0</xdr:rowOff>
        </xdr:from>
        <xdr:to>
          <xdr:col>8188</xdr:col>
          <xdr:colOff>0</xdr:colOff>
          <xdr:row>65603</xdr:row>
          <xdr:rowOff>0</xdr:rowOff>
        </xdr:to>
        <xdr:sp macro="" textlink="">
          <xdr:nvSpPr>
            <xdr:cNvPr id="62015" name="Button 575" hidden="1">
              <a:extLst>
                <a:ext uri="{63B3BB69-23CF-44E3-9099-C40C66FF867C}">
                  <a14:compatExt spid="_x0000_s62015"/>
                </a:ext>
                <a:ext uri="{FF2B5EF4-FFF2-40B4-BE49-F238E27FC236}">
                  <a16:creationId xmlns:a16="http://schemas.microsoft.com/office/drawing/2014/main" id="{00000000-0008-0000-3C00-00003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131139</xdr:row>
          <xdr:rowOff>0</xdr:rowOff>
        </xdr:from>
        <xdr:to>
          <xdr:col>8188</xdr:col>
          <xdr:colOff>0</xdr:colOff>
          <xdr:row>131139</xdr:row>
          <xdr:rowOff>0</xdr:rowOff>
        </xdr:to>
        <xdr:sp macro="" textlink="">
          <xdr:nvSpPr>
            <xdr:cNvPr id="62016" name="Button 576" hidden="1">
              <a:extLst>
                <a:ext uri="{63B3BB69-23CF-44E3-9099-C40C66FF867C}">
                  <a14:compatExt spid="_x0000_s62016"/>
                </a:ext>
                <a:ext uri="{FF2B5EF4-FFF2-40B4-BE49-F238E27FC236}">
                  <a16:creationId xmlns:a16="http://schemas.microsoft.com/office/drawing/2014/main" id="{00000000-0008-0000-3C00-00004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196675</xdr:row>
          <xdr:rowOff>0</xdr:rowOff>
        </xdr:from>
        <xdr:to>
          <xdr:col>8188</xdr:col>
          <xdr:colOff>0</xdr:colOff>
          <xdr:row>196675</xdr:row>
          <xdr:rowOff>0</xdr:rowOff>
        </xdr:to>
        <xdr:sp macro="" textlink="">
          <xdr:nvSpPr>
            <xdr:cNvPr id="62017" name="Button 577" hidden="1">
              <a:extLst>
                <a:ext uri="{63B3BB69-23CF-44E3-9099-C40C66FF867C}">
                  <a14:compatExt spid="_x0000_s62017"/>
                </a:ext>
                <a:ext uri="{FF2B5EF4-FFF2-40B4-BE49-F238E27FC236}">
                  <a16:creationId xmlns:a16="http://schemas.microsoft.com/office/drawing/2014/main" id="{00000000-0008-0000-3C00-00004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262211</xdr:row>
          <xdr:rowOff>0</xdr:rowOff>
        </xdr:from>
        <xdr:to>
          <xdr:col>8188</xdr:col>
          <xdr:colOff>0</xdr:colOff>
          <xdr:row>262211</xdr:row>
          <xdr:rowOff>0</xdr:rowOff>
        </xdr:to>
        <xdr:sp macro="" textlink="">
          <xdr:nvSpPr>
            <xdr:cNvPr id="62018" name="Button 578" hidden="1">
              <a:extLst>
                <a:ext uri="{63B3BB69-23CF-44E3-9099-C40C66FF867C}">
                  <a14:compatExt spid="_x0000_s62018"/>
                </a:ext>
                <a:ext uri="{FF2B5EF4-FFF2-40B4-BE49-F238E27FC236}">
                  <a16:creationId xmlns:a16="http://schemas.microsoft.com/office/drawing/2014/main" id="{00000000-0008-0000-3C00-00004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327747</xdr:row>
          <xdr:rowOff>0</xdr:rowOff>
        </xdr:from>
        <xdr:to>
          <xdr:col>8188</xdr:col>
          <xdr:colOff>0</xdr:colOff>
          <xdr:row>327747</xdr:row>
          <xdr:rowOff>0</xdr:rowOff>
        </xdr:to>
        <xdr:sp macro="" textlink="">
          <xdr:nvSpPr>
            <xdr:cNvPr id="62019" name="Button 579" hidden="1">
              <a:extLst>
                <a:ext uri="{63B3BB69-23CF-44E3-9099-C40C66FF867C}">
                  <a14:compatExt spid="_x0000_s62019"/>
                </a:ext>
                <a:ext uri="{FF2B5EF4-FFF2-40B4-BE49-F238E27FC236}">
                  <a16:creationId xmlns:a16="http://schemas.microsoft.com/office/drawing/2014/main" id="{00000000-0008-0000-3C00-00004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393283</xdr:row>
          <xdr:rowOff>0</xdr:rowOff>
        </xdr:from>
        <xdr:to>
          <xdr:col>8188</xdr:col>
          <xdr:colOff>0</xdr:colOff>
          <xdr:row>393283</xdr:row>
          <xdr:rowOff>0</xdr:rowOff>
        </xdr:to>
        <xdr:sp macro="" textlink="">
          <xdr:nvSpPr>
            <xdr:cNvPr id="62020" name="Button 580" hidden="1">
              <a:extLst>
                <a:ext uri="{63B3BB69-23CF-44E3-9099-C40C66FF867C}">
                  <a14:compatExt spid="_x0000_s62020"/>
                </a:ext>
                <a:ext uri="{FF2B5EF4-FFF2-40B4-BE49-F238E27FC236}">
                  <a16:creationId xmlns:a16="http://schemas.microsoft.com/office/drawing/2014/main" id="{00000000-0008-0000-3C00-00004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458819</xdr:row>
          <xdr:rowOff>0</xdr:rowOff>
        </xdr:from>
        <xdr:to>
          <xdr:col>8188</xdr:col>
          <xdr:colOff>0</xdr:colOff>
          <xdr:row>458819</xdr:row>
          <xdr:rowOff>0</xdr:rowOff>
        </xdr:to>
        <xdr:sp macro="" textlink="">
          <xdr:nvSpPr>
            <xdr:cNvPr id="62021" name="Button 581" hidden="1">
              <a:extLst>
                <a:ext uri="{63B3BB69-23CF-44E3-9099-C40C66FF867C}">
                  <a14:compatExt spid="_x0000_s62021"/>
                </a:ext>
                <a:ext uri="{FF2B5EF4-FFF2-40B4-BE49-F238E27FC236}">
                  <a16:creationId xmlns:a16="http://schemas.microsoft.com/office/drawing/2014/main" id="{00000000-0008-0000-3C00-00004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524355</xdr:row>
          <xdr:rowOff>0</xdr:rowOff>
        </xdr:from>
        <xdr:to>
          <xdr:col>8188</xdr:col>
          <xdr:colOff>0</xdr:colOff>
          <xdr:row>524355</xdr:row>
          <xdr:rowOff>0</xdr:rowOff>
        </xdr:to>
        <xdr:sp macro="" textlink="">
          <xdr:nvSpPr>
            <xdr:cNvPr id="62022" name="Button 582" hidden="1">
              <a:extLst>
                <a:ext uri="{63B3BB69-23CF-44E3-9099-C40C66FF867C}">
                  <a14:compatExt spid="_x0000_s62022"/>
                </a:ext>
                <a:ext uri="{FF2B5EF4-FFF2-40B4-BE49-F238E27FC236}">
                  <a16:creationId xmlns:a16="http://schemas.microsoft.com/office/drawing/2014/main" id="{00000000-0008-0000-3C00-00004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589891</xdr:row>
          <xdr:rowOff>0</xdr:rowOff>
        </xdr:from>
        <xdr:to>
          <xdr:col>8188</xdr:col>
          <xdr:colOff>0</xdr:colOff>
          <xdr:row>589891</xdr:row>
          <xdr:rowOff>0</xdr:rowOff>
        </xdr:to>
        <xdr:sp macro="" textlink="">
          <xdr:nvSpPr>
            <xdr:cNvPr id="62023" name="Button 583" hidden="1">
              <a:extLst>
                <a:ext uri="{63B3BB69-23CF-44E3-9099-C40C66FF867C}">
                  <a14:compatExt spid="_x0000_s62023"/>
                </a:ext>
                <a:ext uri="{FF2B5EF4-FFF2-40B4-BE49-F238E27FC236}">
                  <a16:creationId xmlns:a16="http://schemas.microsoft.com/office/drawing/2014/main" id="{00000000-0008-0000-3C00-00004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655427</xdr:row>
          <xdr:rowOff>0</xdr:rowOff>
        </xdr:from>
        <xdr:to>
          <xdr:col>8188</xdr:col>
          <xdr:colOff>0</xdr:colOff>
          <xdr:row>655427</xdr:row>
          <xdr:rowOff>0</xdr:rowOff>
        </xdr:to>
        <xdr:sp macro="" textlink="">
          <xdr:nvSpPr>
            <xdr:cNvPr id="62024" name="Button 584" hidden="1">
              <a:extLst>
                <a:ext uri="{63B3BB69-23CF-44E3-9099-C40C66FF867C}">
                  <a14:compatExt spid="_x0000_s62024"/>
                </a:ext>
                <a:ext uri="{FF2B5EF4-FFF2-40B4-BE49-F238E27FC236}">
                  <a16:creationId xmlns:a16="http://schemas.microsoft.com/office/drawing/2014/main" id="{00000000-0008-0000-3C00-00004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720963</xdr:row>
          <xdr:rowOff>0</xdr:rowOff>
        </xdr:from>
        <xdr:to>
          <xdr:col>8188</xdr:col>
          <xdr:colOff>0</xdr:colOff>
          <xdr:row>720963</xdr:row>
          <xdr:rowOff>0</xdr:rowOff>
        </xdr:to>
        <xdr:sp macro="" textlink="">
          <xdr:nvSpPr>
            <xdr:cNvPr id="62025" name="Button 585" hidden="1">
              <a:extLst>
                <a:ext uri="{63B3BB69-23CF-44E3-9099-C40C66FF867C}">
                  <a14:compatExt spid="_x0000_s62025"/>
                </a:ext>
                <a:ext uri="{FF2B5EF4-FFF2-40B4-BE49-F238E27FC236}">
                  <a16:creationId xmlns:a16="http://schemas.microsoft.com/office/drawing/2014/main" id="{00000000-0008-0000-3C00-00004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786499</xdr:row>
          <xdr:rowOff>0</xdr:rowOff>
        </xdr:from>
        <xdr:to>
          <xdr:col>8188</xdr:col>
          <xdr:colOff>0</xdr:colOff>
          <xdr:row>786499</xdr:row>
          <xdr:rowOff>0</xdr:rowOff>
        </xdr:to>
        <xdr:sp macro="" textlink="">
          <xdr:nvSpPr>
            <xdr:cNvPr id="62026" name="Button 586" hidden="1">
              <a:extLst>
                <a:ext uri="{63B3BB69-23CF-44E3-9099-C40C66FF867C}">
                  <a14:compatExt spid="_x0000_s62026"/>
                </a:ext>
                <a:ext uri="{FF2B5EF4-FFF2-40B4-BE49-F238E27FC236}">
                  <a16:creationId xmlns:a16="http://schemas.microsoft.com/office/drawing/2014/main" id="{00000000-0008-0000-3C00-00004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852035</xdr:row>
          <xdr:rowOff>0</xdr:rowOff>
        </xdr:from>
        <xdr:to>
          <xdr:col>8188</xdr:col>
          <xdr:colOff>0</xdr:colOff>
          <xdr:row>852035</xdr:row>
          <xdr:rowOff>0</xdr:rowOff>
        </xdr:to>
        <xdr:sp macro="" textlink="">
          <xdr:nvSpPr>
            <xdr:cNvPr id="62027" name="Button 587" hidden="1">
              <a:extLst>
                <a:ext uri="{63B3BB69-23CF-44E3-9099-C40C66FF867C}">
                  <a14:compatExt spid="_x0000_s62027"/>
                </a:ext>
                <a:ext uri="{FF2B5EF4-FFF2-40B4-BE49-F238E27FC236}">
                  <a16:creationId xmlns:a16="http://schemas.microsoft.com/office/drawing/2014/main" id="{00000000-0008-0000-3C00-00004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917571</xdr:row>
          <xdr:rowOff>0</xdr:rowOff>
        </xdr:from>
        <xdr:to>
          <xdr:col>8188</xdr:col>
          <xdr:colOff>0</xdr:colOff>
          <xdr:row>917571</xdr:row>
          <xdr:rowOff>0</xdr:rowOff>
        </xdr:to>
        <xdr:sp macro="" textlink="">
          <xdr:nvSpPr>
            <xdr:cNvPr id="62028" name="Button 588" hidden="1">
              <a:extLst>
                <a:ext uri="{63B3BB69-23CF-44E3-9099-C40C66FF867C}">
                  <a14:compatExt spid="_x0000_s62028"/>
                </a:ext>
                <a:ext uri="{FF2B5EF4-FFF2-40B4-BE49-F238E27FC236}">
                  <a16:creationId xmlns:a16="http://schemas.microsoft.com/office/drawing/2014/main" id="{00000000-0008-0000-3C00-00004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983107</xdr:row>
          <xdr:rowOff>0</xdr:rowOff>
        </xdr:from>
        <xdr:to>
          <xdr:col>8188</xdr:col>
          <xdr:colOff>0</xdr:colOff>
          <xdr:row>983107</xdr:row>
          <xdr:rowOff>0</xdr:rowOff>
        </xdr:to>
        <xdr:sp macro="" textlink="">
          <xdr:nvSpPr>
            <xdr:cNvPr id="62029" name="Button 589" hidden="1">
              <a:extLst>
                <a:ext uri="{63B3BB69-23CF-44E3-9099-C40C66FF867C}">
                  <a14:compatExt spid="_x0000_s62029"/>
                </a:ext>
                <a:ext uri="{FF2B5EF4-FFF2-40B4-BE49-F238E27FC236}">
                  <a16:creationId xmlns:a16="http://schemas.microsoft.com/office/drawing/2014/main" id="{00000000-0008-0000-3C00-00004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67</xdr:row>
          <xdr:rowOff>0</xdr:rowOff>
        </xdr:from>
        <xdr:to>
          <xdr:col>8444</xdr:col>
          <xdr:colOff>0</xdr:colOff>
          <xdr:row>67</xdr:row>
          <xdr:rowOff>0</xdr:rowOff>
        </xdr:to>
        <xdr:sp macro="" textlink="">
          <xdr:nvSpPr>
            <xdr:cNvPr id="62030" name="Button 590" hidden="1">
              <a:extLst>
                <a:ext uri="{63B3BB69-23CF-44E3-9099-C40C66FF867C}">
                  <a14:compatExt spid="_x0000_s62030"/>
                </a:ext>
                <a:ext uri="{FF2B5EF4-FFF2-40B4-BE49-F238E27FC236}">
                  <a16:creationId xmlns:a16="http://schemas.microsoft.com/office/drawing/2014/main" id="{00000000-0008-0000-3C00-00004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65603</xdr:row>
          <xdr:rowOff>0</xdr:rowOff>
        </xdr:from>
        <xdr:to>
          <xdr:col>8444</xdr:col>
          <xdr:colOff>0</xdr:colOff>
          <xdr:row>65603</xdr:row>
          <xdr:rowOff>0</xdr:rowOff>
        </xdr:to>
        <xdr:sp macro="" textlink="">
          <xdr:nvSpPr>
            <xdr:cNvPr id="62031" name="Button 591" hidden="1">
              <a:extLst>
                <a:ext uri="{63B3BB69-23CF-44E3-9099-C40C66FF867C}">
                  <a14:compatExt spid="_x0000_s62031"/>
                </a:ext>
                <a:ext uri="{FF2B5EF4-FFF2-40B4-BE49-F238E27FC236}">
                  <a16:creationId xmlns:a16="http://schemas.microsoft.com/office/drawing/2014/main" id="{00000000-0008-0000-3C00-00004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131139</xdr:row>
          <xdr:rowOff>0</xdr:rowOff>
        </xdr:from>
        <xdr:to>
          <xdr:col>8444</xdr:col>
          <xdr:colOff>0</xdr:colOff>
          <xdr:row>131139</xdr:row>
          <xdr:rowOff>0</xdr:rowOff>
        </xdr:to>
        <xdr:sp macro="" textlink="">
          <xdr:nvSpPr>
            <xdr:cNvPr id="62032" name="Button 592" hidden="1">
              <a:extLst>
                <a:ext uri="{63B3BB69-23CF-44E3-9099-C40C66FF867C}">
                  <a14:compatExt spid="_x0000_s62032"/>
                </a:ext>
                <a:ext uri="{FF2B5EF4-FFF2-40B4-BE49-F238E27FC236}">
                  <a16:creationId xmlns:a16="http://schemas.microsoft.com/office/drawing/2014/main" id="{00000000-0008-0000-3C00-00005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196675</xdr:row>
          <xdr:rowOff>0</xdr:rowOff>
        </xdr:from>
        <xdr:to>
          <xdr:col>8444</xdr:col>
          <xdr:colOff>0</xdr:colOff>
          <xdr:row>196675</xdr:row>
          <xdr:rowOff>0</xdr:rowOff>
        </xdr:to>
        <xdr:sp macro="" textlink="">
          <xdr:nvSpPr>
            <xdr:cNvPr id="62033" name="Button 593" hidden="1">
              <a:extLst>
                <a:ext uri="{63B3BB69-23CF-44E3-9099-C40C66FF867C}">
                  <a14:compatExt spid="_x0000_s62033"/>
                </a:ext>
                <a:ext uri="{FF2B5EF4-FFF2-40B4-BE49-F238E27FC236}">
                  <a16:creationId xmlns:a16="http://schemas.microsoft.com/office/drawing/2014/main" id="{00000000-0008-0000-3C00-00005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262211</xdr:row>
          <xdr:rowOff>0</xdr:rowOff>
        </xdr:from>
        <xdr:to>
          <xdr:col>8444</xdr:col>
          <xdr:colOff>0</xdr:colOff>
          <xdr:row>262211</xdr:row>
          <xdr:rowOff>0</xdr:rowOff>
        </xdr:to>
        <xdr:sp macro="" textlink="">
          <xdr:nvSpPr>
            <xdr:cNvPr id="62034" name="Button 594" hidden="1">
              <a:extLst>
                <a:ext uri="{63B3BB69-23CF-44E3-9099-C40C66FF867C}">
                  <a14:compatExt spid="_x0000_s62034"/>
                </a:ext>
                <a:ext uri="{FF2B5EF4-FFF2-40B4-BE49-F238E27FC236}">
                  <a16:creationId xmlns:a16="http://schemas.microsoft.com/office/drawing/2014/main" id="{00000000-0008-0000-3C00-00005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327747</xdr:row>
          <xdr:rowOff>0</xdr:rowOff>
        </xdr:from>
        <xdr:to>
          <xdr:col>8444</xdr:col>
          <xdr:colOff>0</xdr:colOff>
          <xdr:row>327747</xdr:row>
          <xdr:rowOff>0</xdr:rowOff>
        </xdr:to>
        <xdr:sp macro="" textlink="">
          <xdr:nvSpPr>
            <xdr:cNvPr id="62035" name="Button 595" hidden="1">
              <a:extLst>
                <a:ext uri="{63B3BB69-23CF-44E3-9099-C40C66FF867C}">
                  <a14:compatExt spid="_x0000_s62035"/>
                </a:ext>
                <a:ext uri="{FF2B5EF4-FFF2-40B4-BE49-F238E27FC236}">
                  <a16:creationId xmlns:a16="http://schemas.microsoft.com/office/drawing/2014/main" id="{00000000-0008-0000-3C00-00005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393283</xdr:row>
          <xdr:rowOff>0</xdr:rowOff>
        </xdr:from>
        <xdr:to>
          <xdr:col>8444</xdr:col>
          <xdr:colOff>0</xdr:colOff>
          <xdr:row>393283</xdr:row>
          <xdr:rowOff>0</xdr:rowOff>
        </xdr:to>
        <xdr:sp macro="" textlink="">
          <xdr:nvSpPr>
            <xdr:cNvPr id="62036" name="Button 596" hidden="1">
              <a:extLst>
                <a:ext uri="{63B3BB69-23CF-44E3-9099-C40C66FF867C}">
                  <a14:compatExt spid="_x0000_s62036"/>
                </a:ext>
                <a:ext uri="{FF2B5EF4-FFF2-40B4-BE49-F238E27FC236}">
                  <a16:creationId xmlns:a16="http://schemas.microsoft.com/office/drawing/2014/main" id="{00000000-0008-0000-3C00-00005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458819</xdr:row>
          <xdr:rowOff>0</xdr:rowOff>
        </xdr:from>
        <xdr:to>
          <xdr:col>8444</xdr:col>
          <xdr:colOff>0</xdr:colOff>
          <xdr:row>458819</xdr:row>
          <xdr:rowOff>0</xdr:rowOff>
        </xdr:to>
        <xdr:sp macro="" textlink="">
          <xdr:nvSpPr>
            <xdr:cNvPr id="62037" name="Button 597" hidden="1">
              <a:extLst>
                <a:ext uri="{63B3BB69-23CF-44E3-9099-C40C66FF867C}">
                  <a14:compatExt spid="_x0000_s62037"/>
                </a:ext>
                <a:ext uri="{FF2B5EF4-FFF2-40B4-BE49-F238E27FC236}">
                  <a16:creationId xmlns:a16="http://schemas.microsoft.com/office/drawing/2014/main" id="{00000000-0008-0000-3C00-00005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524355</xdr:row>
          <xdr:rowOff>0</xdr:rowOff>
        </xdr:from>
        <xdr:to>
          <xdr:col>8444</xdr:col>
          <xdr:colOff>0</xdr:colOff>
          <xdr:row>524355</xdr:row>
          <xdr:rowOff>0</xdr:rowOff>
        </xdr:to>
        <xdr:sp macro="" textlink="">
          <xdr:nvSpPr>
            <xdr:cNvPr id="62038" name="Button 598" hidden="1">
              <a:extLst>
                <a:ext uri="{63B3BB69-23CF-44E3-9099-C40C66FF867C}">
                  <a14:compatExt spid="_x0000_s62038"/>
                </a:ext>
                <a:ext uri="{FF2B5EF4-FFF2-40B4-BE49-F238E27FC236}">
                  <a16:creationId xmlns:a16="http://schemas.microsoft.com/office/drawing/2014/main" id="{00000000-0008-0000-3C00-00005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589891</xdr:row>
          <xdr:rowOff>0</xdr:rowOff>
        </xdr:from>
        <xdr:to>
          <xdr:col>8444</xdr:col>
          <xdr:colOff>0</xdr:colOff>
          <xdr:row>589891</xdr:row>
          <xdr:rowOff>0</xdr:rowOff>
        </xdr:to>
        <xdr:sp macro="" textlink="">
          <xdr:nvSpPr>
            <xdr:cNvPr id="62039" name="Button 599" hidden="1">
              <a:extLst>
                <a:ext uri="{63B3BB69-23CF-44E3-9099-C40C66FF867C}">
                  <a14:compatExt spid="_x0000_s62039"/>
                </a:ext>
                <a:ext uri="{FF2B5EF4-FFF2-40B4-BE49-F238E27FC236}">
                  <a16:creationId xmlns:a16="http://schemas.microsoft.com/office/drawing/2014/main" id="{00000000-0008-0000-3C00-00005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655427</xdr:row>
          <xdr:rowOff>0</xdr:rowOff>
        </xdr:from>
        <xdr:to>
          <xdr:col>8444</xdr:col>
          <xdr:colOff>0</xdr:colOff>
          <xdr:row>655427</xdr:row>
          <xdr:rowOff>0</xdr:rowOff>
        </xdr:to>
        <xdr:sp macro="" textlink="">
          <xdr:nvSpPr>
            <xdr:cNvPr id="62040" name="Button 600" hidden="1">
              <a:extLst>
                <a:ext uri="{63B3BB69-23CF-44E3-9099-C40C66FF867C}">
                  <a14:compatExt spid="_x0000_s62040"/>
                </a:ext>
                <a:ext uri="{FF2B5EF4-FFF2-40B4-BE49-F238E27FC236}">
                  <a16:creationId xmlns:a16="http://schemas.microsoft.com/office/drawing/2014/main" id="{00000000-0008-0000-3C00-00005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720963</xdr:row>
          <xdr:rowOff>0</xdr:rowOff>
        </xdr:from>
        <xdr:to>
          <xdr:col>8444</xdr:col>
          <xdr:colOff>0</xdr:colOff>
          <xdr:row>720963</xdr:row>
          <xdr:rowOff>0</xdr:rowOff>
        </xdr:to>
        <xdr:sp macro="" textlink="">
          <xdr:nvSpPr>
            <xdr:cNvPr id="62041" name="Button 601" hidden="1">
              <a:extLst>
                <a:ext uri="{63B3BB69-23CF-44E3-9099-C40C66FF867C}">
                  <a14:compatExt spid="_x0000_s62041"/>
                </a:ext>
                <a:ext uri="{FF2B5EF4-FFF2-40B4-BE49-F238E27FC236}">
                  <a16:creationId xmlns:a16="http://schemas.microsoft.com/office/drawing/2014/main" id="{00000000-0008-0000-3C00-00005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786499</xdr:row>
          <xdr:rowOff>0</xdr:rowOff>
        </xdr:from>
        <xdr:to>
          <xdr:col>8444</xdr:col>
          <xdr:colOff>0</xdr:colOff>
          <xdr:row>786499</xdr:row>
          <xdr:rowOff>0</xdr:rowOff>
        </xdr:to>
        <xdr:sp macro="" textlink="">
          <xdr:nvSpPr>
            <xdr:cNvPr id="62042" name="Button 602" hidden="1">
              <a:extLst>
                <a:ext uri="{63B3BB69-23CF-44E3-9099-C40C66FF867C}">
                  <a14:compatExt spid="_x0000_s62042"/>
                </a:ext>
                <a:ext uri="{FF2B5EF4-FFF2-40B4-BE49-F238E27FC236}">
                  <a16:creationId xmlns:a16="http://schemas.microsoft.com/office/drawing/2014/main" id="{00000000-0008-0000-3C00-00005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852035</xdr:row>
          <xdr:rowOff>0</xdr:rowOff>
        </xdr:from>
        <xdr:to>
          <xdr:col>8444</xdr:col>
          <xdr:colOff>0</xdr:colOff>
          <xdr:row>852035</xdr:row>
          <xdr:rowOff>0</xdr:rowOff>
        </xdr:to>
        <xdr:sp macro="" textlink="">
          <xdr:nvSpPr>
            <xdr:cNvPr id="62043" name="Button 603" hidden="1">
              <a:extLst>
                <a:ext uri="{63B3BB69-23CF-44E3-9099-C40C66FF867C}">
                  <a14:compatExt spid="_x0000_s62043"/>
                </a:ext>
                <a:ext uri="{FF2B5EF4-FFF2-40B4-BE49-F238E27FC236}">
                  <a16:creationId xmlns:a16="http://schemas.microsoft.com/office/drawing/2014/main" id="{00000000-0008-0000-3C00-00005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917571</xdr:row>
          <xdr:rowOff>0</xdr:rowOff>
        </xdr:from>
        <xdr:to>
          <xdr:col>8444</xdr:col>
          <xdr:colOff>0</xdr:colOff>
          <xdr:row>917571</xdr:row>
          <xdr:rowOff>0</xdr:rowOff>
        </xdr:to>
        <xdr:sp macro="" textlink="">
          <xdr:nvSpPr>
            <xdr:cNvPr id="62044" name="Button 604" hidden="1">
              <a:extLst>
                <a:ext uri="{63B3BB69-23CF-44E3-9099-C40C66FF867C}">
                  <a14:compatExt spid="_x0000_s62044"/>
                </a:ext>
                <a:ext uri="{FF2B5EF4-FFF2-40B4-BE49-F238E27FC236}">
                  <a16:creationId xmlns:a16="http://schemas.microsoft.com/office/drawing/2014/main" id="{00000000-0008-0000-3C00-00005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983107</xdr:row>
          <xdr:rowOff>0</xdr:rowOff>
        </xdr:from>
        <xdr:to>
          <xdr:col>8444</xdr:col>
          <xdr:colOff>0</xdr:colOff>
          <xdr:row>983107</xdr:row>
          <xdr:rowOff>0</xdr:rowOff>
        </xdr:to>
        <xdr:sp macro="" textlink="">
          <xdr:nvSpPr>
            <xdr:cNvPr id="62045" name="Button 605" hidden="1">
              <a:extLst>
                <a:ext uri="{63B3BB69-23CF-44E3-9099-C40C66FF867C}">
                  <a14:compatExt spid="_x0000_s62045"/>
                </a:ext>
                <a:ext uri="{FF2B5EF4-FFF2-40B4-BE49-F238E27FC236}">
                  <a16:creationId xmlns:a16="http://schemas.microsoft.com/office/drawing/2014/main" id="{00000000-0008-0000-3C00-00005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67</xdr:row>
          <xdr:rowOff>0</xdr:rowOff>
        </xdr:from>
        <xdr:to>
          <xdr:col>8700</xdr:col>
          <xdr:colOff>0</xdr:colOff>
          <xdr:row>67</xdr:row>
          <xdr:rowOff>0</xdr:rowOff>
        </xdr:to>
        <xdr:sp macro="" textlink="">
          <xdr:nvSpPr>
            <xdr:cNvPr id="62046" name="Button 606" hidden="1">
              <a:extLst>
                <a:ext uri="{63B3BB69-23CF-44E3-9099-C40C66FF867C}">
                  <a14:compatExt spid="_x0000_s62046"/>
                </a:ext>
                <a:ext uri="{FF2B5EF4-FFF2-40B4-BE49-F238E27FC236}">
                  <a16:creationId xmlns:a16="http://schemas.microsoft.com/office/drawing/2014/main" id="{00000000-0008-0000-3C00-00005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65603</xdr:row>
          <xdr:rowOff>0</xdr:rowOff>
        </xdr:from>
        <xdr:to>
          <xdr:col>8700</xdr:col>
          <xdr:colOff>0</xdr:colOff>
          <xdr:row>65603</xdr:row>
          <xdr:rowOff>0</xdr:rowOff>
        </xdr:to>
        <xdr:sp macro="" textlink="">
          <xdr:nvSpPr>
            <xdr:cNvPr id="62047" name="Button 607" hidden="1">
              <a:extLst>
                <a:ext uri="{63B3BB69-23CF-44E3-9099-C40C66FF867C}">
                  <a14:compatExt spid="_x0000_s62047"/>
                </a:ext>
                <a:ext uri="{FF2B5EF4-FFF2-40B4-BE49-F238E27FC236}">
                  <a16:creationId xmlns:a16="http://schemas.microsoft.com/office/drawing/2014/main" id="{00000000-0008-0000-3C00-00005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131139</xdr:row>
          <xdr:rowOff>0</xdr:rowOff>
        </xdr:from>
        <xdr:to>
          <xdr:col>8700</xdr:col>
          <xdr:colOff>0</xdr:colOff>
          <xdr:row>131139</xdr:row>
          <xdr:rowOff>0</xdr:rowOff>
        </xdr:to>
        <xdr:sp macro="" textlink="">
          <xdr:nvSpPr>
            <xdr:cNvPr id="62048" name="Button 608" hidden="1">
              <a:extLst>
                <a:ext uri="{63B3BB69-23CF-44E3-9099-C40C66FF867C}">
                  <a14:compatExt spid="_x0000_s62048"/>
                </a:ext>
                <a:ext uri="{FF2B5EF4-FFF2-40B4-BE49-F238E27FC236}">
                  <a16:creationId xmlns:a16="http://schemas.microsoft.com/office/drawing/2014/main" id="{00000000-0008-0000-3C00-00006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196675</xdr:row>
          <xdr:rowOff>0</xdr:rowOff>
        </xdr:from>
        <xdr:to>
          <xdr:col>8700</xdr:col>
          <xdr:colOff>0</xdr:colOff>
          <xdr:row>196675</xdr:row>
          <xdr:rowOff>0</xdr:rowOff>
        </xdr:to>
        <xdr:sp macro="" textlink="">
          <xdr:nvSpPr>
            <xdr:cNvPr id="62049" name="Button 609" hidden="1">
              <a:extLst>
                <a:ext uri="{63B3BB69-23CF-44E3-9099-C40C66FF867C}">
                  <a14:compatExt spid="_x0000_s62049"/>
                </a:ext>
                <a:ext uri="{FF2B5EF4-FFF2-40B4-BE49-F238E27FC236}">
                  <a16:creationId xmlns:a16="http://schemas.microsoft.com/office/drawing/2014/main" id="{00000000-0008-0000-3C00-00006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262211</xdr:row>
          <xdr:rowOff>0</xdr:rowOff>
        </xdr:from>
        <xdr:to>
          <xdr:col>8700</xdr:col>
          <xdr:colOff>0</xdr:colOff>
          <xdr:row>262211</xdr:row>
          <xdr:rowOff>0</xdr:rowOff>
        </xdr:to>
        <xdr:sp macro="" textlink="">
          <xdr:nvSpPr>
            <xdr:cNvPr id="62050" name="Button 610" hidden="1">
              <a:extLst>
                <a:ext uri="{63B3BB69-23CF-44E3-9099-C40C66FF867C}">
                  <a14:compatExt spid="_x0000_s62050"/>
                </a:ext>
                <a:ext uri="{FF2B5EF4-FFF2-40B4-BE49-F238E27FC236}">
                  <a16:creationId xmlns:a16="http://schemas.microsoft.com/office/drawing/2014/main" id="{00000000-0008-0000-3C00-00006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327747</xdr:row>
          <xdr:rowOff>0</xdr:rowOff>
        </xdr:from>
        <xdr:to>
          <xdr:col>8700</xdr:col>
          <xdr:colOff>0</xdr:colOff>
          <xdr:row>327747</xdr:row>
          <xdr:rowOff>0</xdr:rowOff>
        </xdr:to>
        <xdr:sp macro="" textlink="">
          <xdr:nvSpPr>
            <xdr:cNvPr id="62051" name="Button 611" hidden="1">
              <a:extLst>
                <a:ext uri="{63B3BB69-23CF-44E3-9099-C40C66FF867C}">
                  <a14:compatExt spid="_x0000_s62051"/>
                </a:ext>
                <a:ext uri="{FF2B5EF4-FFF2-40B4-BE49-F238E27FC236}">
                  <a16:creationId xmlns:a16="http://schemas.microsoft.com/office/drawing/2014/main" id="{00000000-0008-0000-3C00-00006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393283</xdr:row>
          <xdr:rowOff>0</xdr:rowOff>
        </xdr:from>
        <xdr:to>
          <xdr:col>8700</xdr:col>
          <xdr:colOff>0</xdr:colOff>
          <xdr:row>393283</xdr:row>
          <xdr:rowOff>0</xdr:rowOff>
        </xdr:to>
        <xdr:sp macro="" textlink="">
          <xdr:nvSpPr>
            <xdr:cNvPr id="62052" name="Button 612" hidden="1">
              <a:extLst>
                <a:ext uri="{63B3BB69-23CF-44E3-9099-C40C66FF867C}">
                  <a14:compatExt spid="_x0000_s62052"/>
                </a:ext>
                <a:ext uri="{FF2B5EF4-FFF2-40B4-BE49-F238E27FC236}">
                  <a16:creationId xmlns:a16="http://schemas.microsoft.com/office/drawing/2014/main" id="{00000000-0008-0000-3C00-00006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458819</xdr:row>
          <xdr:rowOff>0</xdr:rowOff>
        </xdr:from>
        <xdr:to>
          <xdr:col>8700</xdr:col>
          <xdr:colOff>0</xdr:colOff>
          <xdr:row>458819</xdr:row>
          <xdr:rowOff>0</xdr:rowOff>
        </xdr:to>
        <xdr:sp macro="" textlink="">
          <xdr:nvSpPr>
            <xdr:cNvPr id="62053" name="Button 613" hidden="1">
              <a:extLst>
                <a:ext uri="{63B3BB69-23CF-44E3-9099-C40C66FF867C}">
                  <a14:compatExt spid="_x0000_s62053"/>
                </a:ext>
                <a:ext uri="{FF2B5EF4-FFF2-40B4-BE49-F238E27FC236}">
                  <a16:creationId xmlns:a16="http://schemas.microsoft.com/office/drawing/2014/main" id="{00000000-0008-0000-3C00-00006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524355</xdr:row>
          <xdr:rowOff>0</xdr:rowOff>
        </xdr:from>
        <xdr:to>
          <xdr:col>8700</xdr:col>
          <xdr:colOff>0</xdr:colOff>
          <xdr:row>524355</xdr:row>
          <xdr:rowOff>0</xdr:rowOff>
        </xdr:to>
        <xdr:sp macro="" textlink="">
          <xdr:nvSpPr>
            <xdr:cNvPr id="62054" name="Button 614" hidden="1">
              <a:extLst>
                <a:ext uri="{63B3BB69-23CF-44E3-9099-C40C66FF867C}">
                  <a14:compatExt spid="_x0000_s62054"/>
                </a:ext>
                <a:ext uri="{FF2B5EF4-FFF2-40B4-BE49-F238E27FC236}">
                  <a16:creationId xmlns:a16="http://schemas.microsoft.com/office/drawing/2014/main" id="{00000000-0008-0000-3C00-00006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589891</xdr:row>
          <xdr:rowOff>0</xdr:rowOff>
        </xdr:from>
        <xdr:to>
          <xdr:col>8700</xdr:col>
          <xdr:colOff>0</xdr:colOff>
          <xdr:row>589891</xdr:row>
          <xdr:rowOff>0</xdr:rowOff>
        </xdr:to>
        <xdr:sp macro="" textlink="">
          <xdr:nvSpPr>
            <xdr:cNvPr id="62055" name="Button 615" hidden="1">
              <a:extLst>
                <a:ext uri="{63B3BB69-23CF-44E3-9099-C40C66FF867C}">
                  <a14:compatExt spid="_x0000_s62055"/>
                </a:ext>
                <a:ext uri="{FF2B5EF4-FFF2-40B4-BE49-F238E27FC236}">
                  <a16:creationId xmlns:a16="http://schemas.microsoft.com/office/drawing/2014/main" id="{00000000-0008-0000-3C00-00006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655427</xdr:row>
          <xdr:rowOff>0</xdr:rowOff>
        </xdr:from>
        <xdr:to>
          <xdr:col>8700</xdr:col>
          <xdr:colOff>0</xdr:colOff>
          <xdr:row>655427</xdr:row>
          <xdr:rowOff>0</xdr:rowOff>
        </xdr:to>
        <xdr:sp macro="" textlink="">
          <xdr:nvSpPr>
            <xdr:cNvPr id="62056" name="Button 616" hidden="1">
              <a:extLst>
                <a:ext uri="{63B3BB69-23CF-44E3-9099-C40C66FF867C}">
                  <a14:compatExt spid="_x0000_s62056"/>
                </a:ext>
                <a:ext uri="{FF2B5EF4-FFF2-40B4-BE49-F238E27FC236}">
                  <a16:creationId xmlns:a16="http://schemas.microsoft.com/office/drawing/2014/main" id="{00000000-0008-0000-3C00-00006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720963</xdr:row>
          <xdr:rowOff>0</xdr:rowOff>
        </xdr:from>
        <xdr:to>
          <xdr:col>8700</xdr:col>
          <xdr:colOff>0</xdr:colOff>
          <xdr:row>720963</xdr:row>
          <xdr:rowOff>0</xdr:rowOff>
        </xdr:to>
        <xdr:sp macro="" textlink="">
          <xdr:nvSpPr>
            <xdr:cNvPr id="62057" name="Button 617" hidden="1">
              <a:extLst>
                <a:ext uri="{63B3BB69-23CF-44E3-9099-C40C66FF867C}">
                  <a14:compatExt spid="_x0000_s62057"/>
                </a:ext>
                <a:ext uri="{FF2B5EF4-FFF2-40B4-BE49-F238E27FC236}">
                  <a16:creationId xmlns:a16="http://schemas.microsoft.com/office/drawing/2014/main" id="{00000000-0008-0000-3C00-00006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786499</xdr:row>
          <xdr:rowOff>0</xdr:rowOff>
        </xdr:from>
        <xdr:to>
          <xdr:col>8700</xdr:col>
          <xdr:colOff>0</xdr:colOff>
          <xdr:row>786499</xdr:row>
          <xdr:rowOff>0</xdr:rowOff>
        </xdr:to>
        <xdr:sp macro="" textlink="">
          <xdr:nvSpPr>
            <xdr:cNvPr id="62058" name="Button 618" hidden="1">
              <a:extLst>
                <a:ext uri="{63B3BB69-23CF-44E3-9099-C40C66FF867C}">
                  <a14:compatExt spid="_x0000_s62058"/>
                </a:ext>
                <a:ext uri="{FF2B5EF4-FFF2-40B4-BE49-F238E27FC236}">
                  <a16:creationId xmlns:a16="http://schemas.microsoft.com/office/drawing/2014/main" id="{00000000-0008-0000-3C00-00006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852035</xdr:row>
          <xdr:rowOff>0</xdr:rowOff>
        </xdr:from>
        <xdr:to>
          <xdr:col>8700</xdr:col>
          <xdr:colOff>0</xdr:colOff>
          <xdr:row>852035</xdr:row>
          <xdr:rowOff>0</xdr:rowOff>
        </xdr:to>
        <xdr:sp macro="" textlink="">
          <xdr:nvSpPr>
            <xdr:cNvPr id="62059" name="Button 619" hidden="1">
              <a:extLst>
                <a:ext uri="{63B3BB69-23CF-44E3-9099-C40C66FF867C}">
                  <a14:compatExt spid="_x0000_s62059"/>
                </a:ext>
                <a:ext uri="{FF2B5EF4-FFF2-40B4-BE49-F238E27FC236}">
                  <a16:creationId xmlns:a16="http://schemas.microsoft.com/office/drawing/2014/main" id="{00000000-0008-0000-3C00-00006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917571</xdr:row>
          <xdr:rowOff>0</xdr:rowOff>
        </xdr:from>
        <xdr:to>
          <xdr:col>8700</xdr:col>
          <xdr:colOff>0</xdr:colOff>
          <xdr:row>917571</xdr:row>
          <xdr:rowOff>0</xdr:rowOff>
        </xdr:to>
        <xdr:sp macro="" textlink="">
          <xdr:nvSpPr>
            <xdr:cNvPr id="62060" name="Button 620" hidden="1">
              <a:extLst>
                <a:ext uri="{63B3BB69-23CF-44E3-9099-C40C66FF867C}">
                  <a14:compatExt spid="_x0000_s62060"/>
                </a:ext>
                <a:ext uri="{FF2B5EF4-FFF2-40B4-BE49-F238E27FC236}">
                  <a16:creationId xmlns:a16="http://schemas.microsoft.com/office/drawing/2014/main" id="{00000000-0008-0000-3C00-00006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983107</xdr:row>
          <xdr:rowOff>0</xdr:rowOff>
        </xdr:from>
        <xdr:to>
          <xdr:col>8700</xdr:col>
          <xdr:colOff>0</xdr:colOff>
          <xdr:row>983107</xdr:row>
          <xdr:rowOff>0</xdr:rowOff>
        </xdr:to>
        <xdr:sp macro="" textlink="">
          <xdr:nvSpPr>
            <xdr:cNvPr id="62061" name="Button 621" hidden="1">
              <a:extLst>
                <a:ext uri="{63B3BB69-23CF-44E3-9099-C40C66FF867C}">
                  <a14:compatExt spid="_x0000_s62061"/>
                </a:ext>
                <a:ext uri="{FF2B5EF4-FFF2-40B4-BE49-F238E27FC236}">
                  <a16:creationId xmlns:a16="http://schemas.microsoft.com/office/drawing/2014/main" id="{00000000-0008-0000-3C00-00006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67</xdr:row>
          <xdr:rowOff>0</xdr:rowOff>
        </xdr:from>
        <xdr:to>
          <xdr:col>8956</xdr:col>
          <xdr:colOff>0</xdr:colOff>
          <xdr:row>67</xdr:row>
          <xdr:rowOff>0</xdr:rowOff>
        </xdr:to>
        <xdr:sp macro="" textlink="">
          <xdr:nvSpPr>
            <xdr:cNvPr id="62062" name="Button 622" hidden="1">
              <a:extLst>
                <a:ext uri="{63B3BB69-23CF-44E3-9099-C40C66FF867C}">
                  <a14:compatExt spid="_x0000_s62062"/>
                </a:ext>
                <a:ext uri="{FF2B5EF4-FFF2-40B4-BE49-F238E27FC236}">
                  <a16:creationId xmlns:a16="http://schemas.microsoft.com/office/drawing/2014/main" id="{00000000-0008-0000-3C00-00006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65603</xdr:row>
          <xdr:rowOff>0</xdr:rowOff>
        </xdr:from>
        <xdr:to>
          <xdr:col>8956</xdr:col>
          <xdr:colOff>0</xdr:colOff>
          <xdr:row>65603</xdr:row>
          <xdr:rowOff>0</xdr:rowOff>
        </xdr:to>
        <xdr:sp macro="" textlink="">
          <xdr:nvSpPr>
            <xdr:cNvPr id="62063" name="Button 623" hidden="1">
              <a:extLst>
                <a:ext uri="{63B3BB69-23CF-44E3-9099-C40C66FF867C}">
                  <a14:compatExt spid="_x0000_s62063"/>
                </a:ext>
                <a:ext uri="{FF2B5EF4-FFF2-40B4-BE49-F238E27FC236}">
                  <a16:creationId xmlns:a16="http://schemas.microsoft.com/office/drawing/2014/main" id="{00000000-0008-0000-3C00-00006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131139</xdr:row>
          <xdr:rowOff>0</xdr:rowOff>
        </xdr:from>
        <xdr:to>
          <xdr:col>8956</xdr:col>
          <xdr:colOff>0</xdr:colOff>
          <xdr:row>131139</xdr:row>
          <xdr:rowOff>0</xdr:rowOff>
        </xdr:to>
        <xdr:sp macro="" textlink="">
          <xdr:nvSpPr>
            <xdr:cNvPr id="62064" name="Button 624" hidden="1">
              <a:extLst>
                <a:ext uri="{63B3BB69-23CF-44E3-9099-C40C66FF867C}">
                  <a14:compatExt spid="_x0000_s62064"/>
                </a:ext>
                <a:ext uri="{FF2B5EF4-FFF2-40B4-BE49-F238E27FC236}">
                  <a16:creationId xmlns:a16="http://schemas.microsoft.com/office/drawing/2014/main" id="{00000000-0008-0000-3C00-00007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196675</xdr:row>
          <xdr:rowOff>0</xdr:rowOff>
        </xdr:from>
        <xdr:to>
          <xdr:col>8956</xdr:col>
          <xdr:colOff>0</xdr:colOff>
          <xdr:row>196675</xdr:row>
          <xdr:rowOff>0</xdr:rowOff>
        </xdr:to>
        <xdr:sp macro="" textlink="">
          <xdr:nvSpPr>
            <xdr:cNvPr id="62065" name="Button 625" hidden="1">
              <a:extLst>
                <a:ext uri="{63B3BB69-23CF-44E3-9099-C40C66FF867C}">
                  <a14:compatExt spid="_x0000_s62065"/>
                </a:ext>
                <a:ext uri="{FF2B5EF4-FFF2-40B4-BE49-F238E27FC236}">
                  <a16:creationId xmlns:a16="http://schemas.microsoft.com/office/drawing/2014/main" id="{00000000-0008-0000-3C00-00007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262211</xdr:row>
          <xdr:rowOff>0</xdr:rowOff>
        </xdr:from>
        <xdr:to>
          <xdr:col>8956</xdr:col>
          <xdr:colOff>0</xdr:colOff>
          <xdr:row>262211</xdr:row>
          <xdr:rowOff>0</xdr:rowOff>
        </xdr:to>
        <xdr:sp macro="" textlink="">
          <xdr:nvSpPr>
            <xdr:cNvPr id="62066" name="Button 626" hidden="1">
              <a:extLst>
                <a:ext uri="{63B3BB69-23CF-44E3-9099-C40C66FF867C}">
                  <a14:compatExt spid="_x0000_s62066"/>
                </a:ext>
                <a:ext uri="{FF2B5EF4-FFF2-40B4-BE49-F238E27FC236}">
                  <a16:creationId xmlns:a16="http://schemas.microsoft.com/office/drawing/2014/main" id="{00000000-0008-0000-3C00-00007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327747</xdr:row>
          <xdr:rowOff>0</xdr:rowOff>
        </xdr:from>
        <xdr:to>
          <xdr:col>8956</xdr:col>
          <xdr:colOff>0</xdr:colOff>
          <xdr:row>327747</xdr:row>
          <xdr:rowOff>0</xdr:rowOff>
        </xdr:to>
        <xdr:sp macro="" textlink="">
          <xdr:nvSpPr>
            <xdr:cNvPr id="62067" name="Button 627" hidden="1">
              <a:extLst>
                <a:ext uri="{63B3BB69-23CF-44E3-9099-C40C66FF867C}">
                  <a14:compatExt spid="_x0000_s62067"/>
                </a:ext>
                <a:ext uri="{FF2B5EF4-FFF2-40B4-BE49-F238E27FC236}">
                  <a16:creationId xmlns:a16="http://schemas.microsoft.com/office/drawing/2014/main" id="{00000000-0008-0000-3C00-00007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393283</xdr:row>
          <xdr:rowOff>0</xdr:rowOff>
        </xdr:from>
        <xdr:to>
          <xdr:col>8956</xdr:col>
          <xdr:colOff>0</xdr:colOff>
          <xdr:row>393283</xdr:row>
          <xdr:rowOff>0</xdr:rowOff>
        </xdr:to>
        <xdr:sp macro="" textlink="">
          <xdr:nvSpPr>
            <xdr:cNvPr id="62068" name="Button 628" hidden="1">
              <a:extLst>
                <a:ext uri="{63B3BB69-23CF-44E3-9099-C40C66FF867C}">
                  <a14:compatExt spid="_x0000_s62068"/>
                </a:ext>
                <a:ext uri="{FF2B5EF4-FFF2-40B4-BE49-F238E27FC236}">
                  <a16:creationId xmlns:a16="http://schemas.microsoft.com/office/drawing/2014/main" id="{00000000-0008-0000-3C00-00007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458819</xdr:row>
          <xdr:rowOff>0</xdr:rowOff>
        </xdr:from>
        <xdr:to>
          <xdr:col>8956</xdr:col>
          <xdr:colOff>0</xdr:colOff>
          <xdr:row>458819</xdr:row>
          <xdr:rowOff>0</xdr:rowOff>
        </xdr:to>
        <xdr:sp macro="" textlink="">
          <xdr:nvSpPr>
            <xdr:cNvPr id="62069" name="Button 629" hidden="1">
              <a:extLst>
                <a:ext uri="{63B3BB69-23CF-44E3-9099-C40C66FF867C}">
                  <a14:compatExt spid="_x0000_s62069"/>
                </a:ext>
                <a:ext uri="{FF2B5EF4-FFF2-40B4-BE49-F238E27FC236}">
                  <a16:creationId xmlns:a16="http://schemas.microsoft.com/office/drawing/2014/main" id="{00000000-0008-0000-3C00-00007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524355</xdr:row>
          <xdr:rowOff>0</xdr:rowOff>
        </xdr:from>
        <xdr:to>
          <xdr:col>8956</xdr:col>
          <xdr:colOff>0</xdr:colOff>
          <xdr:row>524355</xdr:row>
          <xdr:rowOff>0</xdr:rowOff>
        </xdr:to>
        <xdr:sp macro="" textlink="">
          <xdr:nvSpPr>
            <xdr:cNvPr id="62070" name="Button 630" hidden="1">
              <a:extLst>
                <a:ext uri="{63B3BB69-23CF-44E3-9099-C40C66FF867C}">
                  <a14:compatExt spid="_x0000_s62070"/>
                </a:ext>
                <a:ext uri="{FF2B5EF4-FFF2-40B4-BE49-F238E27FC236}">
                  <a16:creationId xmlns:a16="http://schemas.microsoft.com/office/drawing/2014/main" id="{00000000-0008-0000-3C00-00007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589891</xdr:row>
          <xdr:rowOff>0</xdr:rowOff>
        </xdr:from>
        <xdr:to>
          <xdr:col>8956</xdr:col>
          <xdr:colOff>0</xdr:colOff>
          <xdr:row>589891</xdr:row>
          <xdr:rowOff>0</xdr:rowOff>
        </xdr:to>
        <xdr:sp macro="" textlink="">
          <xdr:nvSpPr>
            <xdr:cNvPr id="62071" name="Button 631" hidden="1">
              <a:extLst>
                <a:ext uri="{63B3BB69-23CF-44E3-9099-C40C66FF867C}">
                  <a14:compatExt spid="_x0000_s62071"/>
                </a:ext>
                <a:ext uri="{FF2B5EF4-FFF2-40B4-BE49-F238E27FC236}">
                  <a16:creationId xmlns:a16="http://schemas.microsoft.com/office/drawing/2014/main" id="{00000000-0008-0000-3C00-00007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655427</xdr:row>
          <xdr:rowOff>0</xdr:rowOff>
        </xdr:from>
        <xdr:to>
          <xdr:col>8956</xdr:col>
          <xdr:colOff>0</xdr:colOff>
          <xdr:row>655427</xdr:row>
          <xdr:rowOff>0</xdr:rowOff>
        </xdr:to>
        <xdr:sp macro="" textlink="">
          <xdr:nvSpPr>
            <xdr:cNvPr id="62072" name="Button 632" hidden="1">
              <a:extLst>
                <a:ext uri="{63B3BB69-23CF-44E3-9099-C40C66FF867C}">
                  <a14:compatExt spid="_x0000_s62072"/>
                </a:ext>
                <a:ext uri="{FF2B5EF4-FFF2-40B4-BE49-F238E27FC236}">
                  <a16:creationId xmlns:a16="http://schemas.microsoft.com/office/drawing/2014/main" id="{00000000-0008-0000-3C00-00007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720963</xdr:row>
          <xdr:rowOff>0</xdr:rowOff>
        </xdr:from>
        <xdr:to>
          <xdr:col>8956</xdr:col>
          <xdr:colOff>0</xdr:colOff>
          <xdr:row>720963</xdr:row>
          <xdr:rowOff>0</xdr:rowOff>
        </xdr:to>
        <xdr:sp macro="" textlink="">
          <xdr:nvSpPr>
            <xdr:cNvPr id="62073" name="Button 633" hidden="1">
              <a:extLst>
                <a:ext uri="{63B3BB69-23CF-44E3-9099-C40C66FF867C}">
                  <a14:compatExt spid="_x0000_s62073"/>
                </a:ext>
                <a:ext uri="{FF2B5EF4-FFF2-40B4-BE49-F238E27FC236}">
                  <a16:creationId xmlns:a16="http://schemas.microsoft.com/office/drawing/2014/main" id="{00000000-0008-0000-3C00-00007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786499</xdr:row>
          <xdr:rowOff>0</xdr:rowOff>
        </xdr:from>
        <xdr:to>
          <xdr:col>8956</xdr:col>
          <xdr:colOff>0</xdr:colOff>
          <xdr:row>786499</xdr:row>
          <xdr:rowOff>0</xdr:rowOff>
        </xdr:to>
        <xdr:sp macro="" textlink="">
          <xdr:nvSpPr>
            <xdr:cNvPr id="62074" name="Button 634" hidden="1">
              <a:extLst>
                <a:ext uri="{63B3BB69-23CF-44E3-9099-C40C66FF867C}">
                  <a14:compatExt spid="_x0000_s62074"/>
                </a:ext>
                <a:ext uri="{FF2B5EF4-FFF2-40B4-BE49-F238E27FC236}">
                  <a16:creationId xmlns:a16="http://schemas.microsoft.com/office/drawing/2014/main" id="{00000000-0008-0000-3C00-00007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852035</xdr:row>
          <xdr:rowOff>0</xdr:rowOff>
        </xdr:from>
        <xdr:to>
          <xdr:col>8956</xdr:col>
          <xdr:colOff>0</xdr:colOff>
          <xdr:row>852035</xdr:row>
          <xdr:rowOff>0</xdr:rowOff>
        </xdr:to>
        <xdr:sp macro="" textlink="">
          <xdr:nvSpPr>
            <xdr:cNvPr id="62075" name="Button 635" hidden="1">
              <a:extLst>
                <a:ext uri="{63B3BB69-23CF-44E3-9099-C40C66FF867C}">
                  <a14:compatExt spid="_x0000_s62075"/>
                </a:ext>
                <a:ext uri="{FF2B5EF4-FFF2-40B4-BE49-F238E27FC236}">
                  <a16:creationId xmlns:a16="http://schemas.microsoft.com/office/drawing/2014/main" id="{00000000-0008-0000-3C00-00007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917571</xdr:row>
          <xdr:rowOff>0</xdr:rowOff>
        </xdr:from>
        <xdr:to>
          <xdr:col>8956</xdr:col>
          <xdr:colOff>0</xdr:colOff>
          <xdr:row>917571</xdr:row>
          <xdr:rowOff>0</xdr:rowOff>
        </xdr:to>
        <xdr:sp macro="" textlink="">
          <xdr:nvSpPr>
            <xdr:cNvPr id="62076" name="Button 636" hidden="1">
              <a:extLst>
                <a:ext uri="{63B3BB69-23CF-44E3-9099-C40C66FF867C}">
                  <a14:compatExt spid="_x0000_s62076"/>
                </a:ext>
                <a:ext uri="{FF2B5EF4-FFF2-40B4-BE49-F238E27FC236}">
                  <a16:creationId xmlns:a16="http://schemas.microsoft.com/office/drawing/2014/main" id="{00000000-0008-0000-3C00-00007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983107</xdr:row>
          <xdr:rowOff>0</xdr:rowOff>
        </xdr:from>
        <xdr:to>
          <xdr:col>8956</xdr:col>
          <xdr:colOff>0</xdr:colOff>
          <xdr:row>983107</xdr:row>
          <xdr:rowOff>0</xdr:rowOff>
        </xdr:to>
        <xdr:sp macro="" textlink="">
          <xdr:nvSpPr>
            <xdr:cNvPr id="62077" name="Button 637" hidden="1">
              <a:extLst>
                <a:ext uri="{63B3BB69-23CF-44E3-9099-C40C66FF867C}">
                  <a14:compatExt spid="_x0000_s62077"/>
                </a:ext>
                <a:ext uri="{FF2B5EF4-FFF2-40B4-BE49-F238E27FC236}">
                  <a16:creationId xmlns:a16="http://schemas.microsoft.com/office/drawing/2014/main" id="{00000000-0008-0000-3C00-00007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67</xdr:row>
          <xdr:rowOff>0</xdr:rowOff>
        </xdr:from>
        <xdr:to>
          <xdr:col>9212</xdr:col>
          <xdr:colOff>0</xdr:colOff>
          <xdr:row>67</xdr:row>
          <xdr:rowOff>0</xdr:rowOff>
        </xdr:to>
        <xdr:sp macro="" textlink="">
          <xdr:nvSpPr>
            <xdr:cNvPr id="62078" name="Button 638" hidden="1">
              <a:extLst>
                <a:ext uri="{63B3BB69-23CF-44E3-9099-C40C66FF867C}">
                  <a14:compatExt spid="_x0000_s62078"/>
                </a:ext>
                <a:ext uri="{FF2B5EF4-FFF2-40B4-BE49-F238E27FC236}">
                  <a16:creationId xmlns:a16="http://schemas.microsoft.com/office/drawing/2014/main" id="{00000000-0008-0000-3C00-00007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65603</xdr:row>
          <xdr:rowOff>0</xdr:rowOff>
        </xdr:from>
        <xdr:to>
          <xdr:col>9212</xdr:col>
          <xdr:colOff>0</xdr:colOff>
          <xdr:row>65603</xdr:row>
          <xdr:rowOff>0</xdr:rowOff>
        </xdr:to>
        <xdr:sp macro="" textlink="">
          <xdr:nvSpPr>
            <xdr:cNvPr id="62079" name="Button 639" hidden="1">
              <a:extLst>
                <a:ext uri="{63B3BB69-23CF-44E3-9099-C40C66FF867C}">
                  <a14:compatExt spid="_x0000_s62079"/>
                </a:ext>
                <a:ext uri="{FF2B5EF4-FFF2-40B4-BE49-F238E27FC236}">
                  <a16:creationId xmlns:a16="http://schemas.microsoft.com/office/drawing/2014/main" id="{00000000-0008-0000-3C00-00007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131139</xdr:row>
          <xdr:rowOff>0</xdr:rowOff>
        </xdr:from>
        <xdr:to>
          <xdr:col>9212</xdr:col>
          <xdr:colOff>0</xdr:colOff>
          <xdr:row>131139</xdr:row>
          <xdr:rowOff>0</xdr:rowOff>
        </xdr:to>
        <xdr:sp macro="" textlink="">
          <xdr:nvSpPr>
            <xdr:cNvPr id="62080" name="Button 640" hidden="1">
              <a:extLst>
                <a:ext uri="{63B3BB69-23CF-44E3-9099-C40C66FF867C}">
                  <a14:compatExt spid="_x0000_s62080"/>
                </a:ext>
                <a:ext uri="{FF2B5EF4-FFF2-40B4-BE49-F238E27FC236}">
                  <a16:creationId xmlns:a16="http://schemas.microsoft.com/office/drawing/2014/main" id="{00000000-0008-0000-3C00-00008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196675</xdr:row>
          <xdr:rowOff>0</xdr:rowOff>
        </xdr:from>
        <xdr:to>
          <xdr:col>9212</xdr:col>
          <xdr:colOff>0</xdr:colOff>
          <xdr:row>196675</xdr:row>
          <xdr:rowOff>0</xdr:rowOff>
        </xdr:to>
        <xdr:sp macro="" textlink="">
          <xdr:nvSpPr>
            <xdr:cNvPr id="62081" name="Button 641" hidden="1">
              <a:extLst>
                <a:ext uri="{63B3BB69-23CF-44E3-9099-C40C66FF867C}">
                  <a14:compatExt spid="_x0000_s62081"/>
                </a:ext>
                <a:ext uri="{FF2B5EF4-FFF2-40B4-BE49-F238E27FC236}">
                  <a16:creationId xmlns:a16="http://schemas.microsoft.com/office/drawing/2014/main" id="{00000000-0008-0000-3C00-00008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262211</xdr:row>
          <xdr:rowOff>0</xdr:rowOff>
        </xdr:from>
        <xdr:to>
          <xdr:col>9212</xdr:col>
          <xdr:colOff>0</xdr:colOff>
          <xdr:row>262211</xdr:row>
          <xdr:rowOff>0</xdr:rowOff>
        </xdr:to>
        <xdr:sp macro="" textlink="">
          <xdr:nvSpPr>
            <xdr:cNvPr id="62082" name="Button 642" hidden="1">
              <a:extLst>
                <a:ext uri="{63B3BB69-23CF-44E3-9099-C40C66FF867C}">
                  <a14:compatExt spid="_x0000_s62082"/>
                </a:ext>
                <a:ext uri="{FF2B5EF4-FFF2-40B4-BE49-F238E27FC236}">
                  <a16:creationId xmlns:a16="http://schemas.microsoft.com/office/drawing/2014/main" id="{00000000-0008-0000-3C00-00008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327747</xdr:row>
          <xdr:rowOff>0</xdr:rowOff>
        </xdr:from>
        <xdr:to>
          <xdr:col>9212</xdr:col>
          <xdr:colOff>0</xdr:colOff>
          <xdr:row>327747</xdr:row>
          <xdr:rowOff>0</xdr:rowOff>
        </xdr:to>
        <xdr:sp macro="" textlink="">
          <xdr:nvSpPr>
            <xdr:cNvPr id="62083" name="Button 643" hidden="1">
              <a:extLst>
                <a:ext uri="{63B3BB69-23CF-44E3-9099-C40C66FF867C}">
                  <a14:compatExt spid="_x0000_s62083"/>
                </a:ext>
                <a:ext uri="{FF2B5EF4-FFF2-40B4-BE49-F238E27FC236}">
                  <a16:creationId xmlns:a16="http://schemas.microsoft.com/office/drawing/2014/main" id="{00000000-0008-0000-3C00-00008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393283</xdr:row>
          <xdr:rowOff>0</xdr:rowOff>
        </xdr:from>
        <xdr:to>
          <xdr:col>9212</xdr:col>
          <xdr:colOff>0</xdr:colOff>
          <xdr:row>393283</xdr:row>
          <xdr:rowOff>0</xdr:rowOff>
        </xdr:to>
        <xdr:sp macro="" textlink="">
          <xdr:nvSpPr>
            <xdr:cNvPr id="62084" name="Button 644" hidden="1">
              <a:extLst>
                <a:ext uri="{63B3BB69-23CF-44E3-9099-C40C66FF867C}">
                  <a14:compatExt spid="_x0000_s62084"/>
                </a:ext>
                <a:ext uri="{FF2B5EF4-FFF2-40B4-BE49-F238E27FC236}">
                  <a16:creationId xmlns:a16="http://schemas.microsoft.com/office/drawing/2014/main" id="{00000000-0008-0000-3C00-00008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458819</xdr:row>
          <xdr:rowOff>0</xdr:rowOff>
        </xdr:from>
        <xdr:to>
          <xdr:col>9212</xdr:col>
          <xdr:colOff>0</xdr:colOff>
          <xdr:row>458819</xdr:row>
          <xdr:rowOff>0</xdr:rowOff>
        </xdr:to>
        <xdr:sp macro="" textlink="">
          <xdr:nvSpPr>
            <xdr:cNvPr id="62085" name="Button 645" hidden="1">
              <a:extLst>
                <a:ext uri="{63B3BB69-23CF-44E3-9099-C40C66FF867C}">
                  <a14:compatExt spid="_x0000_s62085"/>
                </a:ext>
                <a:ext uri="{FF2B5EF4-FFF2-40B4-BE49-F238E27FC236}">
                  <a16:creationId xmlns:a16="http://schemas.microsoft.com/office/drawing/2014/main" id="{00000000-0008-0000-3C00-00008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524355</xdr:row>
          <xdr:rowOff>0</xdr:rowOff>
        </xdr:from>
        <xdr:to>
          <xdr:col>9212</xdr:col>
          <xdr:colOff>0</xdr:colOff>
          <xdr:row>524355</xdr:row>
          <xdr:rowOff>0</xdr:rowOff>
        </xdr:to>
        <xdr:sp macro="" textlink="">
          <xdr:nvSpPr>
            <xdr:cNvPr id="62086" name="Button 646" hidden="1">
              <a:extLst>
                <a:ext uri="{63B3BB69-23CF-44E3-9099-C40C66FF867C}">
                  <a14:compatExt spid="_x0000_s62086"/>
                </a:ext>
                <a:ext uri="{FF2B5EF4-FFF2-40B4-BE49-F238E27FC236}">
                  <a16:creationId xmlns:a16="http://schemas.microsoft.com/office/drawing/2014/main" id="{00000000-0008-0000-3C00-00008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589891</xdr:row>
          <xdr:rowOff>0</xdr:rowOff>
        </xdr:from>
        <xdr:to>
          <xdr:col>9212</xdr:col>
          <xdr:colOff>0</xdr:colOff>
          <xdr:row>589891</xdr:row>
          <xdr:rowOff>0</xdr:rowOff>
        </xdr:to>
        <xdr:sp macro="" textlink="">
          <xdr:nvSpPr>
            <xdr:cNvPr id="62087" name="Button 647" hidden="1">
              <a:extLst>
                <a:ext uri="{63B3BB69-23CF-44E3-9099-C40C66FF867C}">
                  <a14:compatExt spid="_x0000_s62087"/>
                </a:ext>
                <a:ext uri="{FF2B5EF4-FFF2-40B4-BE49-F238E27FC236}">
                  <a16:creationId xmlns:a16="http://schemas.microsoft.com/office/drawing/2014/main" id="{00000000-0008-0000-3C00-00008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655427</xdr:row>
          <xdr:rowOff>0</xdr:rowOff>
        </xdr:from>
        <xdr:to>
          <xdr:col>9212</xdr:col>
          <xdr:colOff>0</xdr:colOff>
          <xdr:row>655427</xdr:row>
          <xdr:rowOff>0</xdr:rowOff>
        </xdr:to>
        <xdr:sp macro="" textlink="">
          <xdr:nvSpPr>
            <xdr:cNvPr id="62088" name="Button 648" hidden="1">
              <a:extLst>
                <a:ext uri="{63B3BB69-23CF-44E3-9099-C40C66FF867C}">
                  <a14:compatExt spid="_x0000_s62088"/>
                </a:ext>
                <a:ext uri="{FF2B5EF4-FFF2-40B4-BE49-F238E27FC236}">
                  <a16:creationId xmlns:a16="http://schemas.microsoft.com/office/drawing/2014/main" id="{00000000-0008-0000-3C00-00008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720963</xdr:row>
          <xdr:rowOff>0</xdr:rowOff>
        </xdr:from>
        <xdr:to>
          <xdr:col>9212</xdr:col>
          <xdr:colOff>0</xdr:colOff>
          <xdr:row>720963</xdr:row>
          <xdr:rowOff>0</xdr:rowOff>
        </xdr:to>
        <xdr:sp macro="" textlink="">
          <xdr:nvSpPr>
            <xdr:cNvPr id="62089" name="Button 649" hidden="1">
              <a:extLst>
                <a:ext uri="{63B3BB69-23CF-44E3-9099-C40C66FF867C}">
                  <a14:compatExt spid="_x0000_s62089"/>
                </a:ext>
                <a:ext uri="{FF2B5EF4-FFF2-40B4-BE49-F238E27FC236}">
                  <a16:creationId xmlns:a16="http://schemas.microsoft.com/office/drawing/2014/main" id="{00000000-0008-0000-3C00-00008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786499</xdr:row>
          <xdr:rowOff>0</xdr:rowOff>
        </xdr:from>
        <xdr:to>
          <xdr:col>9212</xdr:col>
          <xdr:colOff>0</xdr:colOff>
          <xdr:row>786499</xdr:row>
          <xdr:rowOff>0</xdr:rowOff>
        </xdr:to>
        <xdr:sp macro="" textlink="">
          <xdr:nvSpPr>
            <xdr:cNvPr id="62090" name="Button 650" hidden="1">
              <a:extLst>
                <a:ext uri="{63B3BB69-23CF-44E3-9099-C40C66FF867C}">
                  <a14:compatExt spid="_x0000_s62090"/>
                </a:ext>
                <a:ext uri="{FF2B5EF4-FFF2-40B4-BE49-F238E27FC236}">
                  <a16:creationId xmlns:a16="http://schemas.microsoft.com/office/drawing/2014/main" id="{00000000-0008-0000-3C00-00008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852035</xdr:row>
          <xdr:rowOff>0</xdr:rowOff>
        </xdr:from>
        <xdr:to>
          <xdr:col>9212</xdr:col>
          <xdr:colOff>0</xdr:colOff>
          <xdr:row>852035</xdr:row>
          <xdr:rowOff>0</xdr:rowOff>
        </xdr:to>
        <xdr:sp macro="" textlink="">
          <xdr:nvSpPr>
            <xdr:cNvPr id="62091" name="Button 651" hidden="1">
              <a:extLst>
                <a:ext uri="{63B3BB69-23CF-44E3-9099-C40C66FF867C}">
                  <a14:compatExt spid="_x0000_s62091"/>
                </a:ext>
                <a:ext uri="{FF2B5EF4-FFF2-40B4-BE49-F238E27FC236}">
                  <a16:creationId xmlns:a16="http://schemas.microsoft.com/office/drawing/2014/main" id="{00000000-0008-0000-3C00-00008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917571</xdr:row>
          <xdr:rowOff>0</xdr:rowOff>
        </xdr:from>
        <xdr:to>
          <xdr:col>9212</xdr:col>
          <xdr:colOff>0</xdr:colOff>
          <xdr:row>917571</xdr:row>
          <xdr:rowOff>0</xdr:rowOff>
        </xdr:to>
        <xdr:sp macro="" textlink="">
          <xdr:nvSpPr>
            <xdr:cNvPr id="62092" name="Button 652" hidden="1">
              <a:extLst>
                <a:ext uri="{63B3BB69-23CF-44E3-9099-C40C66FF867C}">
                  <a14:compatExt spid="_x0000_s62092"/>
                </a:ext>
                <a:ext uri="{FF2B5EF4-FFF2-40B4-BE49-F238E27FC236}">
                  <a16:creationId xmlns:a16="http://schemas.microsoft.com/office/drawing/2014/main" id="{00000000-0008-0000-3C00-00008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983107</xdr:row>
          <xdr:rowOff>0</xdr:rowOff>
        </xdr:from>
        <xdr:to>
          <xdr:col>9212</xdr:col>
          <xdr:colOff>0</xdr:colOff>
          <xdr:row>983107</xdr:row>
          <xdr:rowOff>0</xdr:rowOff>
        </xdr:to>
        <xdr:sp macro="" textlink="">
          <xdr:nvSpPr>
            <xdr:cNvPr id="62093" name="Button 653" hidden="1">
              <a:extLst>
                <a:ext uri="{63B3BB69-23CF-44E3-9099-C40C66FF867C}">
                  <a14:compatExt spid="_x0000_s62093"/>
                </a:ext>
                <a:ext uri="{FF2B5EF4-FFF2-40B4-BE49-F238E27FC236}">
                  <a16:creationId xmlns:a16="http://schemas.microsoft.com/office/drawing/2014/main" id="{00000000-0008-0000-3C00-00008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67</xdr:row>
          <xdr:rowOff>0</xdr:rowOff>
        </xdr:from>
        <xdr:to>
          <xdr:col>9468</xdr:col>
          <xdr:colOff>0</xdr:colOff>
          <xdr:row>67</xdr:row>
          <xdr:rowOff>0</xdr:rowOff>
        </xdr:to>
        <xdr:sp macro="" textlink="">
          <xdr:nvSpPr>
            <xdr:cNvPr id="62094" name="Button 654" hidden="1">
              <a:extLst>
                <a:ext uri="{63B3BB69-23CF-44E3-9099-C40C66FF867C}">
                  <a14:compatExt spid="_x0000_s62094"/>
                </a:ext>
                <a:ext uri="{FF2B5EF4-FFF2-40B4-BE49-F238E27FC236}">
                  <a16:creationId xmlns:a16="http://schemas.microsoft.com/office/drawing/2014/main" id="{00000000-0008-0000-3C00-00008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65603</xdr:row>
          <xdr:rowOff>0</xdr:rowOff>
        </xdr:from>
        <xdr:to>
          <xdr:col>9468</xdr:col>
          <xdr:colOff>0</xdr:colOff>
          <xdr:row>65603</xdr:row>
          <xdr:rowOff>0</xdr:rowOff>
        </xdr:to>
        <xdr:sp macro="" textlink="">
          <xdr:nvSpPr>
            <xdr:cNvPr id="62095" name="Button 655" hidden="1">
              <a:extLst>
                <a:ext uri="{63B3BB69-23CF-44E3-9099-C40C66FF867C}">
                  <a14:compatExt spid="_x0000_s62095"/>
                </a:ext>
                <a:ext uri="{FF2B5EF4-FFF2-40B4-BE49-F238E27FC236}">
                  <a16:creationId xmlns:a16="http://schemas.microsoft.com/office/drawing/2014/main" id="{00000000-0008-0000-3C00-00008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131139</xdr:row>
          <xdr:rowOff>0</xdr:rowOff>
        </xdr:from>
        <xdr:to>
          <xdr:col>9468</xdr:col>
          <xdr:colOff>0</xdr:colOff>
          <xdr:row>131139</xdr:row>
          <xdr:rowOff>0</xdr:rowOff>
        </xdr:to>
        <xdr:sp macro="" textlink="">
          <xdr:nvSpPr>
            <xdr:cNvPr id="62096" name="Button 656" hidden="1">
              <a:extLst>
                <a:ext uri="{63B3BB69-23CF-44E3-9099-C40C66FF867C}">
                  <a14:compatExt spid="_x0000_s62096"/>
                </a:ext>
                <a:ext uri="{FF2B5EF4-FFF2-40B4-BE49-F238E27FC236}">
                  <a16:creationId xmlns:a16="http://schemas.microsoft.com/office/drawing/2014/main" id="{00000000-0008-0000-3C00-00009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196675</xdr:row>
          <xdr:rowOff>0</xdr:rowOff>
        </xdr:from>
        <xdr:to>
          <xdr:col>9468</xdr:col>
          <xdr:colOff>0</xdr:colOff>
          <xdr:row>196675</xdr:row>
          <xdr:rowOff>0</xdr:rowOff>
        </xdr:to>
        <xdr:sp macro="" textlink="">
          <xdr:nvSpPr>
            <xdr:cNvPr id="62097" name="Button 657" hidden="1">
              <a:extLst>
                <a:ext uri="{63B3BB69-23CF-44E3-9099-C40C66FF867C}">
                  <a14:compatExt spid="_x0000_s62097"/>
                </a:ext>
                <a:ext uri="{FF2B5EF4-FFF2-40B4-BE49-F238E27FC236}">
                  <a16:creationId xmlns:a16="http://schemas.microsoft.com/office/drawing/2014/main" id="{00000000-0008-0000-3C00-00009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262211</xdr:row>
          <xdr:rowOff>0</xdr:rowOff>
        </xdr:from>
        <xdr:to>
          <xdr:col>9468</xdr:col>
          <xdr:colOff>0</xdr:colOff>
          <xdr:row>262211</xdr:row>
          <xdr:rowOff>0</xdr:rowOff>
        </xdr:to>
        <xdr:sp macro="" textlink="">
          <xdr:nvSpPr>
            <xdr:cNvPr id="62098" name="Button 658" hidden="1">
              <a:extLst>
                <a:ext uri="{63B3BB69-23CF-44E3-9099-C40C66FF867C}">
                  <a14:compatExt spid="_x0000_s62098"/>
                </a:ext>
                <a:ext uri="{FF2B5EF4-FFF2-40B4-BE49-F238E27FC236}">
                  <a16:creationId xmlns:a16="http://schemas.microsoft.com/office/drawing/2014/main" id="{00000000-0008-0000-3C00-00009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327747</xdr:row>
          <xdr:rowOff>0</xdr:rowOff>
        </xdr:from>
        <xdr:to>
          <xdr:col>9468</xdr:col>
          <xdr:colOff>0</xdr:colOff>
          <xdr:row>327747</xdr:row>
          <xdr:rowOff>0</xdr:rowOff>
        </xdr:to>
        <xdr:sp macro="" textlink="">
          <xdr:nvSpPr>
            <xdr:cNvPr id="62099" name="Button 659" hidden="1">
              <a:extLst>
                <a:ext uri="{63B3BB69-23CF-44E3-9099-C40C66FF867C}">
                  <a14:compatExt spid="_x0000_s62099"/>
                </a:ext>
                <a:ext uri="{FF2B5EF4-FFF2-40B4-BE49-F238E27FC236}">
                  <a16:creationId xmlns:a16="http://schemas.microsoft.com/office/drawing/2014/main" id="{00000000-0008-0000-3C00-00009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393283</xdr:row>
          <xdr:rowOff>0</xdr:rowOff>
        </xdr:from>
        <xdr:to>
          <xdr:col>9468</xdr:col>
          <xdr:colOff>0</xdr:colOff>
          <xdr:row>393283</xdr:row>
          <xdr:rowOff>0</xdr:rowOff>
        </xdr:to>
        <xdr:sp macro="" textlink="">
          <xdr:nvSpPr>
            <xdr:cNvPr id="62100" name="Button 660" hidden="1">
              <a:extLst>
                <a:ext uri="{63B3BB69-23CF-44E3-9099-C40C66FF867C}">
                  <a14:compatExt spid="_x0000_s62100"/>
                </a:ext>
                <a:ext uri="{FF2B5EF4-FFF2-40B4-BE49-F238E27FC236}">
                  <a16:creationId xmlns:a16="http://schemas.microsoft.com/office/drawing/2014/main" id="{00000000-0008-0000-3C00-00009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458819</xdr:row>
          <xdr:rowOff>0</xdr:rowOff>
        </xdr:from>
        <xdr:to>
          <xdr:col>9468</xdr:col>
          <xdr:colOff>0</xdr:colOff>
          <xdr:row>458819</xdr:row>
          <xdr:rowOff>0</xdr:rowOff>
        </xdr:to>
        <xdr:sp macro="" textlink="">
          <xdr:nvSpPr>
            <xdr:cNvPr id="62101" name="Button 661" hidden="1">
              <a:extLst>
                <a:ext uri="{63B3BB69-23CF-44E3-9099-C40C66FF867C}">
                  <a14:compatExt spid="_x0000_s62101"/>
                </a:ext>
                <a:ext uri="{FF2B5EF4-FFF2-40B4-BE49-F238E27FC236}">
                  <a16:creationId xmlns:a16="http://schemas.microsoft.com/office/drawing/2014/main" id="{00000000-0008-0000-3C00-00009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524355</xdr:row>
          <xdr:rowOff>0</xdr:rowOff>
        </xdr:from>
        <xdr:to>
          <xdr:col>9468</xdr:col>
          <xdr:colOff>0</xdr:colOff>
          <xdr:row>524355</xdr:row>
          <xdr:rowOff>0</xdr:rowOff>
        </xdr:to>
        <xdr:sp macro="" textlink="">
          <xdr:nvSpPr>
            <xdr:cNvPr id="62102" name="Button 662" hidden="1">
              <a:extLst>
                <a:ext uri="{63B3BB69-23CF-44E3-9099-C40C66FF867C}">
                  <a14:compatExt spid="_x0000_s62102"/>
                </a:ext>
                <a:ext uri="{FF2B5EF4-FFF2-40B4-BE49-F238E27FC236}">
                  <a16:creationId xmlns:a16="http://schemas.microsoft.com/office/drawing/2014/main" id="{00000000-0008-0000-3C00-00009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589891</xdr:row>
          <xdr:rowOff>0</xdr:rowOff>
        </xdr:from>
        <xdr:to>
          <xdr:col>9468</xdr:col>
          <xdr:colOff>0</xdr:colOff>
          <xdr:row>589891</xdr:row>
          <xdr:rowOff>0</xdr:rowOff>
        </xdr:to>
        <xdr:sp macro="" textlink="">
          <xdr:nvSpPr>
            <xdr:cNvPr id="62103" name="Button 663" hidden="1">
              <a:extLst>
                <a:ext uri="{63B3BB69-23CF-44E3-9099-C40C66FF867C}">
                  <a14:compatExt spid="_x0000_s62103"/>
                </a:ext>
                <a:ext uri="{FF2B5EF4-FFF2-40B4-BE49-F238E27FC236}">
                  <a16:creationId xmlns:a16="http://schemas.microsoft.com/office/drawing/2014/main" id="{00000000-0008-0000-3C00-00009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655427</xdr:row>
          <xdr:rowOff>0</xdr:rowOff>
        </xdr:from>
        <xdr:to>
          <xdr:col>9468</xdr:col>
          <xdr:colOff>0</xdr:colOff>
          <xdr:row>655427</xdr:row>
          <xdr:rowOff>0</xdr:rowOff>
        </xdr:to>
        <xdr:sp macro="" textlink="">
          <xdr:nvSpPr>
            <xdr:cNvPr id="62104" name="Button 664" hidden="1">
              <a:extLst>
                <a:ext uri="{63B3BB69-23CF-44E3-9099-C40C66FF867C}">
                  <a14:compatExt spid="_x0000_s62104"/>
                </a:ext>
                <a:ext uri="{FF2B5EF4-FFF2-40B4-BE49-F238E27FC236}">
                  <a16:creationId xmlns:a16="http://schemas.microsoft.com/office/drawing/2014/main" id="{00000000-0008-0000-3C00-00009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720963</xdr:row>
          <xdr:rowOff>0</xdr:rowOff>
        </xdr:from>
        <xdr:to>
          <xdr:col>9468</xdr:col>
          <xdr:colOff>0</xdr:colOff>
          <xdr:row>720963</xdr:row>
          <xdr:rowOff>0</xdr:rowOff>
        </xdr:to>
        <xdr:sp macro="" textlink="">
          <xdr:nvSpPr>
            <xdr:cNvPr id="62105" name="Button 665" hidden="1">
              <a:extLst>
                <a:ext uri="{63B3BB69-23CF-44E3-9099-C40C66FF867C}">
                  <a14:compatExt spid="_x0000_s62105"/>
                </a:ext>
                <a:ext uri="{FF2B5EF4-FFF2-40B4-BE49-F238E27FC236}">
                  <a16:creationId xmlns:a16="http://schemas.microsoft.com/office/drawing/2014/main" id="{00000000-0008-0000-3C00-00009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786499</xdr:row>
          <xdr:rowOff>0</xdr:rowOff>
        </xdr:from>
        <xdr:to>
          <xdr:col>9468</xdr:col>
          <xdr:colOff>0</xdr:colOff>
          <xdr:row>786499</xdr:row>
          <xdr:rowOff>0</xdr:rowOff>
        </xdr:to>
        <xdr:sp macro="" textlink="">
          <xdr:nvSpPr>
            <xdr:cNvPr id="62106" name="Button 666" hidden="1">
              <a:extLst>
                <a:ext uri="{63B3BB69-23CF-44E3-9099-C40C66FF867C}">
                  <a14:compatExt spid="_x0000_s62106"/>
                </a:ext>
                <a:ext uri="{FF2B5EF4-FFF2-40B4-BE49-F238E27FC236}">
                  <a16:creationId xmlns:a16="http://schemas.microsoft.com/office/drawing/2014/main" id="{00000000-0008-0000-3C00-00009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852035</xdr:row>
          <xdr:rowOff>0</xdr:rowOff>
        </xdr:from>
        <xdr:to>
          <xdr:col>9468</xdr:col>
          <xdr:colOff>0</xdr:colOff>
          <xdr:row>852035</xdr:row>
          <xdr:rowOff>0</xdr:rowOff>
        </xdr:to>
        <xdr:sp macro="" textlink="">
          <xdr:nvSpPr>
            <xdr:cNvPr id="62107" name="Button 667" hidden="1">
              <a:extLst>
                <a:ext uri="{63B3BB69-23CF-44E3-9099-C40C66FF867C}">
                  <a14:compatExt spid="_x0000_s62107"/>
                </a:ext>
                <a:ext uri="{FF2B5EF4-FFF2-40B4-BE49-F238E27FC236}">
                  <a16:creationId xmlns:a16="http://schemas.microsoft.com/office/drawing/2014/main" id="{00000000-0008-0000-3C00-00009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917571</xdr:row>
          <xdr:rowOff>0</xdr:rowOff>
        </xdr:from>
        <xdr:to>
          <xdr:col>9468</xdr:col>
          <xdr:colOff>0</xdr:colOff>
          <xdr:row>917571</xdr:row>
          <xdr:rowOff>0</xdr:rowOff>
        </xdr:to>
        <xdr:sp macro="" textlink="">
          <xdr:nvSpPr>
            <xdr:cNvPr id="62108" name="Button 668" hidden="1">
              <a:extLst>
                <a:ext uri="{63B3BB69-23CF-44E3-9099-C40C66FF867C}">
                  <a14:compatExt spid="_x0000_s62108"/>
                </a:ext>
                <a:ext uri="{FF2B5EF4-FFF2-40B4-BE49-F238E27FC236}">
                  <a16:creationId xmlns:a16="http://schemas.microsoft.com/office/drawing/2014/main" id="{00000000-0008-0000-3C00-00009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983107</xdr:row>
          <xdr:rowOff>0</xdr:rowOff>
        </xdr:from>
        <xdr:to>
          <xdr:col>9468</xdr:col>
          <xdr:colOff>0</xdr:colOff>
          <xdr:row>983107</xdr:row>
          <xdr:rowOff>0</xdr:rowOff>
        </xdr:to>
        <xdr:sp macro="" textlink="">
          <xdr:nvSpPr>
            <xdr:cNvPr id="62109" name="Button 669" hidden="1">
              <a:extLst>
                <a:ext uri="{63B3BB69-23CF-44E3-9099-C40C66FF867C}">
                  <a14:compatExt spid="_x0000_s62109"/>
                </a:ext>
                <a:ext uri="{FF2B5EF4-FFF2-40B4-BE49-F238E27FC236}">
                  <a16:creationId xmlns:a16="http://schemas.microsoft.com/office/drawing/2014/main" id="{00000000-0008-0000-3C00-00009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67</xdr:row>
          <xdr:rowOff>0</xdr:rowOff>
        </xdr:from>
        <xdr:to>
          <xdr:col>9724</xdr:col>
          <xdr:colOff>0</xdr:colOff>
          <xdr:row>67</xdr:row>
          <xdr:rowOff>0</xdr:rowOff>
        </xdr:to>
        <xdr:sp macro="" textlink="">
          <xdr:nvSpPr>
            <xdr:cNvPr id="62110" name="Button 670" hidden="1">
              <a:extLst>
                <a:ext uri="{63B3BB69-23CF-44E3-9099-C40C66FF867C}">
                  <a14:compatExt spid="_x0000_s62110"/>
                </a:ext>
                <a:ext uri="{FF2B5EF4-FFF2-40B4-BE49-F238E27FC236}">
                  <a16:creationId xmlns:a16="http://schemas.microsoft.com/office/drawing/2014/main" id="{00000000-0008-0000-3C00-00009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65603</xdr:row>
          <xdr:rowOff>0</xdr:rowOff>
        </xdr:from>
        <xdr:to>
          <xdr:col>9724</xdr:col>
          <xdr:colOff>0</xdr:colOff>
          <xdr:row>65603</xdr:row>
          <xdr:rowOff>0</xdr:rowOff>
        </xdr:to>
        <xdr:sp macro="" textlink="">
          <xdr:nvSpPr>
            <xdr:cNvPr id="62111" name="Button 671" hidden="1">
              <a:extLst>
                <a:ext uri="{63B3BB69-23CF-44E3-9099-C40C66FF867C}">
                  <a14:compatExt spid="_x0000_s62111"/>
                </a:ext>
                <a:ext uri="{FF2B5EF4-FFF2-40B4-BE49-F238E27FC236}">
                  <a16:creationId xmlns:a16="http://schemas.microsoft.com/office/drawing/2014/main" id="{00000000-0008-0000-3C00-00009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131139</xdr:row>
          <xdr:rowOff>0</xdr:rowOff>
        </xdr:from>
        <xdr:to>
          <xdr:col>9724</xdr:col>
          <xdr:colOff>0</xdr:colOff>
          <xdr:row>131139</xdr:row>
          <xdr:rowOff>0</xdr:rowOff>
        </xdr:to>
        <xdr:sp macro="" textlink="">
          <xdr:nvSpPr>
            <xdr:cNvPr id="62112" name="Button 672" hidden="1">
              <a:extLst>
                <a:ext uri="{63B3BB69-23CF-44E3-9099-C40C66FF867C}">
                  <a14:compatExt spid="_x0000_s62112"/>
                </a:ext>
                <a:ext uri="{FF2B5EF4-FFF2-40B4-BE49-F238E27FC236}">
                  <a16:creationId xmlns:a16="http://schemas.microsoft.com/office/drawing/2014/main" id="{00000000-0008-0000-3C00-0000A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196675</xdr:row>
          <xdr:rowOff>0</xdr:rowOff>
        </xdr:from>
        <xdr:to>
          <xdr:col>9724</xdr:col>
          <xdr:colOff>0</xdr:colOff>
          <xdr:row>196675</xdr:row>
          <xdr:rowOff>0</xdr:rowOff>
        </xdr:to>
        <xdr:sp macro="" textlink="">
          <xdr:nvSpPr>
            <xdr:cNvPr id="62113" name="Button 673" hidden="1">
              <a:extLst>
                <a:ext uri="{63B3BB69-23CF-44E3-9099-C40C66FF867C}">
                  <a14:compatExt spid="_x0000_s62113"/>
                </a:ext>
                <a:ext uri="{FF2B5EF4-FFF2-40B4-BE49-F238E27FC236}">
                  <a16:creationId xmlns:a16="http://schemas.microsoft.com/office/drawing/2014/main" id="{00000000-0008-0000-3C00-0000A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262211</xdr:row>
          <xdr:rowOff>0</xdr:rowOff>
        </xdr:from>
        <xdr:to>
          <xdr:col>9724</xdr:col>
          <xdr:colOff>0</xdr:colOff>
          <xdr:row>262211</xdr:row>
          <xdr:rowOff>0</xdr:rowOff>
        </xdr:to>
        <xdr:sp macro="" textlink="">
          <xdr:nvSpPr>
            <xdr:cNvPr id="62114" name="Button 674" hidden="1">
              <a:extLst>
                <a:ext uri="{63B3BB69-23CF-44E3-9099-C40C66FF867C}">
                  <a14:compatExt spid="_x0000_s62114"/>
                </a:ext>
                <a:ext uri="{FF2B5EF4-FFF2-40B4-BE49-F238E27FC236}">
                  <a16:creationId xmlns:a16="http://schemas.microsoft.com/office/drawing/2014/main" id="{00000000-0008-0000-3C00-0000A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327747</xdr:row>
          <xdr:rowOff>0</xdr:rowOff>
        </xdr:from>
        <xdr:to>
          <xdr:col>9724</xdr:col>
          <xdr:colOff>0</xdr:colOff>
          <xdr:row>327747</xdr:row>
          <xdr:rowOff>0</xdr:rowOff>
        </xdr:to>
        <xdr:sp macro="" textlink="">
          <xdr:nvSpPr>
            <xdr:cNvPr id="62115" name="Button 675" hidden="1">
              <a:extLst>
                <a:ext uri="{63B3BB69-23CF-44E3-9099-C40C66FF867C}">
                  <a14:compatExt spid="_x0000_s62115"/>
                </a:ext>
                <a:ext uri="{FF2B5EF4-FFF2-40B4-BE49-F238E27FC236}">
                  <a16:creationId xmlns:a16="http://schemas.microsoft.com/office/drawing/2014/main" id="{00000000-0008-0000-3C00-0000A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393283</xdr:row>
          <xdr:rowOff>0</xdr:rowOff>
        </xdr:from>
        <xdr:to>
          <xdr:col>9724</xdr:col>
          <xdr:colOff>0</xdr:colOff>
          <xdr:row>393283</xdr:row>
          <xdr:rowOff>0</xdr:rowOff>
        </xdr:to>
        <xdr:sp macro="" textlink="">
          <xdr:nvSpPr>
            <xdr:cNvPr id="62116" name="Button 676" hidden="1">
              <a:extLst>
                <a:ext uri="{63B3BB69-23CF-44E3-9099-C40C66FF867C}">
                  <a14:compatExt spid="_x0000_s62116"/>
                </a:ext>
                <a:ext uri="{FF2B5EF4-FFF2-40B4-BE49-F238E27FC236}">
                  <a16:creationId xmlns:a16="http://schemas.microsoft.com/office/drawing/2014/main" id="{00000000-0008-0000-3C00-0000A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458819</xdr:row>
          <xdr:rowOff>0</xdr:rowOff>
        </xdr:from>
        <xdr:to>
          <xdr:col>9724</xdr:col>
          <xdr:colOff>0</xdr:colOff>
          <xdr:row>458819</xdr:row>
          <xdr:rowOff>0</xdr:rowOff>
        </xdr:to>
        <xdr:sp macro="" textlink="">
          <xdr:nvSpPr>
            <xdr:cNvPr id="62117" name="Button 677" hidden="1">
              <a:extLst>
                <a:ext uri="{63B3BB69-23CF-44E3-9099-C40C66FF867C}">
                  <a14:compatExt spid="_x0000_s62117"/>
                </a:ext>
                <a:ext uri="{FF2B5EF4-FFF2-40B4-BE49-F238E27FC236}">
                  <a16:creationId xmlns:a16="http://schemas.microsoft.com/office/drawing/2014/main" id="{00000000-0008-0000-3C00-0000A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524355</xdr:row>
          <xdr:rowOff>0</xdr:rowOff>
        </xdr:from>
        <xdr:to>
          <xdr:col>9724</xdr:col>
          <xdr:colOff>0</xdr:colOff>
          <xdr:row>524355</xdr:row>
          <xdr:rowOff>0</xdr:rowOff>
        </xdr:to>
        <xdr:sp macro="" textlink="">
          <xdr:nvSpPr>
            <xdr:cNvPr id="62118" name="Button 678" hidden="1">
              <a:extLst>
                <a:ext uri="{63B3BB69-23CF-44E3-9099-C40C66FF867C}">
                  <a14:compatExt spid="_x0000_s62118"/>
                </a:ext>
                <a:ext uri="{FF2B5EF4-FFF2-40B4-BE49-F238E27FC236}">
                  <a16:creationId xmlns:a16="http://schemas.microsoft.com/office/drawing/2014/main" id="{00000000-0008-0000-3C00-0000A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589891</xdr:row>
          <xdr:rowOff>0</xdr:rowOff>
        </xdr:from>
        <xdr:to>
          <xdr:col>9724</xdr:col>
          <xdr:colOff>0</xdr:colOff>
          <xdr:row>589891</xdr:row>
          <xdr:rowOff>0</xdr:rowOff>
        </xdr:to>
        <xdr:sp macro="" textlink="">
          <xdr:nvSpPr>
            <xdr:cNvPr id="62119" name="Button 679" hidden="1">
              <a:extLst>
                <a:ext uri="{63B3BB69-23CF-44E3-9099-C40C66FF867C}">
                  <a14:compatExt spid="_x0000_s62119"/>
                </a:ext>
                <a:ext uri="{FF2B5EF4-FFF2-40B4-BE49-F238E27FC236}">
                  <a16:creationId xmlns:a16="http://schemas.microsoft.com/office/drawing/2014/main" id="{00000000-0008-0000-3C00-0000A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655427</xdr:row>
          <xdr:rowOff>0</xdr:rowOff>
        </xdr:from>
        <xdr:to>
          <xdr:col>9724</xdr:col>
          <xdr:colOff>0</xdr:colOff>
          <xdr:row>655427</xdr:row>
          <xdr:rowOff>0</xdr:rowOff>
        </xdr:to>
        <xdr:sp macro="" textlink="">
          <xdr:nvSpPr>
            <xdr:cNvPr id="62120" name="Button 680" hidden="1">
              <a:extLst>
                <a:ext uri="{63B3BB69-23CF-44E3-9099-C40C66FF867C}">
                  <a14:compatExt spid="_x0000_s62120"/>
                </a:ext>
                <a:ext uri="{FF2B5EF4-FFF2-40B4-BE49-F238E27FC236}">
                  <a16:creationId xmlns:a16="http://schemas.microsoft.com/office/drawing/2014/main" id="{00000000-0008-0000-3C00-0000A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720963</xdr:row>
          <xdr:rowOff>0</xdr:rowOff>
        </xdr:from>
        <xdr:to>
          <xdr:col>9724</xdr:col>
          <xdr:colOff>0</xdr:colOff>
          <xdr:row>720963</xdr:row>
          <xdr:rowOff>0</xdr:rowOff>
        </xdr:to>
        <xdr:sp macro="" textlink="">
          <xdr:nvSpPr>
            <xdr:cNvPr id="62121" name="Button 681" hidden="1">
              <a:extLst>
                <a:ext uri="{63B3BB69-23CF-44E3-9099-C40C66FF867C}">
                  <a14:compatExt spid="_x0000_s62121"/>
                </a:ext>
                <a:ext uri="{FF2B5EF4-FFF2-40B4-BE49-F238E27FC236}">
                  <a16:creationId xmlns:a16="http://schemas.microsoft.com/office/drawing/2014/main" id="{00000000-0008-0000-3C00-0000A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786499</xdr:row>
          <xdr:rowOff>0</xdr:rowOff>
        </xdr:from>
        <xdr:to>
          <xdr:col>9724</xdr:col>
          <xdr:colOff>0</xdr:colOff>
          <xdr:row>786499</xdr:row>
          <xdr:rowOff>0</xdr:rowOff>
        </xdr:to>
        <xdr:sp macro="" textlink="">
          <xdr:nvSpPr>
            <xdr:cNvPr id="62122" name="Button 682" hidden="1">
              <a:extLst>
                <a:ext uri="{63B3BB69-23CF-44E3-9099-C40C66FF867C}">
                  <a14:compatExt spid="_x0000_s62122"/>
                </a:ext>
                <a:ext uri="{FF2B5EF4-FFF2-40B4-BE49-F238E27FC236}">
                  <a16:creationId xmlns:a16="http://schemas.microsoft.com/office/drawing/2014/main" id="{00000000-0008-0000-3C00-0000A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852035</xdr:row>
          <xdr:rowOff>0</xdr:rowOff>
        </xdr:from>
        <xdr:to>
          <xdr:col>9724</xdr:col>
          <xdr:colOff>0</xdr:colOff>
          <xdr:row>852035</xdr:row>
          <xdr:rowOff>0</xdr:rowOff>
        </xdr:to>
        <xdr:sp macro="" textlink="">
          <xdr:nvSpPr>
            <xdr:cNvPr id="62123" name="Button 683" hidden="1">
              <a:extLst>
                <a:ext uri="{63B3BB69-23CF-44E3-9099-C40C66FF867C}">
                  <a14:compatExt spid="_x0000_s62123"/>
                </a:ext>
                <a:ext uri="{FF2B5EF4-FFF2-40B4-BE49-F238E27FC236}">
                  <a16:creationId xmlns:a16="http://schemas.microsoft.com/office/drawing/2014/main" id="{00000000-0008-0000-3C00-0000A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917571</xdr:row>
          <xdr:rowOff>0</xdr:rowOff>
        </xdr:from>
        <xdr:to>
          <xdr:col>9724</xdr:col>
          <xdr:colOff>0</xdr:colOff>
          <xdr:row>917571</xdr:row>
          <xdr:rowOff>0</xdr:rowOff>
        </xdr:to>
        <xdr:sp macro="" textlink="">
          <xdr:nvSpPr>
            <xdr:cNvPr id="62124" name="Button 684" hidden="1">
              <a:extLst>
                <a:ext uri="{63B3BB69-23CF-44E3-9099-C40C66FF867C}">
                  <a14:compatExt spid="_x0000_s62124"/>
                </a:ext>
                <a:ext uri="{FF2B5EF4-FFF2-40B4-BE49-F238E27FC236}">
                  <a16:creationId xmlns:a16="http://schemas.microsoft.com/office/drawing/2014/main" id="{00000000-0008-0000-3C00-0000A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983107</xdr:row>
          <xdr:rowOff>0</xdr:rowOff>
        </xdr:from>
        <xdr:to>
          <xdr:col>9724</xdr:col>
          <xdr:colOff>0</xdr:colOff>
          <xdr:row>983107</xdr:row>
          <xdr:rowOff>0</xdr:rowOff>
        </xdr:to>
        <xdr:sp macro="" textlink="">
          <xdr:nvSpPr>
            <xdr:cNvPr id="62125" name="Button 685" hidden="1">
              <a:extLst>
                <a:ext uri="{63B3BB69-23CF-44E3-9099-C40C66FF867C}">
                  <a14:compatExt spid="_x0000_s62125"/>
                </a:ext>
                <a:ext uri="{FF2B5EF4-FFF2-40B4-BE49-F238E27FC236}">
                  <a16:creationId xmlns:a16="http://schemas.microsoft.com/office/drawing/2014/main" id="{00000000-0008-0000-3C00-0000A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67</xdr:row>
          <xdr:rowOff>0</xdr:rowOff>
        </xdr:from>
        <xdr:to>
          <xdr:col>9980</xdr:col>
          <xdr:colOff>0</xdr:colOff>
          <xdr:row>67</xdr:row>
          <xdr:rowOff>0</xdr:rowOff>
        </xdr:to>
        <xdr:sp macro="" textlink="">
          <xdr:nvSpPr>
            <xdr:cNvPr id="62126" name="Button 686" hidden="1">
              <a:extLst>
                <a:ext uri="{63B3BB69-23CF-44E3-9099-C40C66FF867C}">
                  <a14:compatExt spid="_x0000_s62126"/>
                </a:ext>
                <a:ext uri="{FF2B5EF4-FFF2-40B4-BE49-F238E27FC236}">
                  <a16:creationId xmlns:a16="http://schemas.microsoft.com/office/drawing/2014/main" id="{00000000-0008-0000-3C00-0000A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65603</xdr:row>
          <xdr:rowOff>0</xdr:rowOff>
        </xdr:from>
        <xdr:to>
          <xdr:col>9980</xdr:col>
          <xdr:colOff>0</xdr:colOff>
          <xdr:row>65603</xdr:row>
          <xdr:rowOff>0</xdr:rowOff>
        </xdr:to>
        <xdr:sp macro="" textlink="">
          <xdr:nvSpPr>
            <xdr:cNvPr id="62127" name="Button 687" hidden="1">
              <a:extLst>
                <a:ext uri="{63B3BB69-23CF-44E3-9099-C40C66FF867C}">
                  <a14:compatExt spid="_x0000_s62127"/>
                </a:ext>
                <a:ext uri="{FF2B5EF4-FFF2-40B4-BE49-F238E27FC236}">
                  <a16:creationId xmlns:a16="http://schemas.microsoft.com/office/drawing/2014/main" id="{00000000-0008-0000-3C00-0000A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131139</xdr:row>
          <xdr:rowOff>0</xdr:rowOff>
        </xdr:from>
        <xdr:to>
          <xdr:col>9980</xdr:col>
          <xdr:colOff>0</xdr:colOff>
          <xdr:row>131139</xdr:row>
          <xdr:rowOff>0</xdr:rowOff>
        </xdr:to>
        <xdr:sp macro="" textlink="">
          <xdr:nvSpPr>
            <xdr:cNvPr id="62128" name="Button 688" hidden="1">
              <a:extLst>
                <a:ext uri="{63B3BB69-23CF-44E3-9099-C40C66FF867C}">
                  <a14:compatExt spid="_x0000_s62128"/>
                </a:ext>
                <a:ext uri="{FF2B5EF4-FFF2-40B4-BE49-F238E27FC236}">
                  <a16:creationId xmlns:a16="http://schemas.microsoft.com/office/drawing/2014/main" id="{00000000-0008-0000-3C00-0000B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196675</xdr:row>
          <xdr:rowOff>0</xdr:rowOff>
        </xdr:from>
        <xdr:to>
          <xdr:col>9980</xdr:col>
          <xdr:colOff>0</xdr:colOff>
          <xdr:row>196675</xdr:row>
          <xdr:rowOff>0</xdr:rowOff>
        </xdr:to>
        <xdr:sp macro="" textlink="">
          <xdr:nvSpPr>
            <xdr:cNvPr id="62129" name="Button 689" hidden="1">
              <a:extLst>
                <a:ext uri="{63B3BB69-23CF-44E3-9099-C40C66FF867C}">
                  <a14:compatExt spid="_x0000_s62129"/>
                </a:ext>
                <a:ext uri="{FF2B5EF4-FFF2-40B4-BE49-F238E27FC236}">
                  <a16:creationId xmlns:a16="http://schemas.microsoft.com/office/drawing/2014/main" id="{00000000-0008-0000-3C00-0000B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262211</xdr:row>
          <xdr:rowOff>0</xdr:rowOff>
        </xdr:from>
        <xdr:to>
          <xdr:col>9980</xdr:col>
          <xdr:colOff>0</xdr:colOff>
          <xdr:row>262211</xdr:row>
          <xdr:rowOff>0</xdr:rowOff>
        </xdr:to>
        <xdr:sp macro="" textlink="">
          <xdr:nvSpPr>
            <xdr:cNvPr id="62130" name="Button 690" hidden="1">
              <a:extLst>
                <a:ext uri="{63B3BB69-23CF-44E3-9099-C40C66FF867C}">
                  <a14:compatExt spid="_x0000_s62130"/>
                </a:ext>
                <a:ext uri="{FF2B5EF4-FFF2-40B4-BE49-F238E27FC236}">
                  <a16:creationId xmlns:a16="http://schemas.microsoft.com/office/drawing/2014/main" id="{00000000-0008-0000-3C00-0000B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327747</xdr:row>
          <xdr:rowOff>0</xdr:rowOff>
        </xdr:from>
        <xdr:to>
          <xdr:col>9980</xdr:col>
          <xdr:colOff>0</xdr:colOff>
          <xdr:row>327747</xdr:row>
          <xdr:rowOff>0</xdr:rowOff>
        </xdr:to>
        <xdr:sp macro="" textlink="">
          <xdr:nvSpPr>
            <xdr:cNvPr id="62131" name="Button 691" hidden="1">
              <a:extLst>
                <a:ext uri="{63B3BB69-23CF-44E3-9099-C40C66FF867C}">
                  <a14:compatExt spid="_x0000_s62131"/>
                </a:ext>
                <a:ext uri="{FF2B5EF4-FFF2-40B4-BE49-F238E27FC236}">
                  <a16:creationId xmlns:a16="http://schemas.microsoft.com/office/drawing/2014/main" id="{00000000-0008-0000-3C00-0000B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393283</xdr:row>
          <xdr:rowOff>0</xdr:rowOff>
        </xdr:from>
        <xdr:to>
          <xdr:col>9980</xdr:col>
          <xdr:colOff>0</xdr:colOff>
          <xdr:row>393283</xdr:row>
          <xdr:rowOff>0</xdr:rowOff>
        </xdr:to>
        <xdr:sp macro="" textlink="">
          <xdr:nvSpPr>
            <xdr:cNvPr id="62132" name="Button 692" hidden="1">
              <a:extLst>
                <a:ext uri="{63B3BB69-23CF-44E3-9099-C40C66FF867C}">
                  <a14:compatExt spid="_x0000_s62132"/>
                </a:ext>
                <a:ext uri="{FF2B5EF4-FFF2-40B4-BE49-F238E27FC236}">
                  <a16:creationId xmlns:a16="http://schemas.microsoft.com/office/drawing/2014/main" id="{00000000-0008-0000-3C00-0000B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458819</xdr:row>
          <xdr:rowOff>0</xdr:rowOff>
        </xdr:from>
        <xdr:to>
          <xdr:col>9980</xdr:col>
          <xdr:colOff>0</xdr:colOff>
          <xdr:row>458819</xdr:row>
          <xdr:rowOff>0</xdr:rowOff>
        </xdr:to>
        <xdr:sp macro="" textlink="">
          <xdr:nvSpPr>
            <xdr:cNvPr id="62133" name="Button 693" hidden="1">
              <a:extLst>
                <a:ext uri="{63B3BB69-23CF-44E3-9099-C40C66FF867C}">
                  <a14:compatExt spid="_x0000_s62133"/>
                </a:ext>
                <a:ext uri="{FF2B5EF4-FFF2-40B4-BE49-F238E27FC236}">
                  <a16:creationId xmlns:a16="http://schemas.microsoft.com/office/drawing/2014/main" id="{00000000-0008-0000-3C00-0000B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524355</xdr:row>
          <xdr:rowOff>0</xdr:rowOff>
        </xdr:from>
        <xdr:to>
          <xdr:col>9980</xdr:col>
          <xdr:colOff>0</xdr:colOff>
          <xdr:row>524355</xdr:row>
          <xdr:rowOff>0</xdr:rowOff>
        </xdr:to>
        <xdr:sp macro="" textlink="">
          <xdr:nvSpPr>
            <xdr:cNvPr id="62134" name="Button 694" hidden="1">
              <a:extLst>
                <a:ext uri="{63B3BB69-23CF-44E3-9099-C40C66FF867C}">
                  <a14:compatExt spid="_x0000_s62134"/>
                </a:ext>
                <a:ext uri="{FF2B5EF4-FFF2-40B4-BE49-F238E27FC236}">
                  <a16:creationId xmlns:a16="http://schemas.microsoft.com/office/drawing/2014/main" id="{00000000-0008-0000-3C00-0000B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589891</xdr:row>
          <xdr:rowOff>0</xdr:rowOff>
        </xdr:from>
        <xdr:to>
          <xdr:col>9980</xdr:col>
          <xdr:colOff>0</xdr:colOff>
          <xdr:row>589891</xdr:row>
          <xdr:rowOff>0</xdr:rowOff>
        </xdr:to>
        <xdr:sp macro="" textlink="">
          <xdr:nvSpPr>
            <xdr:cNvPr id="62135" name="Button 695" hidden="1">
              <a:extLst>
                <a:ext uri="{63B3BB69-23CF-44E3-9099-C40C66FF867C}">
                  <a14:compatExt spid="_x0000_s62135"/>
                </a:ext>
                <a:ext uri="{FF2B5EF4-FFF2-40B4-BE49-F238E27FC236}">
                  <a16:creationId xmlns:a16="http://schemas.microsoft.com/office/drawing/2014/main" id="{00000000-0008-0000-3C00-0000B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655427</xdr:row>
          <xdr:rowOff>0</xdr:rowOff>
        </xdr:from>
        <xdr:to>
          <xdr:col>9980</xdr:col>
          <xdr:colOff>0</xdr:colOff>
          <xdr:row>655427</xdr:row>
          <xdr:rowOff>0</xdr:rowOff>
        </xdr:to>
        <xdr:sp macro="" textlink="">
          <xdr:nvSpPr>
            <xdr:cNvPr id="62136" name="Button 696" hidden="1">
              <a:extLst>
                <a:ext uri="{63B3BB69-23CF-44E3-9099-C40C66FF867C}">
                  <a14:compatExt spid="_x0000_s62136"/>
                </a:ext>
                <a:ext uri="{FF2B5EF4-FFF2-40B4-BE49-F238E27FC236}">
                  <a16:creationId xmlns:a16="http://schemas.microsoft.com/office/drawing/2014/main" id="{00000000-0008-0000-3C00-0000B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720963</xdr:row>
          <xdr:rowOff>0</xdr:rowOff>
        </xdr:from>
        <xdr:to>
          <xdr:col>9980</xdr:col>
          <xdr:colOff>0</xdr:colOff>
          <xdr:row>720963</xdr:row>
          <xdr:rowOff>0</xdr:rowOff>
        </xdr:to>
        <xdr:sp macro="" textlink="">
          <xdr:nvSpPr>
            <xdr:cNvPr id="62137" name="Button 697" hidden="1">
              <a:extLst>
                <a:ext uri="{63B3BB69-23CF-44E3-9099-C40C66FF867C}">
                  <a14:compatExt spid="_x0000_s62137"/>
                </a:ext>
                <a:ext uri="{FF2B5EF4-FFF2-40B4-BE49-F238E27FC236}">
                  <a16:creationId xmlns:a16="http://schemas.microsoft.com/office/drawing/2014/main" id="{00000000-0008-0000-3C00-0000B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786499</xdr:row>
          <xdr:rowOff>0</xdr:rowOff>
        </xdr:from>
        <xdr:to>
          <xdr:col>9980</xdr:col>
          <xdr:colOff>0</xdr:colOff>
          <xdr:row>786499</xdr:row>
          <xdr:rowOff>0</xdr:rowOff>
        </xdr:to>
        <xdr:sp macro="" textlink="">
          <xdr:nvSpPr>
            <xdr:cNvPr id="62138" name="Button 698" hidden="1">
              <a:extLst>
                <a:ext uri="{63B3BB69-23CF-44E3-9099-C40C66FF867C}">
                  <a14:compatExt spid="_x0000_s62138"/>
                </a:ext>
                <a:ext uri="{FF2B5EF4-FFF2-40B4-BE49-F238E27FC236}">
                  <a16:creationId xmlns:a16="http://schemas.microsoft.com/office/drawing/2014/main" id="{00000000-0008-0000-3C00-0000B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852035</xdr:row>
          <xdr:rowOff>0</xdr:rowOff>
        </xdr:from>
        <xdr:to>
          <xdr:col>9980</xdr:col>
          <xdr:colOff>0</xdr:colOff>
          <xdr:row>852035</xdr:row>
          <xdr:rowOff>0</xdr:rowOff>
        </xdr:to>
        <xdr:sp macro="" textlink="">
          <xdr:nvSpPr>
            <xdr:cNvPr id="62139" name="Button 699" hidden="1">
              <a:extLst>
                <a:ext uri="{63B3BB69-23CF-44E3-9099-C40C66FF867C}">
                  <a14:compatExt spid="_x0000_s62139"/>
                </a:ext>
                <a:ext uri="{FF2B5EF4-FFF2-40B4-BE49-F238E27FC236}">
                  <a16:creationId xmlns:a16="http://schemas.microsoft.com/office/drawing/2014/main" id="{00000000-0008-0000-3C00-0000B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917571</xdr:row>
          <xdr:rowOff>0</xdr:rowOff>
        </xdr:from>
        <xdr:to>
          <xdr:col>9980</xdr:col>
          <xdr:colOff>0</xdr:colOff>
          <xdr:row>917571</xdr:row>
          <xdr:rowOff>0</xdr:rowOff>
        </xdr:to>
        <xdr:sp macro="" textlink="">
          <xdr:nvSpPr>
            <xdr:cNvPr id="62140" name="Button 700" hidden="1">
              <a:extLst>
                <a:ext uri="{63B3BB69-23CF-44E3-9099-C40C66FF867C}">
                  <a14:compatExt spid="_x0000_s62140"/>
                </a:ext>
                <a:ext uri="{FF2B5EF4-FFF2-40B4-BE49-F238E27FC236}">
                  <a16:creationId xmlns:a16="http://schemas.microsoft.com/office/drawing/2014/main" id="{00000000-0008-0000-3C00-0000B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983107</xdr:row>
          <xdr:rowOff>0</xdr:rowOff>
        </xdr:from>
        <xdr:to>
          <xdr:col>9980</xdr:col>
          <xdr:colOff>0</xdr:colOff>
          <xdr:row>983107</xdr:row>
          <xdr:rowOff>0</xdr:rowOff>
        </xdr:to>
        <xdr:sp macro="" textlink="">
          <xdr:nvSpPr>
            <xdr:cNvPr id="62141" name="Button 701" hidden="1">
              <a:extLst>
                <a:ext uri="{63B3BB69-23CF-44E3-9099-C40C66FF867C}">
                  <a14:compatExt spid="_x0000_s62141"/>
                </a:ext>
                <a:ext uri="{FF2B5EF4-FFF2-40B4-BE49-F238E27FC236}">
                  <a16:creationId xmlns:a16="http://schemas.microsoft.com/office/drawing/2014/main" id="{00000000-0008-0000-3C00-0000B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67</xdr:row>
          <xdr:rowOff>0</xdr:rowOff>
        </xdr:from>
        <xdr:to>
          <xdr:col>10236</xdr:col>
          <xdr:colOff>0</xdr:colOff>
          <xdr:row>67</xdr:row>
          <xdr:rowOff>0</xdr:rowOff>
        </xdr:to>
        <xdr:sp macro="" textlink="">
          <xdr:nvSpPr>
            <xdr:cNvPr id="62142" name="Button 702" hidden="1">
              <a:extLst>
                <a:ext uri="{63B3BB69-23CF-44E3-9099-C40C66FF867C}">
                  <a14:compatExt spid="_x0000_s62142"/>
                </a:ext>
                <a:ext uri="{FF2B5EF4-FFF2-40B4-BE49-F238E27FC236}">
                  <a16:creationId xmlns:a16="http://schemas.microsoft.com/office/drawing/2014/main" id="{00000000-0008-0000-3C00-0000B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65603</xdr:row>
          <xdr:rowOff>0</xdr:rowOff>
        </xdr:from>
        <xdr:to>
          <xdr:col>10236</xdr:col>
          <xdr:colOff>0</xdr:colOff>
          <xdr:row>65603</xdr:row>
          <xdr:rowOff>0</xdr:rowOff>
        </xdr:to>
        <xdr:sp macro="" textlink="">
          <xdr:nvSpPr>
            <xdr:cNvPr id="62143" name="Button 703" hidden="1">
              <a:extLst>
                <a:ext uri="{63B3BB69-23CF-44E3-9099-C40C66FF867C}">
                  <a14:compatExt spid="_x0000_s62143"/>
                </a:ext>
                <a:ext uri="{FF2B5EF4-FFF2-40B4-BE49-F238E27FC236}">
                  <a16:creationId xmlns:a16="http://schemas.microsoft.com/office/drawing/2014/main" id="{00000000-0008-0000-3C00-0000B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131139</xdr:row>
          <xdr:rowOff>0</xdr:rowOff>
        </xdr:from>
        <xdr:to>
          <xdr:col>10236</xdr:col>
          <xdr:colOff>0</xdr:colOff>
          <xdr:row>131139</xdr:row>
          <xdr:rowOff>0</xdr:rowOff>
        </xdr:to>
        <xdr:sp macro="" textlink="">
          <xdr:nvSpPr>
            <xdr:cNvPr id="62144" name="Button 704" hidden="1">
              <a:extLst>
                <a:ext uri="{63B3BB69-23CF-44E3-9099-C40C66FF867C}">
                  <a14:compatExt spid="_x0000_s62144"/>
                </a:ext>
                <a:ext uri="{FF2B5EF4-FFF2-40B4-BE49-F238E27FC236}">
                  <a16:creationId xmlns:a16="http://schemas.microsoft.com/office/drawing/2014/main" id="{00000000-0008-0000-3C00-0000C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196675</xdr:row>
          <xdr:rowOff>0</xdr:rowOff>
        </xdr:from>
        <xdr:to>
          <xdr:col>10236</xdr:col>
          <xdr:colOff>0</xdr:colOff>
          <xdr:row>196675</xdr:row>
          <xdr:rowOff>0</xdr:rowOff>
        </xdr:to>
        <xdr:sp macro="" textlink="">
          <xdr:nvSpPr>
            <xdr:cNvPr id="62145" name="Button 705" hidden="1">
              <a:extLst>
                <a:ext uri="{63B3BB69-23CF-44E3-9099-C40C66FF867C}">
                  <a14:compatExt spid="_x0000_s62145"/>
                </a:ext>
                <a:ext uri="{FF2B5EF4-FFF2-40B4-BE49-F238E27FC236}">
                  <a16:creationId xmlns:a16="http://schemas.microsoft.com/office/drawing/2014/main" id="{00000000-0008-0000-3C00-0000C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262211</xdr:row>
          <xdr:rowOff>0</xdr:rowOff>
        </xdr:from>
        <xdr:to>
          <xdr:col>10236</xdr:col>
          <xdr:colOff>0</xdr:colOff>
          <xdr:row>262211</xdr:row>
          <xdr:rowOff>0</xdr:rowOff>
        </xdr:to>
        <xdr:sp macro="" textlink="">
          <xdr:nvSpPr>
            <xdr:cNvPr id="62146" name="Button 706" hidden="1">
              <a:extLst>
                <a:ext uri="{63B3BB69-23CF-44E3-9099-C40C66FF867C}">
                  <a14:compatExt spid="_x0000_s62146"/>
                </a:ext>
                <a:ext uri="{FF2B5EF4-FFF2-40B4-BE49-F238E27FC236}">
                  <a16:creationId xmlns:a16="http://schemas.microsoft.com/office/drawing/2014/main" id="{00000000-0008-0000-3C00-0000C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327747</xdr:row>
          <xdr:rowOff>0</xdr:rowOff>
        </xdr:from>
        <xdr:to>
          <xdr:col>10236</xdr:col>
          <xdr:colOff>0</xdr:colOff>
          <xdr:row>327747</xdr:row>
          <xdr:rowOff>0</xdr:rowOff>
        </xdr:to>
        <xdr:sp macro="" textlink="">
          <xdr:nvSpPr>
            <xdr:cNvPr id="62147" name="Button 707" hidden="1">
              <a:extLst>
                <a:ext uri="{63B3BB69-23CF-44E3-9099-C40C66FF867C}">
                  <a14:compatExt spid="_x0000_s62147"/>
                </a:ext>
                <a:ext uri="{FF2B5EF4-FFF2-40B4-BE49-F238E27FC236}">
                  <a16:creationId xmlns:a16="http://schemas.microsoft.com/office/drawing/2014/main" id="{00000000-0008-0000-3C00-0000C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393283</xdr:row>
          <xdr:rowOff>0</xdr:rowOff>
        </xdr:from>
        <xdr:to>
          <xdr:col>10236</xdr:col>
          <xdr:colOff>0</xdr:colOff>
          <xdr:row>393283</xdr:row>
          <xdr:rowOff>0</xdr:rowOff>
        </xdr:to>
        <xdr:sp macro="" textlink="">
          <xdr:nvSpPr>
            <xdr:cNvPr id="62148" name="Button 708" hidden="1">
              <a:extLst>
                <a:ext uri="{63B3BB69-23CF-44E3-9099-C40C66FF867C}">
                  <a14:compatExt spid="_x0000_s62148"/>
                </a:ext>
                <a:ext uri="{FF2B5EF4-FFF2-40B4-BE49-F238E27FC236}">
                  <a16:creationId xmlns:a16="http://schemas.microsoft.com/office/drawing/2014/main" id="{00000000-0008-0000-3C00-0000C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458819</xdr:row>
          <xdr:rowOff>0</xdr:rowOff>
        </xdr:from>
        <xdr:to>
          <xdr:col>10236</xdr:col>
          <xdr:colOff>0</xdr:colOff>
          <xdr:row>458819</xdr:row>
          <xdr:rowOff>0</xdr:rowOff>
        </xdr:to>
        <xdr:sp macro="" textlink="">
          <xdr:nvSpPr>
            <xdr:cNvPr id="62149" name="Button 709" hidden="1">
              <a:extLst>
                <a:ext uri="{63B3BB69-23CF-44E3-9099-C40C66FF867C}">
                  <a14:compatExt spid="_x0000_s62149"/>
                </a:ext>
                <a:ext uri="{FF2B5EF4-FFF2-40B4-BE49-F238E27FC236}">
                  <a16:creationId xmlns:a16="http://schemas.microsoft.com/office/drawing/2014/main" id="{00000000-0008-0000-3C00-0000C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524355</xdr:row>
          <xdr:rowOff>0</xdr:rowOff>
        </xdr:from>
        <xdr:to>
          <xdr:col>10236</xdr:col>
          <xdr:colOff>0</xdr:colOff>
          <xdr:row>524355</xdr:row>
          <xdr:rowOff>0</xdr:rowOff>
        </xdr:to>
        <xdr:sp macro="" textlink="">
          <xdr:nvSpPr>
            <xdr:cNvPr id="62150" name="Button 710" hidden="1">
              <a:extLst>
                <a:ext uri="{63B3BB69-23CF-44E3-9099-C40C66FF867C}">
                  <a14:compatExt spid="_x0000_s62150"/>
                </a:ext>
                <a:ext uri="{FF2B5EF4-FFF2-40B4-BE49-F238E27FC236}">
                  <a16:creationId xmlns:a16="http://schemas.microsoft.com/office/drawing/2014/main" id="{00000000-0008-0000-3C00-0000C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589891</xdr:row>
          <xdr:rowOff>0</xdr:rowOff>
        </xdr:from>
        <xdr:to>
          <xdr:col>10236</xdr:col>
          <xdr:colOff>0</xdr:colOff>
          <xdr:row>589891</xdr:row>
          <xdr:rowOff>0</xdr:rowOff>
        </xdr:to>
        <xdr:sp macro="" textlink="">
          <xdr:nvSpPr>
            <xdr:cNvPr id="62151" name="Button 711" hidden="1">
              <a:extLst>
                <a:ext uri="{63B3BB69-23CF-44E3-9099-C40C66FF867C}">
                  <a14:compatExt spid="_x0000_s62151"/>
                </a:ext>
                <a:ext uri="{FF2B5EF4-FFF2-40B4-BE49-F238E27FC236}">
                  <a16:creationId xmlns:a16="http://schemas.microsoft.com/office/drawing/2014/main" id="{00000000-0008-0000-3C00-0000C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655427</xdr:row>
          <xdr:rowOff>0</xdr:rowOff>
        </xdr:from>
        <xdr:to>
          <xdr:col>10236</xdr:col>
          <xdr:colOff>0</xdr:colOff>
          <xdr:row>655427</xdr:row>
          <xdr:rowOff>0</xdr:rowOff>
        </xdr:to>
        <xdr:sp macro="" textlink="">
          <xdr:nvSpPr>
            <xdr:cNvPr id="62152" name="Button 712" hidden="1">
              <a:extLst>
                <a:ext uri="{63B3BB69-23CF-44E3-9099-C40C66FF867C}">
                  <a14:compatExt spid="_x0000_s62152"/>
                </a:ext>
                <a:ext uri="{FF2B5EF4-FFF2-40B4-BE49-F238E27FC236}">
                  <a16:creationId xmlns:a16="http://schemas.microsoft.com/office/drawing/2014/main" id="{00000000-0008-0000-3C00-0000C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720963</xdr:row>
          <xdr:rowOff>0</xdr:rowOff>
        </xdr:from>
        <xdr:to>
          <xdr:col>10236</xdr:col>
          <xdr:colOff>0</xdr:colOff>
          <xdr:row>720963</xdr:row>
          <xdr:rowOff>0</xdr:rowOff>
        </xdr:to>
        <xdr:sp macro="" textlink="">
          <xdr:nvSpPr>
            <xdr:cNvPr id="62153" name="Button 713" hidden="1">
              <a:extLst>
                <a:ext uri="{63B3BB69-23CF-44E3-9099-C40C66FF867C}">
                  <a14:compatExt spid="_x0000_s62153"/>
                </a:ext>
                <a:ext uri="{FF2B5EF4-FFF2-40B4-BE49-F238E27FC236}">
                  <a16:creationId xmlns:a16="http://schemas.microsoft.com/office/drawing/2014/main" id="{00000000-0008-0000-3C00-0000C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786499</xdr:row>
          <xdr:rowOff>0</xdr:rowOff>
        </xdr:from>
        <xdr:to>
          <xdr:col>10236</xdr:col>
          <xdr:colOff>0</xdr:colOff>
          <xdr:row>786499</xdr:row>
          <xdr:rowOff>0</xdr:rowOff>
        </xdr:to>
        <xdr:sp macro="" textlink="">
          <xdr:nvSpPr>
            <xdr:cNvPr id="62154" name="Button 714" hidden="1">
              <a:extLst>
                <a:ext uri="{63B3BB69-23CF-44E3-9099-C40C66FF867C}">
                  <a14:compatExt spid="_x0000_s62154"/>
                </a:ext>
                <a:ext uri="{FF2B5EF4-FFF2-40B4-BE49-F238E27FC236}">
                  <a16:creationId xmlns:a16="http://schemas.microsoft.com/office/drawing/2014/main" id="{00000000-0008-0000-3C00-0000C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852035</xdr:row>
          <xdr:rowOff>0</xdr:rowOff>
        </xdr:from>
        <xdr:to>
          <xdr:col>10236</xdr:col>
          <xdr:colOff>0</xdr:colOff>
          <xdr:row>852035</xdr:row>
          <xdr:rowOff>0</xdr:rowOff>
        </xdr:to>
        <xdr:sp macro="" textlink="">
          <xdr:nvSpPr>
            <xdr:cNvPr id="62155" name="Button 715" hidden="1">
              <a:extLst>
                <a:ext uri="{63B3BB69-23CF-44E3-9099-C40C66FF867C}">
                  <a14:compatExt spid="_x0000_s62155"/>
                </a:ext>
                <a:ext uri="{FF2B5EF4-FFF2-40B4-BE49-F238E27FC236}">
                  <a16:creationId xmlns:a16="http://schemas.microsoft.com/office/drawing/2014/main" id="{00000000-0008-0000-3C00-0000C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917571</xdr:row>
          <xdr:rowOff>0</xdr:rowOff>
        </xdr:from>
        <xdr:to>
          <xdr:col>10236</xdr:col>
          <xdr:colOff>0</xdr:colOff>
          <xdr:row>917571</xdr:row>
          <xdr:rowOff>0</xdr:rowOff>
        </xdr:to>
        <xdr:sp macro="" textlink="">
          <xdr:nvSpPr>
            <xdr:cNvPr id="62156" name="Button 716" hidden="1">
              <a:extLst>
                <a:ext uri="{63B3BB69-23CF-44E3-9099-C40C66FF867C}">
                  <a14:compatExt spid="_x0000_s62156"/>
                </a:ext>
                <a:ext uri="{FF2B5EF4-FFF2-40B4-BE49-F238E27FC236}">
                  <a16:creationId xmlns:a16="http://schemas.microsoft.com/office/drawing/2014/main" id="{00000000-0008-0000-3C00-0000C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983107</xdr:row>
          <xdr:rowOff>0</xdr:rowOff>
        </xdr:from>
        <xdr:to>
          <xdr:col>10236</xdr:col>
          <xdr:colOff>0</xdr:colOff>
          <xdr:row>983107</xdr:row>
          <xdr:rowOff>0</xdr:rowOff>
        </xdr:to>
        <xdr:sp macro="" textlink="">
          <xdr:nvSpPr>
            <xdr:cNvPr id="62157" name="Button 717" hidden="1">
              <a:extLst>
                <a:ext uri="{63B3BB69-23CF-44E3-9099-C40C66FF867C}">
                  <a14:compatExt spid="_x0000_s62157"/>
                </a:ext>
                <a:ext uri="{FF2B5EF4-FFF2-40B4-BE49-F238E27FC236}">
                  <a16:creationId xmlns:a16="http://schemas.microsoft.com/office/drawing/2014/main" id="{00000000-0008-0000-3C00-0000C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67</xdr:row>
          <xdr:rowOff>0</xdr:rowOff>
        </xdr:from>
        <xdr:to>
          <xdr:col>10492</xdr:col>
          <xdr:colOff>0</xdr:colOff>
          <xdr:row>67</xdr:row>
          <xdr:rowOff>0</xdr:rowOff>
        </xdr:to>
        <xdr:sp macro="" textlink="">
          <xdr:nvSpPr>
            <xdr:cNvPr id="62158" name="Button 718" hidden="1">
              <a:extLst>
                <a:ext uri="{63B3BB69-23CF-44E3-9099-C40C66FF867C}">
                  <a14:compatExt spid="_x0000_s62158"/>
                </a:ext>
                <a:ext uri="{FF2B5EF4-FFF2-40B4-BE49-F238E27FC236}">
                  <a16:creationId xmlns:a16="http://schemas.microsoft.com/office/drawing/2014/main" id="{00000000-0008-0000-3C00-0000C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65603</xdr:row>
          <xdr:rowOff>0</xdr:rowOff>
        </xdr:from>
        <xdr:to>
          <xdr:col>10492</xdr:col>
          <xdr:colOff>0</xdr:colOff>
          <xdr:row>65603</xdr:row>
          <xdr:rowOff>0</xdr:rowOff>
        </xdr:to>
        <xdr:sp macro="" textlink="">
          <xdr:nvSpPr>
            <xdr:cNvPr id="62159" name="Button 719" hidden="1">
              <a:extLst>
                <a:ext uri="{63B3BB69-23CF-44E3-9099-C40C66FF867C}">
                  <a14:compatExt spid="_x0000_s62159"/>
                </a:ext>
                <a:ext uri="{FF2B5EF4-FFF2-40B4-BE49-F238E27FC236}">
                  <a16:creationId xmlns:a16="http://schemas.microsoft.com/office/drawing/2014/main" id="{00000000-0008-0000-3C00-0000C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131139</xdr:row>
          <xdr:rowOff>0</xdr:rowOff>
        </xdr:from>
        <xdr:to>
          <xdr:col>10492</xdr:col>
          <xdr:colOff>0</xdr:colOff>
          <xdr:row>131139</xdr:row>
          <xdr:rowOff>0</xdr:rowOff>
        </xdr:to>
        <xdr:sp macro="" textlink="">
          <xdr:nvSpPr>
            <xdr:cNvPr id="62160" name="Button 720" hidden="1">
              <a:extLst>
                <a:ext uri="{63B3BB69-23CF-44E3-9099-C40C66FF867C}">
                  <a14:compatExt spid="_x0000_s62160"/>
                </a:ext>
                <a:ext uri="{FF2B5EF4-FFF2-40B4-BE49-F238E27FC236}">
                  <a16:creationId xmlns:a16="http://schemas.microsoft.com/office/drawing/2014/main" id="{00000000-0008-0000-3C00-0000D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196675</xdr:row>
          <xdr:rowOff>0</xdr:rowOff>
        </xdr:from>
        <xdr:to>
          <xdr:col>10492</xdr:col>
          <xdr:colOff>0</xdr:colOff>
          <xdr:row>196675</xdr:row>
          <xdr:rowOff>0</xdr:rowOff>
        </xdr:to>
        <xdr:sp macro="" textlink="">
          <xdr:nvSpPr>
            <xdr:cNvPr id="62161" name="Button 721" hidden="1">
              <a:extLst>
                <a:ext uri="{63B3BB69-23CF-44E3-9099-C40C66FF867C}">
                  <a14:compatExt spid="_x0000_s62161"/>
                </a:ext>
                <a:ext uri="{FF2B5EF4-FFF2-40B4-BE49-F238E27FC236}">
                  <a16:creationId xmlns:a16="http://schemas.microsoft.com/office/drawing/2014/main" id="{00000000-0008-0000-3C00-0000D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262211</xdr:row>
          <xdr:rowOff>0</xdr:rowOff>
        </xdr:from>
        <xdr:to>
          <xdr:col>10492</xdr:col>
          <xdr:colOff>0</xdr:colOff>
          <xdr:row>262211</xdr:row>
          <xdr:rowOff>0</xdr:rowOff>
        </xdr:to>
        <xdr:sp macro="" textlink="">
          <xdr:nvSpPr>
            <xdr:cNvPr id="62162" name="Button 722" hidden="1">
              <a:extLst>
                <a:ext uri="{63B3BB69-23CF-44E3-9099-C40C66FF867C}">
                  <a14:compatExt spid="_x0000_s62162"/>
                </a:ext>
                <a:ext uri="{FF2B5EF4-FFF2-40B4-BE49-F238E27FC236}">
                  <a16:creationId xmlns:a16="http://schemas.microsoft.com/office/drawing/2014/main" id="{00000000-0008-0000-3C00-0000D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327747</xdr:row>
          <xdr:rowOff>0</xdr:rowOff>
        </xdr:from>
        <xdr:to>
          <xdr:col>10492</xdr:col>
          <xdr:colOff>0</xdr:colOff>
          <xdr:row>327747</xdr:row>
          <xdr:rowOff>0</xdr:rowOff>
        </xdr:to>
        <xdr:sp macro="" textlink="">
          <xdr:nvSpPr>
            <xdr:cNvPr id="62163" name="Button 723" hidden="1">
              <a:extLst>
                <a:ext uri="{63B3BB69-23CF-44E3-9099-C40C66FF867C}">
                  <a14:compatExt spid="_x0000_s62163"/>
                </a:ext>
                <a:ext uri="{FF2B5EF4-FFF2-40B4-BE49-F238E27FC236}">
                  <a16:creationId xmlns:a16="http://schemas.microsoft.com/office/drawing/2014/main" id="{00000000-0008-0000-3C00-0000D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393283</xdr:row>
          <xdr:rowOff>0</xdr:rowOff>
        </xdr:from>
        <xdr:to>
          <xdr:col>10492</xdr:col>
          <xdr:colOff>0</xdr:colOff>
          <xdr:row>393283</xdr:row>
          <xdr:rowOff>0</xdr:rowOff>
        </xdr:to>
        <xdr:sp macro="" textlink="">
          <xdr:nvSpPr>
            <xdr:cNvPr id="62164" name="Button 724" hidden="1">
              <a:extLst>
                <a:ext uri="{63B3BB69-23CF-44E3-9099-C40C66FF867C}">
                  <a14:compatExt spid="_x0000_s62164"/>
                </a:ext>
                <a:ext uri="{FF2B5EF4-FFF2-40B4-BE49-F238E27FC236}">
                  <a16:creationId xmlns:a16="http://schemas.microsoft.com/office/drawing/2014/main" id="{00000000-0008-0000-3C00-0000D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458819</xdr:row>
          <xdr:rowOff>0</xdr:rowOff>
        </xdr:from>
        <xdr:to>
          <xdr:col>10492</xdr:col>
          <xdr:colOff>0</xdr:colOff>
          <xdr:row>458819</xdr:row>
          <xdr:rowOff>0</xdr:rowOff>
        </xdr:to>
        <xdr:sp macro="" textlink="">
          <xdr:nvSpPr>
            <xdr:cNvPr id="62165" name="Button 725" hidden="1">
              <a:extLst>
                <a:ext uri="{63B3BB69-23CF-44E3-9099-C40C66FF867C}">
                  <a14:compatExt spid="_x0000_s62165"/>
                </a:ext>
                <a:ext uri="{FF2B5EF4-FFF2-40B4-BE49-F238E27FC236}">
                  <a16:creationId xmlns:a16="http://schemas.microsoft.com/office/drawing/2014/main" id="{00000000-0008-0000-3C00-0000D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524355</xdr:row>
          <xdr:rowOff>0</xdr:rowOff>
        </xdr:from>
        <xdr:to>
          <xdr:col>10492</xdr:col>
          <xdr:colOff>0</xdr:colOff>
          <xdr:row>524355</xdr:row>
          <xdr:rowOff>0</xdr:rowOff>
        </xdr:to>
        <xdr:sp macro="" textlink="">
          <xdr:nvSpPr>
            <xdr:cNvPr id="62166" name="Button 726" hidden="1">
              <a:extLst>
                <a:ext uri="{63B3BB69-23CF-44E3-9099-C40C66FF867C}">
                  <a14:compatExt spid="_x0000_s62166"/>
                </a:ext>
                <a:ext uri="{FF2B5EF4-FFF2-40B4-BE49-F238E27FC236}">
                  <a16:creationId xmlns:a16="http://schemas.microsoft.com/office/drawing/2014/main" id="{00000000-0008-0000-3C00-0000D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589891</xdr:row>
          <xdr:rowOff>0</xdr:rowOff>
        </xdr:from>
        <xdr:to>
          <xdr:col>10492</xdr:col>
          <xdr:colOff>0</xdr:colOff>
          <xdr:row>589891</xdr:row>
          <xdr:rowOff>0</xdr:rowOff>
        </xdr:to>
        <xdr:sp macro="" textlink="">
          <xdr:nvSpPr>
            <xdr:cNvPr id="62167" name="Button 727" hidden="1">
              <a:extLst>
                <a:ext uri="{63B3BB69-23CF-44E3-9099-C40C66FF867C}">
                  <a14:compatExt spid="_x0000_s62167"/>
                </a:ext>
                <a:ext uri="{FF2B5EF4-FFF2-40B4-BE49-F238E27FC236}">
                  <a16:creationId xmlns:a16="http://schemas.microsoft.com/office/drawing/2014/main" id="{00000000-0008-0000-3C00-0000D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655427</xdr:row>
          <xdr:rowOff>0</xdr:rowOff>
        </xdr:from>
        <xdr:to>
          <xdr:col>10492</xdr:col>
          <xdr:colOff>0</xdr:colOff>
          <xdr:row>655427</xdr:row>
          <xdr:rowOff>0</xdr:rowOff>
        </xdr:to>
        <xdr:sp macro="" textlink="">
          <xdr:nvSpPr>
            <xdr:cNvPr id="62168" name="Button 728" hidden="1">
              <a:extLst>
                <a:ext uri="{63B3BB69-23CF-44E3-9099-C40C66FF867C}">
                  <a14:compatExt spid="_x0000_s62168"/>
                </a:ext>
                <a:ext uri="{FF2B5EF4-FFF2-40B4-BE49-F238E27FC236}">
                  <a16:creationId xmlns:a16="http://schemas.microsoft.com/office/drawing/2014/main" id="{00000000-0008-0000-3C00-0000D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720963</xdr:row>
          <xdr:rowOff>0</xdr:rowOff>
        </xdr:from>
        <xdr:to>
          <xdr:col>10492</xdr:col>
          <xdr:colOff>0</xdr:colOff>
          <xdr:row>720963</xdr:row>
          <xdr:rowOff>0</xdr:rowOff>
        </xdr:to>
        <xdr:sp macro="" textlink="">
          <xdr:nvSpPr>
            <xdr:cNvPr id="62169" name="Button 729" hidden="1">
              <a:extLst>
                <a:ext uri="{63B3BB69-23CF-44E3-9099-C40C66FF867C}">
                  <a14:compatExt spid="_x0000_s62169"/>
                </a:ext>
                <a:ext uri="{FF2B5EF4-FFF2-40B4-BE49-F238E27FC236}">
                  <a16:creationId xmlns:a16="http://schemas.microsoft.com/office/drawing/2014/main" id="{00000000-0008-0000-3C00-0000D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786499</xdr:row>
          <xdr:rowOff>0</xdr:rowOff>
        </xdr:from>
        <xdr:to>
          <xdr:col>10492</xdr:col>
          <xdr:colOff>0</xdr:colOff>
          <xdr:row>786499</xdr:row>
          <xdr:rowOff>0</xdr:rowOff>
        </xdr:to>
        <xdr:sp macro="" textlink="">
          <xdr:nvSpPr>
            <xdr:cNvPr id="62170" name="Button 730" hidden="1">
              <a:extLst>
                <a:ext uri="{63B3BB69-23CF-44E3-9099-C40C66FF867C}">
                  <a14:compatExt spid="_x0000_s62170"/>
                </a:ext>
                <a:ext uri="{FF2B5EF4-FFF2-40B4-BE49-F238E27FC236}">
                  <a16:creationId xmlns:a16="http://schemas.microsoft.com/office/drawing/2014/main" id="{00000000-0008-0000-3C00-0000D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852035</xdr:row>
          <xdr:rowOff>0</xdr:rowOff>
        </xdr:from>
        <xdr:to>
          <xdr:col>10492</xdr:col>
          <xdr:colOff>0</xdr:colOff>
          <xdr:row>852035</xdr:row>
          <xdr:rowOff>0</xdr:rowOff>
        </xdr:to>
        <xdr:sp macro="" textlink="">
          <xdr:nvSpPr>
            <xdr:cNvPr id="62171" name="Button 731" hidden="1">
              <a:extLst>
                <a:ext uri="{63B3BB69-23CF-44E3-9099-C40C66FF867C}">
                  <a14:compatExt spid="_x0000_s62171"/>
                </a:ext>
                <a:ext uri="{FF2B5EF4-FFF2-40B4-BE49-F238E27FC236}">
                  <a16:creationId xmlns:a16="http://schemas.microsoft.com/office/drawing/2014/main" id="{00000000-0008-0000-3C00-0000D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917571</xdr:row>
          <xdr:rowOff>0</xdr:rowOff>
        </xdr:from>
        <xdr:to>
          <xdr:col>10492</xdr:col>
          <xdr:colOff>0</xdr:colOff>
          <xdr:row>917571</xdr:row>
          <xdr:rowOff>0</xdr:rowOff>
        </xdr:to>
        <xdr:sp macro="" textlink="">
          <xdr:nvSpPr>
            <xdr:cNvPr id="62172" name="Button 732" hidden="1">
              <a:extLst>
                <a:ext uri="{63B3BB69-23CF-44E3-9099-C40C66FF867C}">
                  <a14:compatExt spid="_x0000_s62172"/>
                </a:ext>
                <a:ext uri="{FF2B5EF4-FFF2-40B4-BE49-F238E27FC236}">
                  <a16:creationId xmlns:a16="http://schemas.microsoft.com/office/drawing/2014/main" id="{00000000-0008-0000-3C00-0000D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983107</xdr:row>
          <xdr:rowOff>0</xdr:rowOff>
        </xdr:from>
        <xdr:to>
          <xdr:col>10492</xdr:col>
          <xdr:colOff>0</xdr:colOff>
          <xdr:row>983107</xdr:row>
          <xdr:rowOff>0</xdr:rowOff>
        </xdr:to>
        <xdr:sp macro="" textlink="">
          <xdr:nvSpPr>
            <xdr:cNvPr id="62173" name="Button 733" hidden="1">
              <a:extLst>
                <a:ext uri="{63B3BB69-23CF-44E3-9099-C40C66FF867C}">
                  <a14:compatExt spid="_x0000_s62173"/>
                </a:ext>
                <a:ext uri="{FF2B5EF4-FFF2-40B4-BE49-F238E27FC236}">
                  <a16:creationId xmlns:a16="http://schemas.microsoft.com/office/drawing/2014/main" id="{00000000-0008-0000-3C00-0000D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67</xdr:row>
          <xdr:rowOff>0</xdr:rowOff>
        </xdr:from>
        <xdr:to>
          <xdr:col>10748</xdr:col>
          <xdr:colOff>0</xdr:colOff>
          <xdr:row>67</xdr:row>
          <xdr:rowOff>0</xdr:rowOff>
        </xdr:to>
        <xdr:sp macro="" textlink="">
          <xdr:nvSpPr>
            <xdr:cNvPr id="62174" name="Button 734" hidden="1">
              <a:extLst>
                <a:ext uri="{63B3BB69-23CF-44E3-9099-C40C66FF867C}">
                  <a14:compatExt spid="_x0000_s62174"/>
                </a:ext>
                <a:ext uri="{FF2B5EF4-FFF2-40B4-BE49-F238E27FC236}">
                  <a16:creationId xmlns:a16="http://schemas.microsoft.com/office/drawing/2014/main" id="{00000000-0008-0000-3C00-0000D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65603</xdr:row>
          <xdr:rowOff>0</xdr:rowOff>
        </xdr:from>
        <xdr:to>
          <xdr:col>10748</xdr:col>
          <xdr:colOff>0</xdr:colOff>
          <xdr:row>65603</xdr:row>
          <xdr:rowOff>0</xdr:rowOff>
        </xdr:to>
        <xdr:sp macro="" textlink="">
          <xdr:nvSpPr>
            <xdr:cNvPr id="62175" name="Button 735" hidden="1">
              <a:extLst>
                <a:ext uri="{63B3BB69-23CF-44E3-9099-C40C66FF867C}">
                  <a14:compatExt spid="_x0000_s62175"/>
                </a:ext>
                <a:ext uri="{FF2B5EF4-FFF2-40B4-BE49-F238E27FC236}">
                  <a16:creationId xmlns:a16="http://schemas.microsoft.com/office/drawing/2014/main" id="{00000000-0008-0000-3C00-0000D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131139</xdr:row>
          <xdr:rowOff>0</xdr:rowOff>
        </xdr:from>
        <xdr:to>
          <xdr:col>10748</xdr:col>
          <xdr:colOff>0</xdr:colOff>
          <xdr:row>131139</xdr:row>
          <xdr:rowOff>0</xdr:rowOff>
        </xdr:to>
        <xdr:sp macro="" textlink="">
          <xdr:nvSpPr>
            <xdr:cNvPr id="62176" name="Button 736" hidden="1">
              <a:extLst>
                <a:ext uri="{63B3BB69-23CF-44E3-9099-C40C66FF867C}">
                  <a14:compatExt spid="_x0000_s62176"/>
                </a:ext>
                <a:ext uri="{FF2B5EF4-FFF2-40B4-BE49-F238E27FC236}">
                  <a16:creationId xmlns:a16="http://schemas.microsoft.com/office/drawing/2014/main" id="{00000000-0008-0000-3C00-0000E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196675</xdr:row>
          <xdr:rowOff>0</xdr:rowOff>
        </xdr:from>
        <xdr:to>
          <xdr:col>10748</xdr:col>
          <xdr:colOff>0</xdr:colOff>
          <xdr:row>196675</xdr:row>
          <xdr:rowOff>0</xdr:rowOff>
        </xdr:to>
        <xdr:sp macro="" textlink="">
          <xdr:nvSpPr>
            <xdr:cNvPr id="62177" name="Button 737" hidden="1">
              <a:extLst>
                <a:ext uri="{63B3BB69-23CF-44E3-9099-C40C66FF867C}">
                  <a14:compatExt spid="_x0000_s62177"/>
                </a:ext>
                <a:ext uri="{FF2B5EF4-FFF2-40B4-BE49-F238E27FC236}">
                  <a16:creationId xmlns:a16="http://schemas.microsoft.com/office/drawing/2014/main" id="{00000000-0008-0000-3C00-0000E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262211</xdr:row>
          <xdr:rowOff>0</xdr:rowOff>
        </xdr:from>
        <xdr:to>
          <xdr:col>10748</xdr:col>
          <xdr:colOff>0</xdr:colOff>
          <xdr:row>262211</xdr:row>
          <xdr:rowOff>0</xdr:rowOff>
        </xdr:to>
        <xdr:sp macro="" textlink="">
          <xdr:nvSpPr>
            <xdr:cNvPr id="62178" name="Button 738" hidden="1">
              <a:extLst>
                <a:ext uri="{63B3BB69-23CF-44E3-9099-C40C66FF867C}">
                  <a14:compatExt spid="_x0000_s62178"/>
                </a:ext>
                <a:ext uri="{FF2B5EF4-FFF2-40B4-BE49-F238E27FC236}">
                  <a16:creationId xmlns:a16="http://schemas.microsoft.com/office/drawing/2014/main" id="{00000000-0008-0000-3C00-0000E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327747</xdr:row>
          <xdr:rowOff>0</xdr:rowOff>
        </xdr:from>
        <xdr:to>
          <xdr:col>10748</xdr:col>
          <xdr:colOff>0</xdr:colOff>
          <xdr:row>327747</xdr:row>
          <xdr:rowOff>0</xdr:rowOff>
        </xdr:to>
        <xdr:sp macro="" textlink="">
          <xdr:nvSpPr>
            <xdr:cNvPr id="62179" name="Button 739" hidden="1">
              <a:extLst>
                <a:ext uri="{63B3BB69-23CF-44E3-9099-C40C66FF867C}">
                  <a14:compatExt spid="_x0000_s62179"/>
                </a:ext>
                <a:ext uri="{FF2B5EF4-FFF2-40B4-BE49-F238E27FC236}">
                  <a16:creationId xmlns:a16="http://schemas.microsoft.com/office/drawing/2014/main" id="{00000000-0008-0000-3C00-0000E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393283</xdr:row>
          <xdr:rowOff>0</xdr:rowOff>
        </xdr:from>
        <xdr:to>
          <xdr:col>10748</xdr:col>
          <xdr:colOff>0</xdr:colOff>
          <xdr:row>393283</xdr:row>
          <xdr:rowOff>0</xdr:rowOff>
        </xdr:to>
        <xdr:sp macro="" textlink="">
          <xdr:nvSpPr>
            <xdr:cNvPr id="62180" name="Button 740" hidden="1">
              <a:extLst>
                <a:ext uri="{63B3BB69-23CF-44E3-9099-C40C66FF867C}">
                  <a14:compatExt spid="_x0000_s62180"/>
                </a:ext>
                <a:ext uri="{FF2B5EF4-FFF2-40B4-BE49-F238E27FC236}">
                  <a16:creationId xmlns:a16="http://schemas.microsoft.com/office/drawing/2014/main" id="{00000000-0008-0000-3C00-0000E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458819</xdr:row>
          <xdr:rowOff>0</xdr:rowOff>
        </xdr:from>
        <xdr:to>
          <xdr:col>10748</xdr:col>
          <xdr:colOff>0</xdr:colOff>
          <xdr:row>458819</xdr:row>
          <xdr:rowOff>0</xdr:rowOff>
        </xdr:to>
        <xdr:sp macro="" textlink="">
          <xdr:nvSpPr>
            <xdr:cNvPr id="62181" name="Button 741" hidden="1">
              <a:extLst>
                <a:ext uri="{63B3BB69-23CF-44E3-9099-C40C66FF867C}">
                  <a14:compatExt spid="_x0000_s62181"/>
                </a:ext>
                <a:ext uri="{FF2B5EF4-FFF2-40B4-BE49-F238E27FC236}">
                  <a16:creationId xmlns:a16="http://schemas.microsoft.com/office/drawing/2014/main" id="{00000000-0008-0000-3C00-0000E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524355</xdr:row>
          <xdr:rowOff>0</xdr:rowOff>
        </xdr:from>
        <xdr:to>
          <xdr:col>10748</xdr:col>
          <xdr:colOff>0</xdr:colOff>
          <xdr:row>524355</xdr:row>
          <xdr:rowOff>0</xdr:rowOff>
        </xdr:to>
        <xdr:sp macro="" textlink="">
          <xdr:nvSpPr>
            <xdr:cNvPr id="62182" name="Button 742" hidden="1">
              <a:extLst>
                <a:ext uri="{63B3BB69-23CF-44E3-9099-C40C66FF867C}">
                  <a14:compatExt spid="_x0000_s62182"/>
                </a:ext>
                <a:ext uri="{FF2B5EF4-FFF2-40B4-BE49-F238E27FC236}">
                  <a16:creationId xmlns:a16="http://schemas.microsoft.com/office/drawing/2014/main" id="{00000000-0008-0000-3C00-0000E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589891</xdr:row>
          <xdr:rowOff>0</xdr:rowOff>
        </xdr:from>
        <xdr:to>
          <xdr:col>10748</xdr:col>
          <xdr:colOff>0</xdr:colOff>
          <xdr:row>589891</xdr:row>
          <xdr:rowOff>0</xdr:rowOff>
        </xdr:to>
        <xdr:sp macro="" textlink="">
          <xdr:nvSpPr>
            <xdr:cNvPr id="62183" name="Button 743" hidden="1">
              <a:extLst>
                <a:ext uri="{63B3BB69-23CF-44E3-9099-C40C66FF867C}">
                  <a14:compatExt spid="_x0000_s62183"/>
                </a:ext>
                <a:ext uri="{FF2B5EF4-FFF2-40B4-BE49-F238E27FC236}">
                  <a16:creationId xmlns:a16="http://schemas.microsoft.com/office/drawing/2014/main" id="{00000000-0008-0000-3C00-0000E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655427</xdr:row>
          <xdr:rowOff>0</xdr:rowOff>
        </xdr:from>
        <xdr:to>
          <xdr:col>10748</xdr:col>
          <xdr:colOff>0</xdr:colOff>
          <xdr:row>655427</xdr:row>
          <xdr:rowOff>0</xdr:rowOff>
        </xdr:to>
        <xdr:sp macro="" textlink="">
          <xdr:nvSpPr>
            <xdr:cNvPr id="62184" name="Button 744" hidden="1">
              <a:extLst>
                <a:ext uri="{63B3BB69-23CF-44E3-9099-C40C66FF867C}">
                  <a14:compatExt spid="_x0000_s62184"/>
                </a:ext>
                <a:ext uri="{FF2B5EF4-FFF2-40B4-BE49-F238E27FC236}">
                  <a16:creationId xmlns:a16="http://schemas.microsoft.com/office/drawing/2014/main" id="{00000000-0008-0000-3C00-0000E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720963</xdr:row>
          <xdr:rowOff>0</xdr:rowOff>
        </xdr:from>
        <xdr:to>
          <xdr:col>10748</xdr:col>
          <xdr:colOff>0</xdr:colOff>
          <xdr:row>720963</xdr:row>
          <xdr:rowOff>0</xdr:rowOff>
        </xdr:to>
        <xdr:sp macro="" textlink="">
          <xdr:nvSpPr>
            <xdr:cNvPr id="62185" name="Button 745" hidden="1">
              <a:extLst>
                <a:ext uri="{63B3BB69-23CF-44E3-9099-C40C66FF867C}">
                  <a14:compatExt spid="_x0000_s62185"/>
                </a:ext>
                <a:ext uri="{FF2B5EF4-FFF2-40B4-BE49-F238E27FC236}">
                  <a16:creationId xmlns:a16="http://schemas.microsoft.com/office/drawing/2014/main" id="{00000000-0008-0000-3C00-0000E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786499</xdr:row>
          <xdr:rowOff>0</xdr:rowOff>
        </xdr:from>
        <xdr:to>
          <xdr:col>10748</xdr:col>
          <xdr:colOff>0</xdr:colOff>
          <xdr:row>786499</xdr:row>
          <xdr:rowOff>0</xdr:rowOff>
        </xdr:to>
        <xdr:sp macro="" textlink="">
          <xdr:nvSpPr>
            <xdr:cNvPr id="62186" name="Button 746" hidden="1">
              <a:extLst>
                <a:ext uri="{63B3BB69-23CF-44E3-9099-C40C66FF867C}">
                  <a14:compatExt spid="_x0000_s62186"/>
                </a:ext>
                <a:ext uri="{FF2B5EF4-FFF2-40B4-BE49-F238E27FC236}">
                  <a16:creationId xmlns:a16="http://schemas.microsoft.com/office/drawing/2014/main" id="{00000000-0008-0000-3C00-0000E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852035</xdr:row>
          <xdr:rowOff>0</xdr:rowOff>
        </xdr:from>
        <xdr:to>
          <xdr:col>10748</xdr:col>
          <xdr:colOff>0</xdr:colOff>
          <xdr:row>852035</xdr:row>
          <xdr:rowOff>0</xdr:rowOff>
        </xdr:to>
        <xdr:sp macro="" textlink="">
          <xdr:nvSpPr>
            <xdr:cNvPr id="62187" name="Button 747" hidden="1">
              <a:extLst>
                <a:ext uri="{63B3BB69-23CF-44E3-9099-C40C66FF867C}">
                  <a14:compatExt spid="_x0000_s62187"/>
                </a:ext>
                <a:ext uri="{FF2B5EF4-FFF2-40B4-BE49-F238E27FC236}">
                  <a16:creationId xmlns:a16="http://schemas.microsoft.com/office/drawing/2014/main" id="{00000000-0008-0000-3C00-0000E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917571</xdr:row>
          <xdr:rowOff>0</xdr:rowOff>
        </xdr:from>
        <xdr:to>
          <xdr:col>10748</xdr:col>
          <xdr:colOff>0</xdr:colOff>
          <xdr:row>917571</xdr:row>
          <xdr:rowOff>0</xdr:rowOff>
        </xdr:to>
        <xdr:sp macro="" textlink="">
          <xdr:nvSpPr>
            <xdr:cNvPr id="62188" name="Button 748" hidden="1">
              <a:extLst>
                <a:ext uri="{63B3BB69-23CF-44E3-9099-C40C66FF867C}">
                  <a14:compatExt spid="_x0000_s62188"/>
                </a:ext>
                <a:ext uri="{FF2B5EF4-FFF2-40B4-BE49-F238E27FC236}">
                  <a16:creationId xmlns:a16="http://schemas.microsoft.com/office/drawing/2014/main" id="{00000000-0008-0000-3C00-0000E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983107</xdr:row>
          <xdr:rowOff>0</xdr:rowOff>
        </xdr:from>
        <xdr:to>
          <xdr:col>10748</xdr:col>
          <xdr:colOff>0</xdr:colOff>
          <xdr:row>983107</xdr:row>
          <xdr:rowOff>0</xdr:rowOff>
        </xdr:to>
        <xdr:sp macro="" textlink="">
          <xdr:nvSpPr>
            <xdr:cNvPr id="62189" name="Button 749" hidden="1">
              <a:extLst>
                <a:ext uri="{63B3BB69-23CF-44E3-9099-C40C66FF867C}">
                  <a14:compatExt spid="_x0000_s62189"/>
                </a:ext>
                <a:ext uri="{FF2B5EF4-FFF2-40B4-BE49-F238E27FC236}">
                  <a16:creationId xmlns:a16="http://schemas.microsoft.com/office/drawing/2014/main" id="{00000000-0008-0000-3C00-0000E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67</xdr:row>
          <xdr:rowOff>0</xdr:rowOff>
        </xdr:from>
        <xdr:to>
          <xdr:col>11004</xdr:col>
          <xdr:colOff>0</xdr:colOff>
          <xdr:row>67</xdr:row>
          <xdr:rowOff>0</xdr:rowOff>
        </xdr:to>
        <xdr:sp macro="" textlink="">
          <xdr:nvSpPr>
            <xdr:cNvPr id="62190" name="Button 750" hidden="1">
              <a:extLst>
                <a:ext uri="{63B3BB69-23CF-44E3-9099-C40C66FF867C}">
                  <a14:compatExt spid="_x0000_s62190"/>
                </a:ext>
                <a:ext uri="{FF2B5EF4-FFF2-40B4-BE49-F238E27FC236}">
                  <a16:creationId xmlns:a16="http://schemas.microsoft.com/office/drawing/2014/main" id="{00000000-0008-0000-3C00-0000E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65603</xdr:row>
          <xdr:rowOff>0</xdr:rowOff>
        </xdr:from>
        <xdr:to>
          <xdr:col>11004</xdr:col>
          <xdr:colOff>0</xdr:colOff>
          <xdr:row>65603</xdr:row>
          <xdr:rowOff>0</xdr:rowOff>
        </xdr:to>
        <xdr:sp macro="" textlink="">
          <xdr:nvSpPr>
            <xdr:cNvPr id="62191" name="Button 751" hidden="1">
              <a:extLst>
                <a:ext uri="{63B3BB69-23CF-44E3-9099-C40C66FF867C}">
                  <a14:compatExt spid="_x0000_s62191"/>
                </a:ext>
                <a:ext uri="{FF2B5EF4-FFF2-40B4-BE49-F238E27FC236}">
                  <a16:creationId xmlns:a16="http://schemas.microsoft.com/office/drawing/2014/main" id="{00000000-0008-0000-3C00-0000E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131139</xdr:row>
          <xdr:rowOff>0</xdr:rowOff>
        </xdr:from>
        <xdr:to>
          <xdr:col>11004</xdr:col>
          <xdr:colOff>0</xdr:colOff>
          <xdr:row>131139</xdr:row>
          <xdr:rowOff>0</xdr:rowOff>
        </xdr:to>
        <xdr:sp macro="" textlink="">
          <xdr:nvSpPr>
            <xdr:cNvPr id="62192" name="Button 752" hidden="1">
              <a:extLst>
                <a:ext uri="{63B3BB69-23CF-44E3-9099-C40C66FF867C}">
                  <a14:compatExt spid="_x0000_s62192"/>
                </a:ext>
                <a:ext uri="{FF2B5EF4-FFF2-40B4-BE49-F238E27FC236}">
                  <a16:creationId xmlns:a16="http://schemas.microsoft.com/office/drawing/2014/main" id="{00000000-0008-0000-3C00-0000F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196675</xdr:row>
          <xdr:rowOff>0</xdr:rowOff>
        </xdr:from>
        <xdr:to>
          <xdr:col>11004</xdr:col>
          <xdr:colOff>0</xdr:colOff>
          <xdr:row>196675</xdr:row>
          <xdr:rowOff>0</xdr:rowOff>
        </xdr:to>
        <xdr:sp macro="" textlink="">
          <xdr:nvSpPr>
            <xdr:cNvPr id="62193" name="Button 753" hidden="1">
              <a:extLst>
                <a:ext uri="{63B3BB69-23CF-44E3-9099-C40C66FF867C}">
                  <a14:compatExt spid="_x0000_s62193"/>
                </a:ext>
                <a:ext uri="{FF2B5EF4-FFF2-40B4-BE49-F238E27FC236}">
                  <a16:creationId xmlns:a16="http://schemas.microsoft.com/office/drawing/2014/main" id="{00000000-0008-0000-3C00-0000F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262211</xdr:row>
          <xdr:rowOff>0</xdr:rowOff>
        </xdr:from>
        <xdr:to>
          <xdr:col>11004</xdr:col>
          <xdr:colOff>0</xdr:colOff>
          <xdr:row>262211</xdr:row>
          <xdr:rowOff>0</xdr:rowOff>
        </xdr:to>
        <xdr:sp macro="" textlink="">
          <xdr:nvSpPr>
            <xdr:cNvPr id="62194" name="Button 754" hidden="1">
              <a:extLst>
                <a:ext uri="{63B3BB69-23CF-44E3-9099-C40C66FF867C}">
                  <a14:compatExt spid="_x0000_s62194"/>
                </a:ext>
                <a:ext uri="{FF2B5EF4-FFF2-40B4-BE49-F238E27FC236}">
                  <a16:creationId xmlns:a16="http://schemas.microsoft.com/office/drawing/2014/main" id="{00000000-0008-0000-3C00-0000F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327747</xdr:row>
          <xdr:rowOff>0</xdr:rowOff>
        </xdr:from>
        <xdr:to>
          <xdr:col>11004</xdr:col>
          <xdr:colOff>0</xdr:colOff>
          <xdr:row>327747</xdr:row>
          <xdr:rowOff>0</xdr:rowOff>
        </xdr:to>
        <xdr:sp macro="" textlink="">
          <xdr:nvSpPr>
            <xdr:cNvPr id="62195" name="Button 755" hidden="1">
              <a:extLst>
                <a:ext uri="{63B3BB69-23CF-44E3-9099-C40C66FF867C}">
                  <a14:compatExt spid="_x0000_s62195"/>
                </a:ext>
                <a:ext uri="{FF2B5EF4-FFF2-40B4-BE49-F238E27FC236}">
                  <a16:creationId xmlns:a16="http://schemas.microsoft.com/office/drawing/2014/main" id="{00000000-0008-0000-3C00-0000F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393283</xdr:row>
          <xdr:rowOff>0</xdr:rowOff>
        </xdr:from>
        <xdr:to>
          <xdr:col>11004</xdr:col>
          <xdr:colOff>0</xdr:colOff>
          <xdr:row>393283</xdr:row>
          <xdr:rowOff>0</xdr:rowOff>
        </xdr:to>
        <xdr:sp macro="" textlink="">
          <xdr:nvSpPr>
            <xdr:cNvPr id="62196" name="Button 756" hidden="1">
              <a:extLst>
                <a:ext uri="{63B3BB69-23CF-44E3-9099-C40C66FF867C}">
                  <a14:compatExt spid="_x0000_s62196"/>
                </a:ext>
                <a:ext uri="{FF2B5EF4-FFF2-40B4-BE49-F238E27FC236}">
                  <a16:creationId xmlns:a16="http://schemas.microsoft.com/office/drawing/2014/main" id="{00000000-0008-0000-3C00-0000F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458819</xdr:row>
          <xdr:rowOff>0</xdr:rowOff>
        </xdr:from>
        <xdr:to>
          <xdr:col>11004</xdr:col>
          <xdr:colOff>0</xdr:colOff>
          <xdr:row>458819</xdr:row>
          <xdr:rowOff>0</xdr:rowOff>
        </xdr:to>
        <xdr:sp macro="" textlink="">
          <xdr:nvSpPr>
            <xdr:cNvPr id="62197" name="Button 757" hidden="1">
              <a:extLst>
                <a:ext uri="{63B3BB69-23CF-44E3-9099-C40C66FF867C}">
                  <a14:compatExt spid="_x0000_s62197"/>
                </a:ext>
                <a:ext uri="{FF2B5EF4-FFF2-40B4-BE49-F238E27FC236}">
                  <a16:creationId xmlns:a16="http://schemas.microsoft.com/office/drawing/2014/main" id="{00000000-0008-0000-3C00-0000F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524355</xdr:row>
          <xdr:rowOff>0</xdr:rowOff>
        </xdr:from>
        <xdr:to>
          <xdr:col>11004</xdr:col>
          <xdr:colOff>0</xdr:colOff>
          <xdr:row>524355</xdr:row>
          <xdr:rowOff>0</xdr:rowOff>
        </xdr:to>
        <xdr:sp macro="" textlink="">
          <xdr:nvSpPr>
            <xdr:cNvPr id="62198" name="Button 758" hidden="1">
              <a:extLst>
                <a:ext uri="{63B3BB69-23CF-44E3-9099-C40C66FF867C}">
                  <a14:compatExt spid="_x0000_s62198"/>
                </a:ext>
                <a:ext uri="{FF2B5EF4-FFF2-40B4-BE49-F238E27FC236}">
                  <a16:creationId xmlns:a16="http://schemas.microsoft.com/office/drawing/2014/main" id="{00000000-0008-0000-3C00-0000F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589891</xdr:row>
          <xdr:rowOff>0</xdr:rowOff>
        </xdr:from>
        <xdr:to>
          <xdr:col>11004</xdr:col>
          <xdr:colOff>0</xdr:colOff>
          <xdr:row>589891</xdr:row>
          <xdr:rowOff>0</xdr:rowOff>
        </xdr:to>
        <xdr:sp macro="" textlink="">
          <xdr:nvSpPr>
            <xdr:cNvPr id="62199" name="Button 759" hidden="1">
              <a:extLst>
                <a:ext uri="{63B3BB69-23CF-44E3-9099-C40C66FF867C}">
                  <a14:compatExt spid="_x0000_s62199"/>
                </a:ext>
                <a:ext uri="{FF2B5EF4-FFF2-40B4-BE49-F238E27FC236}">
                  <a16:creationId xmlns:a16="http://schemas.microsoft.com/office/drawing/2014/main" id="{00000000-0008-0000-3C00-0000F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655427</xdr:row>
          <xdr:rowOff>0</xdr:rowOff>
        </xdr:from>
        <xdr:to>
          <xdr:col>11004</xdr:col>
          <xdr:colOff>0</xdr:colOff>
          <xdr:row>655427</xdr:row>
          <xdr:rowOff>0</xdr:rowOff>
        </xdr:to>
        <xdr:sp macro="" textlink="">
          <xdr:nvSpPr>
            <xdr:cNvPr id="62200" name="Button 760" hidden="1">
              <a:extLst>
                <a:ext uri="{63B3BB69-23CF-44E3-9099-C40C66FF867C}">
                  <a14:compatExt spid="_x0000_s62200"/>
                </a:ext>
                <a:ext uri="{FF2B5EF4-FFF2-40B4-BE49-F238E27FC236}">
                  <a16:creationId xmlns:a16="http://schemas.microsoft.com/office/drawing/2014/main" id="{00000000-0008-0000-3C00-0000F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720963</xdr:row>
          <xdr:rowOff>0</xdr:rowOff>
        </xdr:from>
        <xdr:to>
          <xdr:col>11004</xdr:col>
          <xdr:colOff>0</xdr:colOff>
          <xdr:row>720963</xdr:row>
          <xdr:rowOff>0</xdr:rowOff>
        </xdr:to>
        <xdr:sp macro="" textlink="">
          <xdr:nvSpPr>
            <xdr:cNvPr id="62201" name="Button 761" hidden="1">
              <a:extLst>
                <a:ext uri="{63B3BB69-23CF-44E3-9099-C40C66FF867C}">
                  <a14:compatExt spid="_x0000_s62201"/>
                </a:ext>
                <a:ext uri="{FF2B5EF4-FFF2-40B4-BE49-F238E27FC236}">
                  <a16:creationId xmlns:a16="http://schemas.microsoft.com/office/drawing/2014/main" id="{00000000-0008-0000-3C00-0000F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786499</xdr:row>
          <xdr:rowOff>0</xdr:rowOff>
        </xdr:from>
        <xdr:to>
          <xdr:col>11004</xdr:col>
          <xdr:colOff>0</xdr:colOff>
          <xdr:row>786499</xdr:row>
          <xdr:rowOff>0</xdr:rowOff>
        </xdr:to>
        <xdr:sp macro="" textlink="">
          <xdr:nvSpPr>
            <xdr:cNvPr id="62202" name="Button 762" hidden="1">
              <a:extLst>
                <a:ext uri="{63B3BB69-23CF-44E3-9099-C40C66FF867C}">
                  <a14:compatExt spid="_x0000_s62202"/>
                </a:ext>
                <a:ext uri="{FF2B5EF4-FFF2-40B4-BE49-F238E27FC236}">
                  <a16:creationId xmlns:a16="http://schemas.microsoft.com/office/drawing/2014/main" id="{00000000-0008-0000-3C00-0000F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852035</xdr:row>
          <xdr:rowOff>0</xdr:rowOff>
        </xdr:from>
        <xdr:to>
          <xdr:col>11004</xdr:col>
          <xdr:colOff>0</xdr:colOff>
          <xdr:row>852035</xdr:row>
          <xdr:rowOff>0</xdr:rowOff>
        </xdr:to>
        <xdr:sp macro="" textlink="">
          <xdr:nvSpPr>
            <xdr:cNvPr id="62203" name="Button 763" hidden="1">
              <a:extLst>
                <a:ext uri="{63B3BB69-23CF-44E3-9099-C40C66FF867C}">
                  <a14:compatExt spid="_x0000_s62203"/>
                </a:ext>
                <a:ext uri="{FF2B5EF4-FFF2-40B4-BE49-F238E27FC236}">
                  <a16:creationId xmlns:a16="http://schemas.microsoft.com/office/drawing/2014/main" id="{00000000-0008-0000-3C00-0000F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917571</xdr:row>
          <xdr:rowOff>0</xdr:rowOff>
        </xdr:from>
        <xdr:to>
          <xdr:col>11004</xdr:col>
          <xdr:colOff>0</xdr:colOff>
          <xdr:row>917571</xdr:row>
          <xdr:rowOff>0</xdr:rowOff>
        </xdr:to>
        <xdr:sp macro="" textlink="">
          <xdr:nvSpPr>
            <xdr:cNvPr id="62204" name="Button 764" hidden="1">
              <a:extLst>
                <a:ext uri="{63B3BB69-23CF-44E3-9099-C40C66FF867C}">
                  <a14:compatExt spid="_x0000_s62204"/>
                </a:ext>
                <a:ext uri="{FF2B5EF4-FFF2-40B4-BE49-F238E27FC236}">
                  <a16:creationId xmlns:a16="http://schemas.microsoft.com/office/drawing/2014/main" id="{00000000-0008-0000-3C00-0000F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983107</xdr:row>
          <xdr:rowOff>0</xdr:rowOff>
        </xdr:from>
        <xdr:to>
          <xdr:col>11004</xdr:col>
          <xdr:colOff>0</xdr:colOff>
          <xdr:row>983107</xdr:row>
          <xdr:rowOff>0</xdr:rowOff>
        </xdr:to>
        <xdr:sp macro="" textlink="">
          <xdr:nvSpPr>
            <xdr:cNvPr id="62205" name="Button 765" hidden="1">
              <a:extLst>
                <a:ext uri="{63B3BB69-23CF-44E3-9099-C40C66FF867C}">
                  <a14:compatExt spid="_x0000_s62205"/>
                </a:ext>
                <a:ext uri="{FF2B5EF4-FFF2-40B4-BE49-F238E27FC236}">
                  <a16:creationId xmlns:a16="http://schemas.microsoft.com/office/drawing/2014/main" id="{00000000-0008-0000-3C00-0000F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67</xdr:row>
          <xdr:rowOff>0</xdr:rowOff>
        </xdr:from>
        <xdr:to>
          <xdr:col>11260</xdr:col>
          <xdr:colOff>0</xdr:colOff>
          <xdr:row>67</xdr:row>
          <xdr:rowOff>0</xdr:rowOff>
        </xdr:to>
        <xdr:sp macro="" textlink="">
          <xdr:nvSpPr>
            <xdr:cNvPr id="62206" name="Button 766" hidden="1">
              <a:extLst>
                <a:ext uri="{63B3BB69-23CF-44E3-9099-C40C66FF867C}">
                  <a14:compatExt spid="_x0000_s62206"/>
                </a:ext>
                <a:ext uri="{FF2B5EF4-FFF2-40B4-BE49-F238E27FC236}">
                  <a16:creationId xmlns:a16="http://schemas.microsoft.com/office/drawing/2014/main" id="{00000000-0008-0000-3C00-0000F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65603</xdr:row>
          <xdr:rowOff>0</xdr:rowOff>
        </xdr:from>
        <xdr:to>
          <xdr:col>11260</xdr:col>
          <xdr:colOff>0</xdr:colOff>
          <xdr:row>65603</xdr:row>
          <xdr:rowOff>0</xdr:rowOff>
        </xdr:to>
        <xdr:sp macro="" textlink="">
          <xdr:nvSpPr>
            <xdr:cNvPr id="62207" name="Button 767" hidden="1">
              <a:extLst>
                <a:ext uri="{63B3BB69-23CF-44E3-9099-C40C66FF867C}">
                  <a14:compatExt spid="_x0000_s62207"/>
                </a:ext>
                <a:ext uri="{FF2B5EF4-FFF2-40B4-BE49-F238E27FC236}">
                  <a16:creationId xmlns:a16="http://schemas.microsoft.com/office/drawing/2014/main" id="{00000000-0008-0000-3C00-0000F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131139</xdr:row>
          <xdr:rowOff>0</xdr:rowOff>
        </xdr:from>
        <xdr:to>
          <xdr:col>11260</xdr:col>
          <xdr:colOff>0</xdr:colOff>
          <xdr:row>131139</xdr:row>
          <xdr:rowOff>0</xdr:rowOff>
        </xdr:to>
        <xdr:sp macro="" textlink="">
          <xdr:nvSpPr>
            <xdr:cNvPr id="62208" name="Button 768" hidden="1">
              <a:extLst>
                <a:ext uri="{63B3BB69-23CF-44E3-9099-C40C66FF867C}">
                  <a14:compatExt spid="_x0000_s62208"/>
                </a:ext>
                <a:ext uri="{FF2B5EF4-FFF2-40B4-BE49-F238E27FC236}">
                  <a16:creationId xmlns:a16="http://schemas.microsoft.com/office/drawing/2014/main" id="{00000000-0008-0000-3C00-00000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196675</xdr:row>
          <xdr:rowOff>0</xdr:rowOff>
        </xdr:from>
        <xdr:to>
          <xdr:col>11260</xdr:col>
          <xdr:colOff>0</xdr:colOff>
          <xdr:row>196675</xdr:row>
          <xdr:rowOff>0</xdr:rowOff>
        </xdr:to>
        <xdr:sp macro="" textlink="">
          <xdr:nvSpPr>
            <xdr:cNvPr id="62209" name="Button 769" hidden="1">
              <a:extLst>
                <a:ext uri="{63B3BB69-23CF-44E3-9099-C40C66FF867C}">
                  <a14:compatExt spid="_x0000_s62209"/>
                </a:ext>
                <a:ext uri="{FF2B5EF4-FFF2-40B4-BE49-F238E27FC236}">
                  <a16:creationId xmlns:a16="http://schemas.microsoft.com/office/drawing/2014/main" id="{00000000-0008-0000-3C00-00000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262211</xdr:row>
          <xdr:rowOff>0</xdr:rowOff>
        </xdr:from>
        <xdr:to>
          <xdr:col>11260</xdr:col>
          <xdr:colOff>0</xdr:colOff>
          <xdr:row>262211</xdr:row>
          <xdr:rowOff>0</xdr:rowOff>
        </xdr:to>
        <xdr:sp macro="" textlink="">
          <xdr:nvSpPr>
            <xdr:cNvPr id="62210" name="Button 770" hidden="1">
              <a:extLst>
                <a:ext uri="{63B3BB69-23CF-44E3-9099-C40C66FF867C}">
                  <a14:compatExt spid="_x0000_s62210"/>
                </a:ext>
                <a:ext uri="{FF2B5EF4-FFF2-40B4-BE49-F238E27FC236}">
                  <a16:creationId xmlns:a16="http://schemas.microsoft.com/office/drawing/2014/main" id="{00000000-0008-0000-3C00-00000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327747</xdr:row>
          <xdr:rowOff>0</xdr:rowOff>
        </xdr:from>
        <xdr:to>
          <xdr:col>11260</xdr:col>
          <xdr:colOff>0</xdr:colOff>
          <xdr:row>327747</xdr:row>
          <xdr:rowOff>0</xdr:rowOff>
        </xdr:to>
        <xdr:sp macro="" textlink="">
          <xdr:nvSpPr>
            <xdr:cNvPr id="62211" name="Button 771" hidden="1">
              <a:extLst>
                <a:ext uri="{63B3BB69-23CF-44E3-9099-C40C66FF867C}">
                  <a14:compatExt spid="_x0000_s62211"/>
                </a:ext>
                <a:ext uri="{FF2B5EF4-FFF2-40B4-BE49-F238E27FC236}">
                  <a16:creationId xmlns:a16="http://schemas.microsoft.com/office/drawing/2014/main" id="{00000000-0008-0000-3C00-00000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393283</xdr:row>
          <xdr:rowOff>0</xdr:rowOff>
        </xdr:from>
        <xdr:to>
          <xdr:col>11260</xdr:col>
          <xdr:colOff>0</xdr:colOff>
          <xdr:row>393283</xdr:row>
          <xdr:rowOff>0</xdr:rowOff>
        </xdr:to>
        <xdr:sp macro="" textlink="">
          <xdr:nvSpPr>
            <xdr:cNvPr id="62212" name="Button 772" hidden="1">
              <a:extLst>
                <a:ext uri="{63B3BB69-23CF-44E3-9099-C40C66FF867C}">
                  <a14:compatExt spid="_x0000_s62212"/>
                </a:ext>
                <a:ext uri="{FF2B5EF4-FFF2-40B4-BE49-F238E27FC236}">
                  <a16:creationId xmlns:a16="http://schemas.microsoft.com/office/drawing/2014/main" id="{00000000-0008-0000-3C00-00000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458819</xdr:row>
          <xdr:rowOff>0</xdr:rowOff>
        </xdr:from>
        <xdr:to>
          <xdr:col>11260</xdr:col>
          <xdr:colOff>0</xdr:colOff>
          <xdr:row>458819</xdr:row>
          <xdr:rowOff>0</xdr:rowOff>
        </xdr:to>
        <xdr:sp macro="" textlink="">
          <xdr:nvSpPr>
            <xdr:cNvPr id="62213" name="Button 773" hidden="1">
              <a:extLst>
                <a:ext uri="{63B3BB69-23CF-44E3-9099-C40C66FF867C}">
                  <a14:compatExt spid="_x0000_s62213"/>
                </a:ext>
                <a:ext uri="{FF2B5EF4-FFF2-40B4-BE49-F238E27FC236}">
                  <a16:creationId xmlns:a16="http://schemas.microsoft.com/office/drawing/2014/main" id="{00000000-0008-0000-3C00-00000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524355</xdr:row>
          <xdr:rowOff>0</xdr:rowOff>
        </xdr:from>
        <xdr:to>
          <xdr:col>11260</xdr:col>
          <xdr:colOff>0</xdr:colOff>
          <xdr:row>524355</xdr:row>
          <xdr:rowOff>0</xdr:rowOff>
        </xdr:to>
        <xdr:sp macro="" textlink="">
          <xdr:nvSpPr>
            <xdr:cNvPr id="62214" name="Button 774" hidden="1">
              <a:extLst>
                <a:ext uri="{63B3BB69-23CF-44E3-9099-C40C66FF867C}">
                  <a14:compatExt spid="_x0000_s62214"/>
                </a:ext>
                <a:ext uri="{FF2B5EF4-FFF2-40B4-BE49-F238E27FC236}">
                  <a16:creationId xmlns:a16="http://schemas.microsoft.com/office/drawing/2014/main" id="{00000000-0008-0000-3C00-00000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589891</xdr:row>
          <xdr:rowOff>0</xdr:rowOff>
        </xdr:from>
        <xdr:to>
          <xdr:col>11260</xdr:col>
          <xdr:colOff>0</xdr:colOff>
          <xdr:row>589891</xdr:row>
          <xdr:rowOff>0</xdr:rowOff>
        </xdr:to>
        <xdr:sp macro="" textlink="">
          <xdr:nvSpPr>
            <xdr:cNvPr id="62215" name="Button 775" hidden="1">
              <a:extLst>
                <a:ext uri="{63B3BB69-23CF-44E3-9099-C40C66FF867C}">
                  <a14:compatExt spid="_x0000_s62215"/>
                </a:ext>
                <a:ext uri="{FF2B5EF4-FFF2-40B4-BE49-F238E27FC236}">
                  <a16:creationId xmlns:a16="http://schemas.microsoft.com/office/drawing/2014/main" id="{00000000-0008-0000-3C00-00000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655427</xdr:row>
          <xdr:rowOff>0</xdr:rowOff>
        </xdr:from>
        <xdr:to>
          <xdr:col>11260</xdr:col>
          <xdr:colOff>0</xdr:colOff>
          <xdr:row>655427</xdr:row>
          <xdr:rowOff>0</xdr:rowOff>
        </xdr:to>
        <xdr:sp macro="" textlink="">
          <xdr:nvSpPr>
            <xdr:cNvPr id="62216" name="Button 776" hidden="1">
              <a:extLst>
                <a:ext uri="{63B3BB69-23CF-44E3-9099-C40C66FF867C}">
                  <a14:compatExt spid="_x0000_s62216"/>
                </a:ext>
                <a:ext uri="{FF2B5EF4-FFF2-40B4-BE49-F238E27FC236}">
                  <a16:creationId xmlns:a16="http://schemas.microsoft.com/office/drawing/2014/main" id="{00000000-0008-0000-3C00-00000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720963</xdr:row>
          <xdr:rowOff>0</xdr:rowOff>
        </xdr:from>
        <xdr:to>
          <xdr:col>11260</xdr:col>
          <xdr:colOff>0</xdr:colOff>
          <xdr:row>720963</xdr:row>
          <xdr:rowOff>0</xdr:rowOff>
        </xdr:to>
        <xdr:sp macro="" textlink="">
          <xdr:nvSpPr>
            <xdr:cNvPr id="62217" name="Button 777" hidden="1">
              <a:extLst>
                <a:ext uri="{63B3BB69-23CF-44E3-9099-C40C66FF867C}">
                  <a14:compatExt spid="_x0000_s62217"/>
                </a:ext>
                <a:ext uri="{FF2B5EF4-FFF2-40B4-BE49-F238E27FC236}">
                  <a16:creationId xmlns:a16="http://schemas.microsoft.com/office/drawing/2014/main" id="{00000000-0008-0000-3C00-00000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786499</xdr:row>
          <xdr:rowOff>0</xdr:rowOff>
        </xdr:from>
        <xdr:to>
          <xdr:col>11260</xdr:col>
          <xdr:colOff>0</xdr:colOff>
          <xdr:row>786499</xdr:row>
          <xdr:rowOff>0</xdr:rowOff>
        </xdr:to>
        <xdr:sp macro="" textlink="">
          <xdr:nvSpPr>
            <xdr:cNvPr id="62218" name="Button 778" hidden="1">
              <a:extLst>
                <a:ext uri="{63B3BB69-23CF-44E3-9099-C40C66FF867C}">
                  <a14:compatExt spid="_x0000_s62218"/>
                </a:ext>
                <a:ext uri="{FF2B5EF4-FFF2-40B4-BE49-F238E27FC236}">
                  <a16:creationId xmlns:a16="http://schemas.microsoft.com/office/drawing/2014/main" id="{00000000-0008-0000-3C00-00000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852035</xdr:row>
          <xdr:rowOff>0</xdr:rowOff>
        </xdr:from>
        <xdr:to>
          <xdr:col>11260</xdr:col>
          <xdr:colOff>0</xdr:colOff>
          <xdr:row>852035</xdr:row>
          <xdr:rowOff>0</xdr:rowOff>
        </xdr:to>
        <xdr:sp macro="" textlink="">
          <xdr:nvSpPr>
            <xdr:cNvPr id="62219" name="Button 779" hidden="1">
              <a:extLst>
                <a:ext uri="{63B3BB69-23CF-44E3-9099-C40C66FF867C}">
                  <a14:compatExt spid="_x0000_s62219"/>
                </a:ext>
                <a:ext uri="{FF2B5EF4-FFF2-40B4-BE49-F238E27FC236}">
                  <a16:creationId xmlns:a16="http://schemas.microsoft.com/office/drawing/2014/main" id="{00000000-0008-0000-3C00-00000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917571</xdr:row>
          <xdr:rowOff>0</xdr:rowOff>
        </xdr:from>
        <xdr:to>
          <xdr:col>11260</xdr:col>
          <xdr:colOff>0</xdr:colOff>
          <xdr:row>917571</xdr:row>
          <xdr:rowOff>0</xdr:rowOff>
        </xdr:to>
        <xdr:sp macro="" textlink="">
          <xdr:nvSpPr>
            <xdr:cNvPr id="62220" name="Button 780" hidden="1">
              <a:extLst>
                <a:ext uri="{63B3BB69-23CF-44E3-9099-C40C66FF867C}">
                  <a14:compatExt spid="_x0000_s62220"/>
                </a:ext>
                <a:ext uri="{FF2B5EF4-FFF2-40B4-BE49-F238E27FC236}">
                  <a16:creationId xmlns:a16="http://schemas.microsoft.com/office/drawing/2014/main" id="{00000000-0008-0000-3C00-00000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983107</xdr:row>
          <xdr:rowOff>0</xdr:rowOff>
        </xdr:from>
        <xdr:to>
          <xdr:col>11260</xdr:col>
          <xdr:colOff>0</xdr:colOff>
          <xdr:row>983107</xdr:row>
          <xdr:rowOff>0</xdr:rowOff>
        </xdr:to>
        <xdr:sp macro="" textlink="">
          <xdr:nvSpPr>
            <xdr:cNvPr id="62221" name="Button 781" hidden="1">
              <a:extLst>
                <a:ext uri="{63B3BB69-23CF-44E3-9099-C40C66FF867C}">
                  <a14:compatExt spid="_x0000_s62221"/>
                </a:ext>
                <a:ext uri="{FF2B5EF4-FFF2-40B4-BE49-F238E27FC236}">
                  <a16:creationId xmlns:a16="http://schemas.microsoft.com/office/drawing/2014/main" id="{00000000-0008-0000-3C00-00000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67</xdr:row>
          <xdr:rowOff>0</xdr:rowOff>
        </xdr:from>
        <xdr:to>
          <xdr:col>11516</xdr:col>
          <xdr:colOff>0</xdr:colOff>
          <xdr:row>67</xdr:row>
          <xdr:rowOff>0</xdr:rowOff>
        </xdr:to>
        <xdr:sp macro="" textlink="">
          <xdr:nvSpPr>
            <xdr:cNvPr id="62222" name="Button 782" hidden="1">
              <a:extLst>
                <a:ext uri="{63B3BB69-23CF-44E3-9099-C40C66FF867C}">
                  <a14:compatExt spid="_x0000_s62222"/>
                </a:ext>
                <a:ext uri="{FF2B5EF4-FFF2-40B4-BE49-F238E27FC236}">
                  <a16:creationId xmlns:a16="http://schemas.microsoft.com/office/drawing/2014/main" id="{00000000-0008-0000-3C00-00000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65603</xdr:row>
          <xdr:rowOff>0</xdr:rowOff>
        </xdr:from>
        <xdr:to>
          <xdr:col>11516</xdr:col>
          <xdr:colOff>0</xdr:colOff>
          <xdr:row>65603</xdr:row>
          <xdr:rowOff>0</xdr:rowOff>
        </xdr:to>
        <xdr:sp macro="" textlink="">
          <xdr:nvSpPr>
            <xdr:cNvPr id="62223" name="Button 783" hidden="1">
              <a:extLst>
                <a:ext uri="{63B3BB69-23CF-44E3-9099-C40C66FF867C}">
                  <a14:compatExt spid="_x0000_s62223"/>
                </a:ext>
                <a:ext uri="{FF2B5EF4-FFF2-40B4-BE49-F238E27FC236}">
                  <a16:creationId xmlns:a16="http://schemas.microsoft.com/office/drawing/2014/main" id="{00000000-0008-0000-3C00-00000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131139</xdr:row>
          <xdr:rowOff>0</xdr:rowOff>
        </xdr:from>
        <xdr:to>
          <xdr:col>11516</xdr:col>
          <xdr:colOff>0</xdr:colOff>
          <xdr:row>131139</xdr:row>
          <xdr:rowOff>0</xdr:rowOff>
        </xdr:to>
        <xdr:sp macro="" textlink="">
          <xdr:nvSpPr>
            <xdr:cNvPr id="62224" name="Button 784" hidden="1">
              <a:extLst>
                <a:ext uri="{63B3BB69-23CF-44E3-9099-C40C66FF867C}">
                  <a14:compatExt spid="_x0000_s62224"/>
                </a:ext>
                <a:ext uri="{FF2B5EF4-FFF2-40B4-BE49-F238E27FC236}">
                  <a16:creationId xmlns:a16="http://schemas.microsoft.com/office/drawing/2014/main" id="{00000000-0008-0000-3C00-00001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196675</xdr:row>
          <xdr:rowOff>0</xdr:rowOff>
        </xdr:from>
        <xdr:to>
          <xdr:col>11516</xdr:col>
          <xdr:colOff>0</xdr:colOff>
          <xdr:row>196675</xdr:row>
          <xdr:rowOff>0</xdr:rowOff>
        </xdr:to>
        <xdr:sp macro="" textlink="">
          <xdr:nvSpPr>
            <xdr:cNvPr id="62225" name="Button 785" hidden="1">
              <a:extLst>
                <a:ext uri="{63B3BB69-23CF-44E3-9099-C40C66FF867C}">
                  <a14:compatExt spid="_x0000_s62225"/>
                </a:ext>
                <a:ext uri="{FF2B5EF4-FFF2-40B4-BE49-F238E27FC236}">
                  <a16:creationId xmlns:a16="http://schemas.microsoft.com/office/drawing/2014/main" id="{00000000-0008-0000-3C00-00001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262211</xdr:row>
          <xdr:rowOff>0</xdr:rowOff>
        </xdr:from>
        <xdr:to>
          <xdr:col>11516</xdr:col>
          <xdr:colOff>0</xdr:colOff>
          <xdr:row>262211</xdr:row>
          <xdr:rowOff>0</xdr:rowOff>
        </xdr:to>
        <xdr:sp macro="" textlink="">
          <xdr:nvSpPr>
            <xdr:cNvPr id="62226" name="Button 786" hidden="1">
              <a:extLst>
                <a:ext uri="{63B3BB69-23CF-44E3-9099-C40C66FF867C}">
                  <a14:compatExt spid="_x0000_s62226"/>
                </a:ext>
                <a:ext uri="{FF2B5EF4-FFF2-40B4-BE49-F238E27FC236}">
                  <a16:creationId xmlns:a16="http://schemas.microsoft.com/office/drawing/2014/main" id="{00000000-0008-0000-3C00-00001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327747</xdr:row>
          <xdr:rowOff>0</xdr:rowOff>
        </xdr:from>
        <xdr:to>
          <xdr:col>11516</xdr:col>
          <xdr:colOff>0</xdr:colOff>
          <xdr:row>327747</xdr:row>
          <xdr:rowOff>0</xdr:rowOff>
        </xdr:to>
        <xdr:sp macro="" textlink="">
          <xdr:nvSpPr>
            <xdr:cNvPr id="62227" name="Button 787" hidden="1">
              <a:extLst>
                <a:ext uri="{63B3BB69-23CF-44E3-9099-C40C66FF867C}">
                  <a14:compatExt spid="_x0000_s62227"/>
                </a:ext>
                <a:ext uri="{FF2B5EF4-FFF2-40B4-BE49-F238E27FC236}">
                  <a16:creationId xmlns:a16="http://schemas.microsoft.com/office/drawing/2014/main" id="{00000000-0008-0000-3C00-00001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393283</xdr:row>
          <xdr:rowOff>0</xdr:rowOff>
        </xdr:from>
        <xdr:to>
          <xdr:col>11516</xdr:col>
          <xdr:colOff>0</xdr:colOff>
          <xdr:row>393283</xdr:row>
          <xdr:rowOff>0</xdr:rowOff>
        </xdr:to>
        <xdr:sp macro="" textlink="">
          <xdr:nvSpPr>
            <xdr:cNvPr id="62228" name="Button 788" hidden="1">
              <a:extLst>
                <a:ext uri="{63B3BB69-23CF-44E3-9099-C40C66FF867C}">
                  <a14:compatExt spid="_x0000_s62228"/>
                </a:ext>
                <a:ext uri="{FF2B5EF4-FFF2-40B4-BE49-F238E27FC236}">
                  <a16:creationId xmlns:a16="http://schemas.microsoft.com/office/drawing/2014/main" id="{00000000-0008-0000-3C00-00001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458819</xdr:row>
          <xdr:rowOff>0</xdr:rowOff>
        </xdr:from>
        <xdr:to>
          <xdr:col>11516</xdr:col>
          <xdr:colOff>0</xdr:colOff>
          <xdr:row>458819</xdr:row>
          <xdr:rowOff>0</xdr:rowOff>
        </xdr:to>
        <xdr:sp macro="" textlink="">
          <xdr:nvSpPr>
            <xdr:cNvPr id="62229" name="Button 789" hidden="1">
              <a:extLst>
                <a:ext uri="{63B3BB69-23CF-44E3-9099-C40C66FF867C}">
                  <a14:compatExt spid="_x0000_s62229"/>
                </a:ext>
                <a:ext uri="{FF2B5EF4-FFF2-40B4-BE49-F238E27FC236}">
                  <a16:creationId xmlns:a16="http://schemas.microsoft.com/office/drawing/2014/main" id="{00000000-0008-0000-3C00-00001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524355</xdr:row>
          <xdr:rowOff>0</xdr:rowOff>
        </xdr:from>
        <xdr:to>
          <xdr:col>11516</xdr:col>
          <xdr:colOff>0</xdr:colOff>
          <xdr:row>524355</xdr:row>
          <xdr:rowOff>0</xdr:rowOff>
        </xdr:to>
        <xdr:sp macro="" textlink="">
          <xdr:nvSpPr>
            <xdr:cNvPr id="62230" name="Button 790" hidden="1">
              <a:extLst>
                <a:ext uri="{63B3BB69-23CF-44E3-9099-C40C66FF867C}">
                  <a14:compatExt spid="_x0000_s62230"/>
                </a:ext>
                <a:ext uri="{FF2B5EF4-FFF2-40B4-BE49-F238E27FC236}">
                  <a16:creationId xmlns:a16="http://schemas.microsoft.com/office/drawing/2014/main" id="{00000000-0008-0000-3C00-00001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589891</xdr:row>
          <xdr:rowOff>0</xdr:rowOff>
        </xdr:from>
        <xdr:to>
          <xdr:col>11516</xdr:col>
          <xdr:colOff>0</xdr:colOff>
          <xdr:row>589891</xdr:row>
          <xdr:rowOff>0</xdr:rowOff>
        </xdr:to>
        <xdr:sp macro="" textlink="">
          <xdr:nvSpPr>
            <xdr:cNvPr id="62231" name="Button 791" hidden="1">
              <a:extLst>
                <a:ext uri="{63B3BB69-23CF-44E3-9099-C40C66FF867C}">
                  <a14:compatExt spid="_x0000_s62231"/>
                </a:ext>
                <a:ext uri="{FF2B5EF4-FFF2-40B4-BE49-F238E27FC236}">
                  <a16:creationId xmlns:a16="http://schemas.microsoft.com/office/drawing/2014/main" id="{00000000-0008-0000-3C00-00001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655427</xdr:row>
          <xdr:rowOff>0</xdr:rowOff>
        </xdr:from>
        <xdr:to>
          <xdr:col>11516</xdr:col>
          <xdr:colOff>0</xdr:colOff>
          <xdr:row>655427</xdr:row>
          <xdr:rowOff>0</xdr:rowOff>
        </xdr:to>
        <xdr:sp macro="" textlink="">
          <xdr:nvSpPr>
            <xdr:cNvPr id="62232" name="Button 792" hidden="1">
              <a:extLst>
                <a:ext uri="{63B3BB69-23CF-44E3-9099-C40C66FF867C}">
                  <a14:compatExt spid="_x0000_s62232"/>
                </a:ext>
                <a:ext uri="{FF2B5EF4-FFF2-40B4-BE49-F238E27FC236}">
                  <a16:creationId xmlns:a16="http://schemas.microsoft.com/office/drawing/2014/main" id="{00000000-0008-0000-3C00-00001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720963</xdr:row>
          <xdr:rowOff>0</xdr:rowOff>
        </xdr:from>
        <xdr:to>
          <xdr:col>11516</xdr:col>
          <xdr:colOff>0</xdr:colOff>
          <xdr:row>720963</xdr:row>
          <xdr:rowOff>0</xdr:rowOff>
        </xdr:to>
        <xdr:sp macro="" textlink="">
          <xdr:nvSpPr>
            <xdr:cNvPr id="62233" name="Button 793" hidden="1">
              <a:extLst>
                <a:ext uri="{63B3BB69-23CF-44E3-9099-C40C66FF867C}">
                  <a14:compatExt spid="_x0000_s62233"/>
                </a:ext>
                <a:ext uri="{FF2B5EF4-FFF2-40B4-BE49-F238E27FC236}">
                  <a16:creationId xmlns:a16="http://schemas.microsoft.com/office/drawing/2014/main" id="{00000000-0008-0000-3C00-00001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786499</xdr:row>
          <xdr:rowOff>0</xdr:rowOff>
        </xdr:from>
        <xdr:to>
          <xdr:col>11516</xdr:col>
          <xdr:colOff>0</xdr:colOff>
          <xdr:row>786499</xdr:row>
          <xdr:rowOff>0</xdr:rowOff>
        </xdr:to>
        <xdr:sp macro="" textlink="">
          <xdr:nvSpPr>
            <xdr:cNvPr id="62234" name="Button 794" hidden="1">
              <a:extLst>
                <a:ext uri="{63B3BB69-23CF-44E3-9099-C40C66FF867C}">
                  <a14:compatExt spid="_x0000_s62234"/>
                </a:ext>
                <a:ext uri="{FF2B5EF4-FFF2-40B4-BE49-F238E27FC236}">
                  <a16:creationId xmlns:a16="http://schemas.microsoft.com/office/drawing/2014/main" id="{00000000-0008-0000-3C00-00001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852035</xdr:row>
          <xdr:rowOff>0</xdr:rowOff>
        </xdr:from>
        <xdr:to>
          <xdr:col>11516</xdr:col>
          <xdr:colOff>0</xdr:colOff>
          <xdr:row>852035</xdr:row>
          <xdr:rowOff>0</xdr:rowOff>
        </xdr:to>
        <xdr:sp macro="" textlink="">
          <xdr:nvSpPr>
            <xdr:cNvPr id="62235" name="Button 795" hidden="1">
              <a:extLst>
                <a:ext uri="{63B3BB69-23CF-44E3-9099-C40C66FF867C}">
                  <a14:compatExt spid="_x0000_s62235"/>
                </a:ext>
                <a:ext uri="{FF2B5EF4-FFF2-40B4-BE49-F238E27FC236}">
                  <a16:creationId xmlns:a16="http://schemas.microsoft.com/office/drawing/2014/main" id="{00000000-0008-0000-3C00-00001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917571</xdr:row>
          <xdr:rowOff>0</xdr:rowOff>
        </xdr:from>
        <xdr:to>
          <xdr:col>11516</xdr:col>
          <xdr:colOff>0</xdr:colOff>
          <xdr:row>917571</xdr:row>
          <xdr:rowOff>0</xdr:rowOff>
        </xdr:to>
        <xdr:sp macro="" textlink="">
          <xdr:nvSpPr>
            <xdr:cNvPr id="62236" name="Button 796" hidden="1">
              <a:extLst>
                <a:ext uri="{63B3BB69-23CF-44E3-9099-C40C66FF867C}">
                  <a14:compatExt spid="_x0000_s62236"/>
                </a:ext>
                <a:ext uri="{FF2B5EF4-FFF2-40B4-BE49-F238E27FC236}">
                  <a16:creationId xmlns:a16="http://schemas.microsoft.com/office/drawing/2014/main" id="{00000000-0008-0000-3C00-00001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983107</xdr:row>
          <xdr:rowOff>0</xdr:rowOff>
        </xdr:from>
        <xdr:to>
          <xdr:col>11516</xdr:col>
          <xdr:colOff>0</xdr:colOff>
          <xdr:row>983107</xdr:row>
          <xdr:rowOff>0</xdr:rowOff>
        </xdr:to>
        <xdr:sp macro="" textlink="">
          <xdr:nvSpPr>
            <xdr:cNvPr id="62237" name="Button 797" hidden="1">
              <a:extLst>
                <a:ext uri="{63B3BB69-23CF-44E3-9099-C40C66FF867C}">
                  <a14:compatExt spid="_x0000_s62237"/>
                </a:ext>
                <a:ext uri="{FF2B5EF4-FFF2-40B4-BE49-F238E27FC236}">
                  <a16:creationId xmlns:a16="http://schemas.microsoft.com/office/drawing/2014/main" id="{00000000-0008-0000-3C00-00001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67</xdr:row>
          <xdr:rowOff>0</xdr:rowOff>
        </xdr:from>
        <xdr:to>
          <xdr:col>11772</xdr:col>
          <xdr:colOff>0</xdr:colOff>
          <xdr:row>67</xdr:row>
          <xdr:rowOff>0</xdr:rowOff>
        </xdr:to>
        <xdr:sp macro="" textlink="">
          <xdr:nvSpPr>
            <xdr:cNvPr id="62238" name="Button 798" hidden="1">
              <a:extLst>
                <a:ext uri="{63B3BB69-23CF-44E3-9099-C40C66FF867C}">
                  <a14:compatExt spid="_x0000_s62238"/>
                </a:ext>
                <a:ext uri="{FF2B5EF4-FFF2-40B4-BE49-F238E27FC236}">
                  <a16:creationId xmlns:a16="http://schemas.microsoft.com/office/drawing/2014/main" id="{00000000-0008-0000-3C00-00001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65603</xdr:row>
          <xdr:rowOff>0</xdr:rowOff>
        </xdr:from>
        <xdr:to>
          <xdr:col>11772</xdr:col>
          <xdr:colOff>0</xdr:colOff>
          <xdr:row>65603</xdr:row>
          <xdr:rowOff>0</xdr:rowOff>
        </xdr:to>
        <xdr:sp macro="" textlink="">
          <xdr:nvSpPr>
            <xdr:cNvPr id="62239" name="Button 799" hidden="1">
              <a:extLst>
                <a:ext uri="{63B3BB69-23CF-44E3-9099-C40C66FF867C}">
                  <a14:compatExt spid="_x0000_s62239"/>
                </a:ext>
                <a:ext uri="{FF2B5EF4-FFF2-40B4-BE49-F238E27FC236}">
                  <a16:creationId xmlns:a16="http://schemas.microsoft.com/office/drawing/2014/main" id="{00000000-0008-0000-3C00-00001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131139</xdr:row>
          <xdr:rowOff>0</xdr:rowOff>
        </xdr:from>
        <xdr:to>
          <xdr:col>11772</xdr:col>
          <xdr:colOff>0</xdr:colOff>
          <xdr:row>131139</xdr:row>
          <xdr:rowOff>0</xdr:rowOff>
        </xdr:to>
        <xdr:sp macro="" textlink="">
          <xdr:nvSpPr>
            <xdr:cNvPr id="62240" name="Button 800" hidden="1">
              <a:extLst>
                <a:ext uri="{63B3BB69-23CF-44E3-9099-C40C66FF867C}">
                  <a14:compatExt spid="_x0000_s62240"/>
                </a:ext>
                <a:ext uri="{FF2B5EF4-FFF2-40B4-BE49-F238E27FC236}">
                  <a16:creationId xmlns:a16="http://schemas.microsoft.com/office/drawing/2014/main" id="{00000000-0008-0000-3C00-00002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196675</xdr:row>
          <xdr:rowOff>0</xdr:rowOff>
        </xdr:from>
        <xdr:to>
          <xdr:col>11772</xdr:col>
          <xdr:colOff>0</xdr:colOff>
          <xdr:row>196675</xdr:row>
          <xdr:rowOff>0</xdr:rowOff>
        </xdr:to>
        <xdr:sp macro="" textlink="">
          <xdr:nvSpPr>
            <xdr:cNvPr id="62241" name="Button 801" hidden="1">
              <a:extLst>
                <a:ext uri="{63B3BB69-23CF-44E3-9099-C40C66FF867C}">
                  <a14:compatExt spid="_x0000_s62241"/>
                </a:ext>
                <a:ext uri="{FF2B5EF4-FFF2-40B4-BE49-F238E27FC236}">
                  <a16:creationId xmlns:a16="http://schemas.microsoft.com/office/drawing/2014/main" id="{00000000-0008-0000-3C00-00002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262211</xdr:row>
          <xdr:rowOff>0</xdr:rowOff>
        </xdr:from>
        <xdr:to>
          <xdr:col>11772</xdr:col>
          <xdr:colOff>0</xdr:colOff>
          <xdr:row>262211</xdr:row>
          <xdr:rowOff>0</xdr:rowOff>
        </xdr:to>
        <xdr:sp macro="" textlink="">
          <xdr:nvSpPr>
            <xdr:cNvPr id="62242" name="Button 802" hidden="1">
              <a:extLst>
                <a:ext uri="{63B3BB69-23CF-44E3-9099-C40C66FF867C}">
                  <a14:compatExt spid="_x0000_s62242"/>
                </a:ext>
                <a:ext uri="{FF2B5EF4-FFF2-40B4-BE49-F238E27FC236}">
                  <a16:creationId xmlns:a16="http://schemas.microsoft.com/office/drawing/2014/main" id="{00000000-0008-0000-3C00-00002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327747</xdr:row>
          <xdr:rowOff>0</xdr:rowOff>
        </xdr:from>
        <xdr:to>
          <xdr:col>11772</xdr:col>
          <xdr:colOff>0</xdr:colOff>
          <xdr:row>327747</xdr:row>
          <xdr:rowOff>0</xdr:rowOff>
        </xdr:to>
        <xdr:sp macro="" textlink="">
          <xdr:nvSpPr>
            <xdr:cNvPr id="62243" name="Button 803" hidden="1">
              <a:extLst>
                <a:ext uri="{63B3BB69-23CF-44E3-9099-C40C66FF867C}">
                  <a14:compatExt spid="_x0000_s62243"/>
                </a:ext>
                <a:ext uri="{FF2B5EF4-FFF2-40B4-BE49-F238E27FC236}">
                  <a16:creationId xmlns:a16="http://schemas.microsoft.com/office/drawing/2014/main" id="{00000000-0008-0000-3C00-00002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393283</xdr:row>
          <xdr:rowOff>0</xdr:rowOff>
        </xdr:from>
        <xdr:to>
          <xdr:col>11772</xdr:col>
          <xdr:colOff>0</xdr:colOff>
          <xdr:row>393283</xdr:row>
          <xdr:rowOff>0</xdr:rowOff>
        </xdr:to>
        <xdr:sp macro="" textlink="">
          <xdr:nvSpPr>
            <xdr:cNvPr id="62244" name="Button 804" hidden="1">
              <a:extLst>
                <a:ext uri="{63B3BB69-23CF-44E3-9099-C40C66FF867C}">
                  <a14:compatExt spid="_x0000_s62244"/>
                </a:ext>
                <a:ext uri="{FF2B5EF4-FFF2-40B4-BE49-F238E27FC236}">
                  <a16:creationId xmlns:a16="http://schemas.microsoft.com/office/drawing/2014/main" id="{00000000-0008-0000-3C00-00002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458819</xdr:row>
          <xdr:rowOff>0</xdr:rowOff>
        </xdr:from>
        <xdr:to>
          <xdr:col>11772</xdr:col>
          <xdr:colOff>0</xdr:colOff>
          <xdr:row>458819</xdr:row>
          <xdr:rowOff>0</xdr:rowOff>
        </xdr:to>
        <xdr:sp macro="" textlink="">
          <xdr:nvSpPr>
            <xdr:cNvPr id="62245" name="Button 805" hidden="1">
              <a:extLst>
                <a:ext uri="{63B3BB69-23CF-44E3-9099-C40C66FF867C}">
                  <a14:compatExt spid="_x0000_s62245"/>
                </a:ext>
                <a:ext uri="{FF2B5EF4-FFF2-40B4-BE49-F238E27FC236}">
                  <a16:creationId xmlns:a16="http://schemas.microsoft.com/office/drawing/2014/main" id="{00000000-0008-0000-3C00-00002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524355</xdr:row>
          <xdr:rowOff>0</xdr:rowOff>
        </xdr:from>
        <xdr:to>
          <xdr:col>11772</xdr:col>
          <xdr:colOff>0</xdr:colOff>
          <xdr:row>524355</xdr:row>
          <xdr:rowOff>0</xdr:rowOff>
        </xdr:to>
        <xdr:sp macro="" textlink="">
          <xdr:nvSpPr>
            <xdr:cNvPr id="62246" name="Button 806" hidden="1">
              <a:extLst>
                <a:ext uri="{63B3BB69-23CF-44E3-9099-C40C66FF867C}">
                  <a14:compatExt spid="_x0000_s62246"/>
                </a:ext>
                <a:ext uri="{FF2B5EF4-FFF2-40B4-BE49-F238E27FC236}">
                  <a16:creationId xmlns:a16="http://schemas.microsoft.com/office/drawing/2014/main" id="{00000000-0008-0000-3C00-00002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589891</xdr:row>
          <xdr:rowOff>0</xdr:rowOff>
        </xdr:from>
        <xdr:to>
          <xdr:col>11772</xdr:col>
          <xdr:colOff>0</xdr:colOff>
          <xdr:row>589891</xdr:row>
          <xdr:rowOff>0</xdr:rowOff>
        </xdr:to>
        <xdr:sp macro="" textlink="">
          <xdr:nvSpPr>
            <xdr:cNvPr id="62247" name="Button 807" hidden="1">
              <a:extLst>
                <a:ext uri="{63B3BB69-23CF-44E3-9099-C40C66FF867C}">
                  <a14:compatExt spid="_x0000_s62247"/>
                </a:ext>
                <a:ext uri="{FF2B5EF4-FFF2-40B4-BE49-F238E27FC236}">
                  <a16:creationId xmlns:a16="http://schemas.microsoft.com/office/drawing/2014/main" id="{00000000-0008-0000-3C00-00002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655427</xdr:row>
          <xdr:rowOff>0</xdr:rowOff>
        </xdr:from>
        <xdr:to>
          <xdr:col>11772</xdr:col>
          <xdr:colOff>0</xdr:colOff>
          <xdr:row>655427</xdr:row>
          <xdr:rowOff>0</xdr:rowOff>
        </xdr:to>
        <xdr:sp macro="" textlink="">
          <xdr:nvSpPr>
            <xdr:cNvPr id="62248" name="Button 808" hidden="1">
              <a:extLst>
                <a:ext uri="{63B3BB69-23CF-44E3-9099-C40C66FF867C}">
                  <a14:compatExt spid="_x0000_s62248"/>
                </a:ext>
                <a:ext uri="{FF2B5EF4-FFF2-40B4-BE49-F238E27FC236}">
                  <a16:creationId xmlns:a16="http://schemas.microsoft.com/office/drawing/2014/main" id="{00000000-0008-0000-3C00-00002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720963</xdr:row>
          <xdr:rowOff>0</xdr:rowOff>
        </xdr:from>
        <xdr:to>
          <xdr:col>11772</xdr:col>
          <xdr:colOff>0</xdr:colOff>
          <xdr:row>720963</xdr:row>
          <xdr:rowOff>0</xdr:rowOff>
        </xdr:to>
        <xdr:sp macro="" textlink="">
          <xdr:nvSpPr>
            <xdr:cNvPr id="62249" name="Button 809" hidden="1">
              <a:extLst>
                <a:ext uri="{63B3BB69-23CF-44E3-9099-C40C66FF867C}">
                  <a14:compatExt spid="_x0000_s62249"/>
                </a:ext>
                <a:ext uri="{FF2B5EF4-FFF2-40B4-BE49-F238E27FC236}">
                  <a16:creationId xmlns:a16="http://schemas.microsoft.com/office/drawing/2014/main" id="{00000000-0008-0000-3C00-00002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786499</xdr:row>
          <xdr:rowOff>0</xdr:rowOff>
        </xdr:from>
        <xdr:to>
          <xdr:col>11772</xdr:col>
          <xdr:colOff>0</xdr:colOff>
          <xdr:row>786499</xdr:row>
          <xdr:rowOff>0</xdr:rowOff>
        </xdr:to>
        <xdr:sp macro="" textlink="">
          <xdr:nvSpPr>
            <xdr:cNvPr id="62250" name="Button 810" hidden="1">
              <a:extLst>
                <a:ext uri="{63B3BB69-23CF-44E3-9099-C40C66FF867C}">
                  <a14:compatExt spid="_x0000_s62250"/>
                </a:ext>
                <a:ext uri="{FF2B5EF4-FFF2-40B4-BE49-F238E27FC236}">
                  <a16:creationId xmlns:a16="http://schemas.microsoft.com/office/drawing/2014/main" id="{00000000-0008-0000-3C00-00002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852035</xdr:row>
          <xdr:rowOff>0</xdr:rowOff>
        </xdr:from>
        <xdr:to>
          <xdr:col>11772</xdr:col>
          <xdr:colOff>0</xdr:colOff>
          <xdr:row>852035</xdr:row>
          <xdr:rowOff>0</xdr:rowOff>
        </xdr:to>
        <xdr:sp macro="" textlink="">
          <xdr:nvSpPr>
            <xdr:cNvPr id="62251" name="Button 811" hidden="1">
              <a:extLst>
                <a:ext uri="{63B3BB69-23CF-44E3-9099-C40C66FF867C}">
                  <a14:compatExt spid="_x0000_s62251"/>
                </a:ext>
                <a:ext uri="{FF2B5EF4-FFF2-40B4-BE49-F238E27FC236}">
                  <a16:creationId xmlns:a16="http://schemas.microsoft.com/office/drawing/2014/main" id="{00000000-0008-0000-3C00-00002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917571</xdr:row>
          <xdr:rowOff>0</xdr:rowOff>
        </xdr:from>
        <xdr:to>
          <xdr:col>11772</xdr:col>
          <xdr:colOff>0</xdr:colOff>
          <xdr:row>917571</xdr:row>
          <xdr:rowOff>0</xdr:rowOff>
        </xdr:to>
        <xdr:sp macro="" textlink="">
          <xdr:nvSpPr>
            <xdr:cNvPr id="62252" name="Button 812" hidden="1">
              <a:extLst>
                <a:ext uri="{63B3BB69-23CF-44E3-9099-C40C66FF867C}">
                  <a14:compatExt spid="_x0000_s62252"/>
                </a:ext>
                <a:ext uri="{FF2B5EF4-FFF2-40B4-BE49-F238E27FC236}">
                  <a16:creationId xmlns:a16="http://schemas.microsoft.com/office/drawing/2014/main" id="{00000000-0008-0000-3C00-00002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983107</xdr:row>
          <xdr:rowOff>0</xdr:rowOff>
        </xdr:from>
        <xdr:to>
          <xdr:col>11772</xdr:col>
          <xdr:colOff>0</xdr:colOff>
          <xdr:row>983107</xdr:row>
          <xdr:rowOff>0</xdr:rowOff>
        </xdr:to>
        <xdr:sp macro="" textlink="">
          <xdr:nvSpPr>
            <xdr:cNvPr id="62253" name="Button 813" hidden="1">
              <a:extLst>
                <a:ext uri="{63B3BB69-23CF-44E3-9099-C40C66FF867C}">
                  <a14:compatExt spid="_x0000_s62253"/>
                </a:ext>
                <a:ext uri="{FF2B5EF4-FFF2-40B4-BE49-F238E27FC236}">
                  <a16:creationId xmlns:a16="http://schemas.microsoft.com/office/drawing/2014/main" id="{00000000-0008-0000-3C00-00002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67</xdr:row>
          <xdr:rowOff>0</xdr:rowOff>
        </xdr:from>
        <xdr:to>
          <xdr:col>12028</xdr:col>
          <xdr:colOff>0</xdr:colOff>
          <xdr:row>67</xdr:row>
          <xdr:rowOff>0</xdr:rowOff>
        </xdr:to>
        <xdr:sp macro="" textlink="">
          <xdr:nvSpPr>
            <xdr:cNvPr id="62254" name="Button 814" hidden="1">
              <a:extLst>
                <a:ext uri="{63B3BB69-23CF-44E3-9099-C40C66FF867C}">
                  <a14:compatExt spid="_x0000_s62254"/>
                </a:ext>
                <a:ext uri="{FF2B5EF4-FFF2-40B4-BE49-F238E27FC236}">
                  <a16:creationId xmlns:a16="http://schemas.microsoft.com/office/drawing/2014/main" id="{00000000-0008-0000-3C00-00002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65603</xdr:row>
          <xdr:rowOff>0</xdr:rowOff>
        </xdr:from>
        <xdr:to>
          <xdr:col>12028</xdr:col>
          <xdr:colOff>0</xdr:colOff>
          <xdr:row>65603</xdr:row>
          <xdr:rowOff>0</xdr:rowOff>
        </xdr:to>
        <xdr:sp macro="" textlink="">
          <xdr:nvSpPr>
            <xdr:cNvPr id="62255" name="Button 815" hidden="1">
              <a:extLst>
                <a:ext uri="{63B3BB69-23CF-44E3-9099-C40C66FF867C}">
                  <a14:compatExt spid="_x0000_s62255"/>
                </a:ext>
                <a:ext uri="{FF2B5EF4-FFF2-40B4-BE49-F238E27FC236}">
                  <a16:creationId xmlns:a16="http://schemas.microsoft.com/office/drawing/2014/main" id="{00000000-0008-0000-3C00-00002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131139</xdr:row>
          <xdr:rowOff>0</xdr:rowOff>
        </xdr:from>
        <xdr:to>
          <xdr:col>12028</xdr:col>
          <xdr:colOff>0</xdr:colOff>
          <xdr:row>131139</xdr:row>
          <xdr:rowOff>0</xdr:rowOff>
        </xdr:to>
        <xdr:sp macro="" textlink="">
          <xdr:nvSpPr>
            <xdr:cNvPr id="62256" name="Button 816" hidden="1">
              <a:extLst>
                <a:ext uri="{63B3BB69-23CF-44E3-9099-C40C66FF867C}">
                  <a14:compatExt spid="_x0000_s62256"/>
                </a:ext>
                <a:ext uri="{FF2B5EF4-FFF2-40B4-BE49-F238E27FC236}">
                  <a16:creationId xmlns:a16="http://schemas.microsoft.com/office/drawing/2014/main" id="{00000000-0008-0000-3C00-00003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196675</xdr:row>
          <xdr:rowOff>0</xdr:rowOff>
        </xdr:from>
        <xdr:to>
          <xdr:col>12028</xdr:col>
          <xdr:colOff>0</xdr:colOff>
          <xdr:row>196675</xdr:row>
          <xdr:rowOff>0</xdr:rowOff>
        </xdr:to>
        <xdr:sp macro="" textlink="">
          <xdr:nvSpPr>
            <xdr:cNvPr id="62257" name="Button 817" hidden="1">
              <a:extLst>
                <a:ext uri="{63B3BB69-23CF-44E3-9099-C40C66FF867C}">
                  <a14:compatExt spid="_x0000_s62257"/>
                </a:ext>
                <a:ext uri="{FF2B5EF4-FFF2-40B4-BE49-F238E27FC236}">
                  <a16:creationId xmlns:a16="http://schemas.microsoft.com/office/drawing/2014/main" id="{00000000-0008-0000-3C00-00003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262211</xdr:row>
          <xdr:rowOff>0</xdr:rowOff>
        </xdr:from>
        <xdr:to>
          <xdr:col>12028</xdr:col>
          <xdr:colOff>0</xdr:colOff>
          <xdr:row>262211</xdr:row>
          <xdr:rowOff>0</xdr:rowOff>
        </xdr:to>
        <xdr:sp macro="" textlink="">
          <xdr:nvSpPr>
            <xdr:cNvPr id="62258" name="Button 818" hidden="1">
              <a:extLst>
                <a:ext uri="{63B3BB69-23CF-44E3-9099-C40C66FF867C}">
                  <a14:compatExt spid="_x0000_s62258"/>
                </a:ext>
                <a:ext uri="{FF2B5EF4-FFF2-40B4-BE49-F238E27FC236}">
                  <a16:creationId xmlns:a16="http://schemas.microsoft.com/office/drawing/2014/main" id="{00000000-0008-0000-3C00-00003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327747</xdr:row>
          <xdr:rowOff>0</xdr:rowOff>
        </xdr:from>
        <xdr:to>
          <xdr:col>12028</xdr:col>
          <xdr:colOff>0</xdr:colOff>
          <xdr:row>327747</xdr:row>
          <xdr:rowOff>0</xdr:rowOff>
        </xdr:to>
        <xdr:sp macro="" textlink="">
          <xdr:nvSpPr>
            <xdr:cNvPr id="62259" name="Button 819" hidden="1">
              <a:extLst>
                <a:ext uri="{63B3BB69-23CF-44E3-9099-C40C66FF867C}">
                  <a14:compatExt spid="_x0000_s62259"/>
                </a:ext>
                <a:ext uri="{FF2B5EF4-FFF2-40B4-BE49-F238E27FC236}">
                  <a16:creationId xmlns:a16="http://schemas.microsoft.com/office/drawing/2014/main" id="{00000000-0008-0000-3C00-00003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393283</xdr:row>
          <xdr:rowOff>0</xdr:rowOff>
        </xdr:from>
        <xdr:to>
          <xdr:col>12028</xdr:col>
          <xdr:colOff>0</xdr:colOff>
          <xdr:row>393283</xdr:row>
          <xdr:rowOff>0</xdr:rowOff>
        </xdr:to>
        <xdr:sp macro="" textlink="">
          <xdr:nvSpPr>
            <xdr:cNvPr id="62260" name="Button 820" hidden="1">
              <a:extLst>
                <a:ext uri="{63B3BB69-23CF-44E3-9099-C40C66FF867C}">
                  <a14:compatExt spid="_x0000_s62260"/>
                </a:ext>
                <a:ext uri="{FF2B5EF4-FFF2-40B4-BE49-F238E27FC236}">
                  <a16:creationId xmlns:a16="http://schemas.microsoft.com/office/drawing/2014/main" id="{00000000-0008-0000-3C00-00003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458819</xdr:row>
          <xdr:rowOff>0</xdr:rowOff>
        </xdr:from>
        <xdr:to>
          <xdr:col>12028</xdr:col>
          <xdr:colOff>0</xdr:colOff>
          <xdr:row>458819</xdr:row>
          <xdr:rowOff>0</xdr:rowOff>
        </xdr:to>
        <xdr:sp macro="" textlink="">
          <xdr:nvSpPr>
            <xdr:cNvPr id="62261" name="Button 821" hidden="1">
              <a:extLst>
                <a:ext uri="{63B3BB69-23CF-44E3-9099-C40C66FF867C}">
                  <a14:compatExt spid="_x0000_s62261"/>
                </a:ext>
                <a:ext uri="{FF2B5EF4-FFF2-40B4-BE49-F238E27FC236}">
                  <a16:creationId xmlns:a16="http://schemas.microsoft.com/office/drawing/2014/main" id="{00000000-0008-0000-3C00-00003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524355</xdr:row>
          <xdr:rowOff>0</xdr:rowOff>
        </xdr:from>
        <xdr:to>
          <xdr:col>12028</xdr:col>
          <xdr:colOff>0</xdr:colOff>
          <xdr:row>524355</xdr:row>
          <xdr:rowOff>0</xdr:rowOff>
        </xdr:to>
        <xdr:sp macro="" textlink="">
          <xdr:nvSpPr>
            <xdr:cNvPr id="62262" name="Button 822" hidden="1">
              <a:extLst>
                <a:ext uri="{63B3BB69-23CF-44E3-9099-C40C66FF867C}">
                  <a14:compatExt spid="_x0000_s62262"/>
                </a:ext>
                <a:ext uri="{FF2B5EF4-FFF2-40B4-BE49-F238E27FC236}">
                  <a16:creationId xmlns:a16="http://schemas.microsoft.com/office/drawing/2014/main" id="{00000000-0008-0000-3C00-00003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589891</xdr:row>
          <xdr:rowOff>0</xdr:rowOff>
        </xdr:from>
        <xdr:to>
          <xdr:col>12028</xdr:col>
          <xdr:colOff>0</xdr:colOff>
          <xdr:row>589891</xdr:row>
          <xdr:rowOff>0</xdr:rowOff>
        </xdr:to>
        <xdr:sp macro="" textlink="">
          <xdr:nvSpPr>
            <xdr:cNvPr id="62263" name="Button 823" hidden="1">
              <a:extLst>
                <a:ext uri="{63B3BB69-23CF-44E3-9099-C40C66FF867C}">
                  <a14:compatExt spid="_x0000_s62263"/>
                </a:ext>
                <a:ext uri="{FF2B5EF4-FFF2-40B4-BE49-F238E27FC236}">
                  <a16:creationId xmlns:a16="http://schemas.microsoft.com/office/drawing/2014/main" id="{00000000-0008-0000-3C00-00003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655427</xdr:row>
          <xdr:rowOff>0</xdr:rowOff>
        </xdr:from>
        <xdr:to>
          <xdr:col>12028</xdr:col>
          <xdr:colOff>0</xdr:colOff>
          <xdr:row>655427</xdr:row>
          <xdr:rowOff>0</xdr:rowOff>
        </xdr:to>
        <xdr:sp macro="" textlink="">
          <xdr:nvSpPr>
            <xdr:cNvPr id="62264" name="Button 824" hidden="1">
              <a:extLst>
                <a:ext uri="{63B3BB69-23CF-44E3-9099-C40C66FF867C}">
                  <a14:compatExt spid="_x0000_s62264"/>
                </a:ext>
                <a:ext uri="{FF2B5EF4-FFF2-40B4-BE49-F238E27FC236}">
                  <a16:creationId xmlns:a16="http://schemas.microsoft.com/office/drawing/2014/main" id="{00000000-0008-0000-3C00-00003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720963</xdr:row>
          <xdr:rowOff>0</xdr:rowOff>
        </xdr:from>
        <xdr:to>
          <xdr:col>12028</xdr:col>
          <xdr:colOff>0</xdr:colOff>
          <xdr:row>720963</xdr:row>
          <xdr:rowOff>0</xdr:rowOff>
        </xdr:to>
        <xdr:sp macro="" textlink="">
          <xdr:nvSpPr>
            <xdr:cNvPr id="62265" name="Button 825" hidden="1">
              <a:extLst>
                <a:ext uri="{63B3BB69-23CF-44E3-9099-C40C66FF867C}">
                  <a14:compatExt spid="_x0000_s62265"/>
                </a:ext>
                <a:ext uri="{FF2B5EF4-FFF2-40B4-BE49-F238E27FC236}">
                  <a16:creationId xmlns:a16="http://schemas.microsoft.com/office/drawing/2014/main" id="{00000000-0008-0000-3C00-00003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786499</xdr:row>
          <xdr:rowOff>0</xdr:rowOff>
        </xdr:from>
        <xdr:to>
          <xdr:col>12028</xdr:col>
          <xdr:colOff>0</xdr:colOff>
          <xdr:row>786499</xdr:row>
          <xdr:rowOff>0</xdr:rowOff>
        </xdr:to>
        <xdr:sp macro="" textlink="">
          <xdr:nvSpPr>
            <xdr:cNvPr id="62266" name="Button 826" hidden="1">
              <a:extLst>
                <a:ext uri="{63B3BB69-23CF-44E3-9099-C40C66FF867C}">
                  <a14:compatExt spid="_x0000_s62266"/>
                </a:ext>
                <a:ext uri="{FF2B5EF4-FFF2-40B4-BE49-F238E27FC236}">
                  <a16:creationId xmlns:a16="http://schemas.microsoft.com/office/drawing/2014/main" id="{00000000-0008-0000-3C00-00003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852035</xdr:row>
          <xdr:rowOff>0</xdr:rowOff>
        </xdr:from>
        <xdr:to>
          <xdr:col>12028</xdr:col>
          <xdr:colOff>0</xdr:colOff>
          <xdr:row>852035</xdr:row>
          <xdr:rowOff>0</xdr:rowOff>
        </xdr:to>
        <xdr:sp macro="" textlink="">
          <xdr:nvSpPr>
            <xdr:cNvPr id="62267" name="Button 827" hidden="1">
              <a:extLst>
                <a:ext uri="{63B3BB69-23CF-44E3-9099-C40C66FF867C}">
                  <a14:compatExt spid="_x0000_s62267"/>
                </a:ext>
                <a:ext uri="{FF2B5EF4-FFF2-40B4-BE49-F238E27FC236}">
                  <a16:creationId xmlns:a16="http://schemas.microsoft.com/office/drawing/2014/main" id="{00000000-0008-0000-3C00-00003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917571</xdr:row>
          <xdr:rowOff>0</xdr:rowOff>
        </xdr:from>
        <xdr:to>
          <xdr:col>12028</xdr:col>
          <xdr:colOff>0</xdr:colOff>
          <xdr:row>917571</xdr:row>
          <xdr:rowOff>0</xdr:rowOff>
        </xdr:to>
        <xdr:sp macro="" textlink="">
          <xdr:nvSpPr>
            <xdr:cNvPr id="62268" name="Button 828" hidden="1">
              <a:extLst>
                <a:ext uri="{63B3BB69-23CF-44E3-9099-C40C66FF867C}">
                  <a14:compatExt spid="_x0000_s62268"/>
                </a:ext>
                <a:ext uri="{FF2B5EF4-FFF2-40B4-BE49-F238E27FC236}">
                  <a16:creationId xmlns:a16="http://schemas.microsoft.com/office/drawing/2014/main" id="{00000000-0008-0000-3C00-00003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983107</xdr:row>
          <xdr:rowOff>0</xdr:rowOff>
        </xdr:from>
        <xdr:to>
          <xdr:col>12028</xdr:col>
          <xdr:colOff>0</xdr:colOff>
          <xdr:row>983107</xdr:row>
          <xdr:rowOff>0</xdr:rowOff>
        </xdr:to>
        <xdr:sp macro="" textlink="">
          <xdr:nvSpPr>
            <xdr:cNvPr id="62269" name="Button 829" hidden="1">
              <a:extLst>
                <a:ext uri="{63B3BB69-23CF-44E3-9099-C40C66FF867C}">
                  <a14:compatExt spid="_x0000_s62269"/>
                </a:ext>
                <a:ext uri="{FF2B5EF4-FFF2-40B4-BE49-F238E27FC236}">
                  <a16:creationId xmlns:a16="http://schemas.microsoft.com/office/drawing/2014/main" id="{00000000-0008-0000-3C00-00003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67</xdr:row>
          <xdr:rowOff>0</xdr:rowOff>
        </xdr:from>
        <xdr:to>
          <xdr:col>12284</xdr:col>
          <xdr:colOff>0</xdr:colOff>
          <xdr:row>67</xdr:row>
          <xdr:rowOff>0</xdr:rowOff>
        </xdr:to>
        <xdr:sp macro="" textlink="">
          <xdr:nvSpPr>
            <xdr:cNvPr id="62270" name="Button 830" hidden="1">
              <a:extLst>
                <a:ext uri="{63B3BB69-23CF-44E3-9099-C40C66FF867C}">
                  <a14:compatExt spid="_x0000_s62270"/>
                </a:ext>
                <a:ext uri="{FF2B5EF4-FFF2-40B4-BE49-F238E27FC236}">
                  <a16:creationId xmlns:a16="http://schemas.microsoft.com/office/drawing/2014/main" id="{00000000-0008-0000-3C00-00003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65603</xdr:row>
          <xdr:rowOff>0</xdr:rowOff>
        </xdr:from>
        <xdr:to>
          <xdr:col>12284</xdr:col>
          <xdr:colOff>0</xdr:colOff>
          <xdr:row>65603</xdr:row>
          <xdr:rowOff>0</xdr:rowOff>
        </xdr:to>
        <xdr:sp macro="" textlink="">
          <xdr:nvSpPr>
            <xdr:cNvPr id="62271" name="Button 831" hidden="1">
              <a:extLst>
                <a:ext uri="{63B3BB69-23CF-44E3-9099-C40C66FF867C}">
                  <a14:compatExt spid="_x0000_s62271"/>
                </a:ext>
                <a:ext uri="{FF2B5EF4-FFF2-40B4-BE49-F238E27FC236}">
                  <a16:creationId xmlns:a16="http://schemas.microsoft.com/office/drawing/2014/main" id="{00000000-0008-0000-3C00-00003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131139</xdr:row>
          <xdr:rowOff>0</xdr:rowOff>
        </xdr:from>
        <xdr:to>
          <xdr:col>12284</xdr:col>
          <xdr:colOff>0</xdr:colOff>
          <xdr:row>131139</xdr:row>
          <xdr:rowOff>0</xdr:rowOff>
        </xdr:to>
        <xdr:sp macro="" textlink="">
          <xdr:nvSpPr>
            <xdr:cNvPr id="62272" name="Button 832" hidden="1">
              <a:extLst>
                <a:ext uri="{63B3BB69-23CF-44E3-9099-C40C66FF867C}">
                  <a14:compatExt spid="_x0000_s62272"/>
                </a:ext>
                <a:ext uri="{FF2B5EF4-FFF2-40B4-BE49-F238E27FC236}">
                  <a16:creationId xmlns:a16="http://schemas.microsoft.com/office/drawing/2014/main" id="{00000000-0008-0000-3C00-00004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196675</xdr:row>
          <xdr:rowOff>0</xdr:rowOff>
        </xdr:from>
        <xdr:to>
          <xdr:col>12284</xdr:col>
          <xdr:colOff>0</xdr:colOff>
          <xdr:row>196675</xdr:row>
          <xdr:rowOff>0</xdr:rowOff>
        </xdr:to>
        <xdr:sp macro="" textlink="">
          <xdr:nvSpPr>
            <xdr:cNvPr id="62273" name="Button 833" hidden="1">
              <a:extLst>
                <a:ext uri="{63B3BB69-23CF-44E3-9099-C40C66FF867C}">
                  <a14:compatExt spid="_x0000_s62273"/>
                </a:ext>
                <a:ext uri="{FF2B5EF4-FFF2-40B4-BE49-F238E27FC236}">
                  <a16:creationId xmlns:a16="http://schemas.microsoft.com/office/drawing/2014/main" id="{00000000-0008-0000-3C00-00004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262211</xdr:row>
          <xdr:rowOff>0</xdr:rowOff>
        </xdr:from>
        <xdr:to>
          <xdr:col>12284</xdr:col>
          <xdr:colOff>0</xdr:colOff>
          <xdr:row>262211</xdr:row>
          <xdr:rowOff>0</xdr:rowOff>
        </xdr:to>
        <xdr:sp macro="" textlink="">
          <xdr:nvSpPr>
            <xdr:cNvPr id="62274" name="Button 834" hidden="1">
              <a:extLst>
                <a:ext uri="{63B3BB69-23CF-44E3-9099-C40C66FF867C}">
                  <a14:compatExt spid="_x0000_s62274"/>
                </a:ext>
                <a:ext uri="{FF2B5EF4-FFF2-40B4-BE49-F238E27FC236}">
                  <a16:creationId xmlns:a16="http://schemas.microsoft.com/office/drawing/2014/main" id="{00000000-0008-0000-3C00-00004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327747</xdr:row>
          <xdr:rowOff>0</xdr:rowOff>
        </xdr:from>
        <xdr:to>
          <xdr:col>12284</xdr:col>
          <xdr:colOff>0</xdr:colOff>
          <xdr:row>327747</xdr:row>
          <xdr:rowOff>0</xdr:rowOff>
        </xdr:to>
        <xdr:sp macro="" textlink="">
          <xdr:nvSpPr>
            <xdr:cNvPr id="62275" name="Button 835" hidden="1">
              <a:extLst>
                <a:ext uri="{63B3BB69-23CF-44E3-9099-C40C66FF867C}">
                  <a14:compatExt spid="_x0000_s62275"/>
                </a:ext>
                <a:ext uri="{FF2B5EF4-FFF2-40B4-BE49-F238E27FC236}">
                  <a16:creationId xmlns:a16="http://schemas.microsoft.com/office/drawing/2014/main" id="{00000000-0008-0000-3C00-00004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393283</xdr:row>
          <xdr:rowOff>0</xdr:rowOff>
        </xdr:from>
        <xdr:to>
          <xdr:col>12284</xdr:col>
          <xdr:colOff>0</xdr:colOff>
          <xdr:row>393283</xdr:row>
          <xdr:rowOff>0</xdr:rowOff>
        </xdr:to>
        <xdr:sp macro="" textlink="">
          <xdr:nvSpPr>
            <xdr:cNvPr id="62276" name="Button 836" hidden="1">
              <a:extLst>
                <a:ext uri="{63B3BB69-23CF-44E3-9099-C40C66FF867C}">
                  <a14:compatExt spid="_x0000_s62276"/>
                </a:ext>
                <a:ext uri="{FF2B5EF4-FFF2-40B4-BE49-F238E27FC236}">
                  <a16:creationId xmlns:a16="http://schemas.microsoft.com/office/drawing/2014/main" id="{00000000-0008-0000-3C00-00004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458819</xdr:row>
          <xdr:rowOff>0</xdr:rowOff>
        </xdr:from>
        <xdr:to>
          <xdr:col>12284</xdr:col>
          <xdr:colOff>0</xdr:colOff>
          <xdr:row>458819</xdr:row>
          <xdr:rowOff>0</xdr:rowOff>
        </xdr:to>
        <xdr:sp macro="" textlink="">
          <xdr:nvSpPr>
            <xdr:cNvPr id="62277" name="Button 837" hidden="1">
              <a:extLst>
                <a:ext uri="{63B3BB69-23CF-44E3-9099-C40C66FF867C}">
                  <a14:compatExt spid="_x0000_s62277"/>
                </a:ext>
                <a:ext uri="{FF2B5EF4-FFF2-40B4-BE49-F238E27FC236}">
                  <a16:creationId xmlns:a16="http://schemas.microsoft.com/office/drawing/2014/main" id="{00000000-0008-0000-3C00-00004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524355</xdr:row>
          <xdr:rowOff>0</xdr:rowOff>
        </xdr:from>
        <xdr:to>
          <xdr:col>12284</xdr:col>
          <xdr:colOff>0</xdr:colOff>
          <xdr:row>524355</xdr:row>
          <xdr:rowOff>0</xdr:rowOff>
        </xdr:to>
        <xdr:sp macro="" textlink="">
          <xdr:nvSpPr>
            <xdr:cNvPr id="62278" name="Button 838" hidden="1">
              <a:extLst>
                <a:ext uri="{63B3BB69-23CF-44E3-9099-C40C66FF867C}">
                  <a14:compatExt spid="_x0000_s62278"/>
                </a:ext>
                <a:ext uri="{FF2B5EF4-FFF2-40B4-BE49-F238E27FC236}">
                  <a16:creationId xmlns:a16="http://schemas.microsoft.com/office/drawing/2014/main" id="{00000000-0008-0000-3C00-00004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589891</xdr:row>
          <xdr:rowOff>0</xdr:rowOff>
        </xdr:from>
        <xdr:to>
          <xdr:col>12284</xdr:col>
          <xdr:colOff>0</xdr:colOff>
          <xdr:row>589891</xdr:row>
          <xdr:rowOff>0</xdr:rowOff>
        </xdr:to>
        <xdr:sp macro="" textlink="">
          <xdr:nvSpPr>
            <xdr:cNvPr id="62279" name="Button 839" hidden="1">
              <a:extLst>
                <a:ext uri="{63B3BB69-23CF-44E3-9099-C40C66FF867C}">
                  <a14:compatExt spid="_x0000_s62279"/>
                </a:ext>
                <a:ext uri="{FF2B5EF4-FFF2-40B4-BE49-F238E27FC236}">
                  <a16:creationId xmlns:a16="http://schemas.microsoft.com/office/drawing/2014/main" id="{00000000-0008-0000-3C00-00004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655427</xdr:row>
          <xdr:rowOff>0</xdr:rowOff>
        </xdr:from>
        <xdr:to>
          <xdr:col>12284</xdr:col>
          <xdr:colOff>0</xdr:colOff>
          <xdr:row>655427</xdr:row>
          <xdr:rowOff>0</xdr:rowOff>
        </xdr:to>
        <xdr:sp macro="" textlink="">
          <xdr:nvSpPr>
            <xdr:cNvPr id="62280" name="Button 840" hidden="1">
              <a:extLst>
                <a:ext uri="{63B3BB69-23CF-44E3-9099-C40C66FF867C}">
                  <a14:compatExt spid="_x0000_s62280"/>
                </a:ext>
                <a:ext uri="{FF2B5EF4-FFF2-40B4-BE49-F238E27FC236}">
                  <a16:creationId xmlns:a16="http://schemas.microsoft.com/office/drawing/2014/main" id="{00000000-0008-0000-3C00-00004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720963</xdr:row>
          <xdr:rowOff>0</xdr:rowOff>
        </xdr:from>
        <xdr:to>
          <xdr:col>12284</xdr:col>
          <xdr:colOff>0</xdr:colOff>
          <xdr:row>720963</xdr:row>
          <xdr:rowOff>0</xdr:rowOff>
        </xdr:to>
        <xdr:sp macro="" textlink="">
          <xdr:nvSpPr>
            <xdr:cNvPr id="62281" name="Button 841" hidden="1">
              <a:extLst>
                <a:ext uri="{63B3BB69-23CF-44E3-9099-C40C66FF867C}">
                  <a14:compatExt spid="_x0000_s62281"/>
                </a:ext>
                <a:ext uri="{FF2B5EF4-FFF2-40B4-BE49-F238E27FC236}">
                  <a16:creationId xmlns:a16="http://schemas.microsoft.com/office/drawing/2014/main" id="{00000000-0008-0000-3C00-00004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786499</xdr:row>
          <xdr:rowOff>0</xdr:rowOff>
        </xdr:from>
        <xdr:to>
          <xdr:col>12284</xdr:col>
          <xdr:colOff>0</xdr:colOff>
          <xdr:row>786499</xdr:row>
          <xdr:rowOff>0</xdr:rowOff>
        </xdr:to>
        <xdr:sp macro="" textlink="">
          <xdr:nvSpPr>
            <xdr:cNvPr id="62282" name="Button 842" hidden="1">
              <a:extLst>
                <a:ext uri="{63B3BB69-23CF-44E3-9099-C40C66FF867C}">
                  <a14:compatExt spid="_x0000_s62282"/>
                </a:ext>
                <a:ext uri="{FF2B5EF4-FFF2-40B4-BE49-F238E27FC236}">
                  <a16:creationId xmlns:a16="http://schemas.microsoft.com/office/drawing/2014/main" id="{00000000-0008-0000-3C00-00004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852035</xdr:row>
          <xdr:rowOff>0</xdr:rowOff>
        </xdr:from>
        <xdr:to>
          <xdr:col>12284</xdr:col>
          <xdr:colOff>0</xdr:colOff>
          <xdr:row>852035</xdr:row>
          <xdr:rowOff>0</xdr:rowOff>
        </xdr:to>
        <xdr:sp macro="" textlink="">
          <xdr:nvSpPr>
            <xdr:cNvPr id="62283" name="Button 843" hidden="1">
              <a:extLst>
                <a:ext uri="{63B3BB69-23CF-44E3-9099-C40C66FF867C}">
                  <a14:compatExt spid="_x0000_s62283"/>
                </a:ext>
                <a:ext uri="{FF2B5EF4-FFF2-40B4-BE49-F238E27FC236}">
                  <a16:creationId xmlns:a16="http://schemas.microsoft.com/office/drawing/2014/main" id="{00000000-0008-0000-3C00-00004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917571</xdr:row>
          <xdr:rowOff>0</xdr:rowOff>
        </xdr:from>
        <xdr:to>
          <xdr:col>12284</xdr:col>
          <xdr:colOff>0</xdr:colOff>
          <xdr:row>917571</xdr:row>
          <xdr:rowOff>0</xdr:rowOff>
        </xdr:to>
        <xdr:sp macro="" textlink="">
          <xdr:nvSpPr>
            <xdr:cNvPr id="62284" name="Button 844" hidden="1">
              <a:extLst>
                <a:ext uri="{63B3BB69-23CF-44E3-9099-C40C66FF867C}">
                  <a14:compatExt spid="_x0000_s62284"/>
                </a:ext>
                <a:ext uri="{FF2B5EF4-FFF2-40B4-BE49-F238E27FC236}">
                  <a16:creationId xmlns:a16="http://schemas.microsoft.com/office/drawing/2014/main" id="{00000000-0008-0000-3C00-00004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983107</xdr:row>
          <xdr:rowOff>0</xdr:rowOff>
        </xdr:from>
        <xdr:to>
          <xdr:col>12284</xdr:col>
          <xdr:colOff>0</xdr:colOff>
          <xdr:row>983107</xdr:row>
          <xdr:rowOff>0</xdr:rowOff>
        </xdr:to>
        <xdr:sp macro="" textlink="">
          <xdr:nvSpPr>
            <xdr:cNvPr id="62285" name="Button 845" hidden="1">
              <a:extLst>
                <a:ext uri="{63B3BB69-23CF-44E3-9099-C40C66FF867C}">
                  <a14:compatExt spid="_x0000_s62285"/>
                </a:ext>
                <a:ext uri="{FF2B5EF4-FFF2-40B4-BE49-F238E27FC236}">
                  <a16:creationId xmlns:a16="http://schemas.microsoft.com/office/drawing/2014/main" id="{00000000-0008-0000-3C00-00004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67</xdr:row>
          <xdr:rowOff>0</xdr:rowOff>
        </xdr:from>
        <xdr:to>
          <xdr:col>12540</xdr:col>
          <xdr:colOff>0</xdr:colOff>
          <xdr:row>67</xdr:row>
          <xdr:rowOff>0</xdr:rowOff>
        </xdr:to>
        <xdr:sp macro="" textlink="">
          <xdr:nvSpPr>
            <xdr:cNvPr id="62286" name="Button 846" hidden="1">
              <a:extLst>
                <a:ext uri="{63B3BB69-23CF-44E3-9099-C40C66FF867C}">
                  <a14:compatExt spid="_x0000_s62286"/>
                </a:ext>
                <a:ext uri="{FF2B5EF4-FFF2-40B4-BE49-F238E27FC236}">
                  <a16:creationId xmlns:a16="http://schemas.microsoft.com/office/drawing/2014/main" id="{00000000-0008-0000-3C00-00004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65603</xdr:row>
          <xdr:rowOff>0</xdr:rowOff>
        </xdr:from>
        <xdr:to>
          <xdr:col>12540</xdr:col>
          <xdr:colOff>0</xdr:colOff>
          <xdr:row>65603</xdr:row>
          <xdr:rowOff>0</xdr:rowOff>
        </xdr:to>
        <xdr:sp macro="" textlink="">
          <xdr:nvSpPr>
            <xdr:cNvPr id="62287" name="Button 847" hidden="1">
              <a:extLst>
                <a:ext uri="{63B3BB69-23CF-44E3-9099-C40C66FF867C}">
                  <a14:compatExt spid="_x0000_s62287"/>
                </a:ext>
                <a:ext uri="{FF2B5EF4-FFF2-40B4-BE49-F238E27FC236}">
                  <a16:creationId xmlns:a16="http://schemas.microsoft.com/office/drawing/2014/main" id="{00000000-0008-0000-3C00-00004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131139</xdr:row>
          <xdr:rowOff>0</xdr:rowOff>
        </xdr:from>
        <xdr:to>
          <xdr:col>12540</xdr:col>
          <xdr:colOff>0</xdr:colOff>
          <xdr:row>131139</xdr:row>
          <xdr:rowOff>0</xdr:rowOff>
        </xdr:to>
        <xdr:sp macro="" textlink="">
          <xdr:nvSpPr>
            <xdr:cNvPr id="62288" name="Button 848" hidden="1">
              <a:extLst>
                <a:ext uri="{63B3BB69-23CF-44E3-9099-C40C66FF867C}">
                  <a14:compatExt spid="_x0000_s62288"/>
                </a:ext>
                <a:ext uri="{FF2B5EF4-FFF2-40B4-BE49-F238E27FC236}">
                  <a16:creationId xmlns:a16="http://schemas.microsoft.com/office/drawing/2014/main" id="{00000000-0008-0000-3C00-00005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196675</xdr:row>
          <xdr:rowOff>0</xdr:rowOff>
        </xdr:from>
        <xdr:to>
          <xdr:col>12540</xdr:col>
          <xdr:colOff>0</xdr:colOff>
          <xdr:row>196675</xdr:row>
          <xdr:rowOff>0</xdr:rowOff>
        </xdr:to>
        <xdr:sp macro="" textlink="">
          <xdr:nvSpPr>
            <xdr:cNvPr id="62289" name="Button 849" hidden="1">
              <a:extLst>
                <a:ext uri="{63B3BB69-23CF-44E3-9099-C40C66FF867C}">
                  <a14:compatExt spid="_x0000_s62289"/>
                </a:ext>
                <a:ext uri="{FF2B5EF4-FFF2-40B4-BE49-F238E27FC236}">
                  <a16:creationId xmlns:a16="http://schemas.microsoft.com/office/drawing/2014/main" id="{00000000-0008-0000-3C00-00005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262211</xdr:row>
          <xdr:rowOff>0</xdr:rowOff>
        </xdr:from>
        <xdr:to>
          <xdr:col>12540</xdr:col>
          <xdr:colOff>0</xdr:colOff>
          <xdr:row>262211</xdr:row>
          <xdr:rowOff>0</xdr:rowOff>
        </xdr:to>
        <xdr:sp macro="" textlink="">
          <xdr:nvSpPr>
            <xdr:cNvPr id="62290" name="Button 850" hidden="1">
              <a:extLst>
                <a:ext uri="{63B3BB69-23CF-44E3-9099-C40C66FF867C}">
                  <a14:compatExt spid="_x0000_s62290"/>
                </a:ext>
                <a:ext uri="{FF2B5EF4-FFF2-40B4-BE49-F238E27FC236}">
                  <a16:creationId xmlns:a16="http://schemas.microsoft.com/office/drawing/2014/main" id="{00000000-0008-0000-3C00-00005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327747</xdr:row>
          <xdr:rowOff>0</xdr:rowOff>
        </xdr:from>
        <xdr:to>
          <xdr:col>12540</xdr:col>
          <xdr:colOff>0</xdr:colOff>
          <xdr:row>327747</xdr:row>
          <xdr:rowOff>0</xdr:rowOff>
        </xdr:to>
        <xdr:sp macro="" textlink="">
          <xdr:nvSpPr>
            <xdr:cNvPr id="62291" name="Button 851" hidden="1">
              <a:extLst>
                <a:ext uri="{63B3BB69-23CF-44E3-9099-C40C66FF867C}">
                  <a14:compatExt spid="_x0000_s62291"/>
                </a:ext>
                <a:ext uri="{FF2B5EF4-FFF2-40B4-BE49-F238E27FC236}">
                  <a16:creationId xmlns:a16="http://schemas.microsoft.com/office/drawing/2014/main" id="{00000000-0008-0000-3C00-00005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393283</xdr:row>
          <xdr:rowOff>0</xdr:rowOff>
        </xdr:from>
        <xdr:to>
          <xdr:col>12540</xdr:col>
          <xdr:colOff>0</xdr:colOff>
          <xdr:row>393283</xdr:row>
          <xdr:rowOff>0</xdr:rowOff>
        </xdr:to>
        <xdr:sp macro="" textlink="">
          <xdr:nvSpPr>
            <xdr:cNvPr id="62292" name="Button 852" hidden="1">
              <a:extLst>
                <a:ext uri="{63B3BB69-23CF-44E3-9099-C40C66FF867C}">
                  <a14:compatExt spid="_x0000_s62292"/>
                </a:ext>
                <a:ext uri="{FF2B5EF4-FFF2-40B4-BE49-F238E27FC236}">
                  <a16:creationId xmlns:a16="http://schemas.microsoft.com/office/drawing/2014/main" id="{00000000-0008-0000-3C00-00005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458819</xdr:row>
          <xdr:rowOff>0</xdr:rowOff>
        </xdr:from>
        <xdr:to>
          <xdr:col>12540</xdr:col>
          <xdr:colOff>0</xdr:colOff>
          <xdr:row>458819</xdr:row>
          <xdr:rowOff>0</xdr:rowOff>
        </xdr:to>
        <xdr:sp macro="" textlink="">
          <xdr:nvSpPr>
            <xdr:cNvPr id="62293" name="Button 853" hidden="1">
              <a:extLst>
                <a:ext uri="{63B3BB69-23CF-44E3-9099-C40C66FF867C}">
                  <a14:compatExt spid="_x0000_s62293"/>
                </a:ext>
                <a:ext uri="{FF2B5EF4-FFF2-40B4-BE49-F238E27FC236}">
                  <a16:creationId xmlns:a16="http://schemas.microsoft.com/office/drawing/2014/main" id="{00000000-0008-0000-3C00-00005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524355</xdr:row>
          <xdr:rowOff>0</xdr:rowOff>
        </xdr:from>
        <xdr:to>
          <xdr:col>12540</xdr:col>
          <xdr:colOff>0</xdr:colOff>
          <xdr:row>524355</xdr:row>
          <xdr:rowOff>0</xdr:rowOff>
        </xdr:to>
        <xdr:sp macro="" textlink="">
          <xdr:nvSpPr>
            <xdr:cNvPr id="62294" name="Button 854" hidden="1">
              <a:extLst>
                <a:ext uri="{63B3BB69-23CF-44E3-9099-C40C66FF867C}">
                  <a14:compatExt spid="_x0000_s62294"/>
                </a:ext>
                <a:ext uri="{FF2B5EF4-FFF2-40B4-BE49-F238E27FC236}">
                  <a16:creationId xmlns:a16="http://schemas.microsoft.com/office/drawing/2014/main" id="{00000000-0008-0000-3C00-00005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589891</xdr:row>
          <xdr:rowOff>0</xdr:rowOff>
        </xdr:from>
        <xdr:to>
          <xdr:col>12540</xdr:col>
          <xdr:colOff>0</xdr:colOff>
          <xdr:row>589891</xdr:row>
          <xdr:rowOff>0</xdr:rowOff>
        </xdr:to>
        <xdr:sp macro="" textlink="">
          <xdr:nvSpPr>
            <xdr:cNvPr id="62295" name="Button 855" hidden="1">
              <a:extLst>
                <a:ext uri="{63B3BB69-23CF-44E3-9099-C40C66FF867C}">
                  <a14:compatExt spid="_x0000_s62295"/>
                </a:ext>
                <a:ext uri="{FF2B5EF4-FFF2-40B4-BE49-F238E27FC236}">
                  <a16:creationId xmlns:a16="http://schemas.microsoft.com/office/drawing/2014/main" id="{00000000-0008-0000-3C00-00005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655427</xdr:row>
          <xdr:rowOff>0</xdr:rowOff>
        </xdr:from>
        <xdr:to>
          <xdr:col>12540</xdr:col>
          <xdr:colOff>0</xdr:colOff>
          <xdr:row>655427</xdr:row>
          <xdr:rowOff>0</xdr:rowOff>
        </xdr:to>
        <xdr:sp macro="" textlink="">
          <xdr:nvSpPr>
            <xdr:cNvPr id="62296" name="Button 856" hidden="1">
              <a:extLst>
                <a:ext uri="{63B3BB69-23CF-44E3-9099-C40C66FF867C}">
                  <a14:compatExt spid="_x0000_s62296"/>
                </a:ext>
                <a:ext uri="{FF2B5EF4-FFF2-40B4-BE49-F238E27FC236}">
                  <a16:creationId xmlns:a16="http://schemas.microsoft.com/office/drawing/2014/main" id="{00000000-0008-0000-3C00-00005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720963</xdr:row>
          <xdr:rowOff>0</xdr:rowOff>
        </xdr:from>
        <xdr:to>
          <xdr:col>12540</xdr:col>
          <xdr:colOff>0</xdr:colOff>
          <xdr:row>720963</xdr:row>
          <xdr:rowOff>0</xdr:rowOff>
        </xdr:to>
        <xdr:sp macro="" textlink="">
          <xdr:nvSpPr>
            <xdr:cNvPr id="62297" name="Button 857" hidden="1">
              <a:extLst>
                <a:ext uri="{63B3BB69-23CF-44E3-9099-C40C66FF867C}">
                  <a14:compatExt spid="_x0000_s62297"/>
                </a:ext>
                <a:ext uri="{FF2B5EF4-FFF2-40B4-BE49-F238E27FC236}">
                  <a16:creationId xmlns:a16="http://schemas.microsoft.com/office/drawing/2014/main" id="{00000000-0008-0000-3C00-00005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786499</xdr:row>
          <xdr:rowOff>0</xdr:rowOff>
        </xdr:from>
        <xdr:to>
          <xdr:col>12540</xdr:col>
          <xdr:colOff>0</xdr:colOff>
          <xdr:row>786499</xdr:row>
          <xdr:rowOff>0</xdr:rowOff>
        </xdr:to>
        <xdr:sp macro="" textlink="">
          <xdr:nvSpPr>
            <xdr:cNvPr id="62298" name="Button 858" hidden="1">
              <a:extLst>
                <a:ext uri="{63B3BB69-23CF-44E3-9099-C40C66FF867C}">
                  <a14:compatExt spid="_x0000_s62298"/>
                </a:ext>
                <a:ext uri="{FF2B5EF4-FFF2-40B4-BE49-F238E27FC236}">
                  <a16:creationId xmlns:a16="http://schemas.microsoft.com/office/drawing/2014/main" id="{00000000-0008-0000-3C00-00005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852035</xdr:row>
          <xdr:rowOff>0</xdr:rowOff>
        </xdr:from>
        <xdr:to>
          <xdr:col>12540</xdr:col>
          <xdr:colOff>0</xdr:colOff>
          <xdr:row>852035</xdr:row>
          <xdr:rowOff>0</xdr:rowOff>
        </xdr:to>
        <xdr:sp macro="" textlink="">
          <xdr:nvSpPr>
            <xdr:cNvPr id="62299" name="Button 859" hidden="1">
              <a:extLst>
                <a:ext uri="{63B3BB69-23CF-44E3-9099-C40C66FF867C}">
                  <a14:compatExt spid="_x0000_s62299"/>
                </a:ext>
                <a:ext uri="{FF2B5EF4-FFF2-40B4-BE49-F238E27FC236}">
                  <a16:creationId xmlns:a16="http://schemas.microsoft.com/office/drawing/2014/main" id="{00000000-0008-0000-3C00-00005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917571</xdr:row>
          <xdr:rowOff>0</xdr:rowOff>
        </xdr:from>
        <xdr:to>
          <xdr:col>12540</xdr:col>
          <xdr:colOff>0</xdr:colOff>
          <xdr:row>917571</xdr:row>
          <xdr:rowOff>0</xdr:rowOff>
        </xdr:to>
        <xdr:sp macro="" textlink="">
          <xdr:nvSpPr>
            <xdr:cNvPr id="62300" name="Button 860" hidden="1">
              <a:extLst>
                <a:ext uri="{63B3BB69-23CF-44E3-9099-C40C66FF867C}">
                  <a14:compatExt spid="_x0000_s62300"/>
                </a:ext>
                <a:ext uri="{FF2B5EF4-FFF2-40B4-BE49-F238E27FC236}">
                  <a16:creationId xmlns:a16="http://schemas.microsoft.com/office/drawing/2014/main" id="{00000000-0008-0000-3C00-00005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983107</xdr:row>
          <xdr:rowOff>0</xdr:rowOff>
        </xdr:from>
        <xdr:to>
          <xdr:col>12540</xdr:col>
          <xdr:colOff>0</xdr:colOff>
          <xdr:row>983107</xdr:row>
          <xdr:rowOff>0</xdr:rowOff>
        </xdr:to>
        <xdr:sp macro="" textlink="">
          <xdr:nvSpPr>
            <xdr:cNvPr id="62301" name="Button 861" hidden="1">
              <a:extLst>
                <a:ext uri="{63B3BB69-23CF-44E3-9099-C40C66FF867C}">
                  <a14:compatExt spid="_x0000_s62301"/>
                </a:ext>
                <a:ext uri="{FF2B5EF4-FFF2-40B4-BE49-F238E27FC236}">
                  <a16:creationId xmlns:a16="http://schemas.microsoft.com/office/drawing/2014/main" id="{00000000-0008-0000-3C00-00005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67</xdr:row>
          <xdr:rowOff>0</xdr:rowOff>
        </xdr:from>
        <xdr:to>
          <xdr:col>12796</xdr:col>
          <xdr:colOff>0</xdr:colOff>
          <xdr:row>67</xdr:row>
          <xdr:rowOff>0</xdr:rowOff>
        </xdr:to>
        <xdr:sp macro="" textlink="">
          <xdr:nvSpPr>
            <xdr:cNvPr id="62302" name="Button 862" hidden="1">
              <a:extLst>
                <a:ext uri="{63B3BB69-23CF-44E3-9099-C40C66FF867C}">
                  <a14:compatExt spid="_x0000_s62302"/>
                </a:ext>
                <a:ext uri="{FF2B5EF4-FFF2-40B4-BE49-F238E27FC236}">
                  <a16:creationId xmlns:a16="http://schemas.microsoft.com/office/drawing/2014/main" id="{00000000-0008-0000-3C00-00005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65603</xdr:row>
          <xdr:rowOff>0</xdr:rowOff>
        </xdr:from>
        <xdr:to>
          <xdr:col>12796</xdr:col>
          <xdr:colOff>0</xdr:colOff>
          <xdr:row>65603</xdr:row>
          <xdr:rowOff>0</xdr:rowOff>
        </xdr:to>
        <xdr:sp macro="" textlink="">
          <xdr:nvSpPr>
            <xdr:cNvPr id="62303" name="Button 863" hidden="1">
              <a:extLst>
                <a:ext uri="{63B3BB69-23CF-44E3-9099-C40C66FF867C}">
                  <a14:compatExt spid="_x0000_s62303"/>
                </a:ext>
                <a:ext uri="{FF2B5EF4-FFF2-40B4-BE49-F238E27FC236}">
                  <a16:creationId xmlns:a16="http://schemas.microsoft.com/office/drawing/2014/main" id="{00000000-0008-0000-3C00-00005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131139</xdr:row>
          <xdr:rowOff>0</xdr:rowOff>
        </xdr:from>
        <xdr:to>
          <xdr:col>12796</xdr:col>
          <xdr:colOff>0</xdr:colOff>
          <xdr:row>131139</xdr:row>
          <xdr:rowOff>0</xdr:rowOff>
        </xdr:to>
        <xdr:sp macro="" textlink="">
          <xdr:nvSpPr>
            <xdr:cNvPr id="62304" name="Button 864" hidden="1">
              <a:extLst>
                <a:ext uri="{63B3BB69-23CF-44E3-9099-C40C66FF867C}">
                  <a14:compatExt spid="_x0000_s62304"/>
                </a:ext>
                <a:ext uri="{FF2B5EF4-FFF2-40B4-BE49-F238E27FC236}">
                  <a16:creationId xmlns:a16="http://schemas.microsoft.com/office/drawing/2014/main" id="{00000000-0008-0000-3C00-00006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196675</xdr:row>
          <xdr:rowOff>0</xdr:rowOff>
        </xdr:from>
        <xdr:to>
          <xdr:col>12796</xdr:col>
          <xdr:colOff>0</xdr:colOff>
          <xdr:row>196675</xdr:row>
          <xdr:rowOff>0</xdr:rowOff>
        </xdr:to>
        <xdr:sp macro="" textlink="">
          <xdr:nvSpPr>
            <xdr:cNvPr id="62305" name="Button 865" hidden="1">
              <a:extLst>
                <a:ext uri="{63B3BB69-23CF-44E3-9099-C40C66FF867C}">
                  <a14:compatExt spid="_x0000_s62305"/>
                </a:ext>
                <a:ext uri="{FF2B5EF4-FFF2-40B4-BE49-F238E27FC236}">
                  <a16:creationId xmlns:a16="http://schemas.microsoft.com/office/drawing/2014/main" id="{00000000-0008-0000-3C00-00006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262211</xdr:row>
          <xdr:rowOff>0</xdr:rowOff>
        </xdr:from>
        <xdr:to>
          <xdr:col>12796</xdr:col>
          <xdr:colOff>0</xdr:colOff>
          <xdr:row>262211</xdr:row>
          <xdr:rowOff>0</xdr:rowOff>
        </xdr:to>
        <xdr:sp macro="" textlink="">
          <xdr:nvSpPr>
            <xdr:cNvPr id="62306" name="Button 866" hidden="1">
              <a:extLst>
                <a:ext uri="{63B3BB69-23CF-44E3-9099-C40C66FF867C}">
                  <a14:compatExt spid="_x0000_s62306"/>
                </a:ext>
                <a:ext uri="{FF2B5EF4-FFF2-40B4-BE49-F238E27FC236}">
                  <a16:creationId xmlns:a16="http://schemas.microsoft.com/office/drawing/2014/main" id="{00000000-0008-0000-3C00-00006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327747</xdr:row>
          <xdr:rowOff>0</xdr:rowOff>
        </xdr:from>
        <xdr:to>
          <xdr:col>12796</xdr:col>
          <xdr:colOff>0</xdr:colOff>
          <xdr:row>327747</xdr:row>
          <xdr:rowOff>0</xdr:rowOff>
        </xdr:to>
        <xdr:sp macro="" textlink="">
          <xdr:nvSpPr>
            <xdr:cNvPr id="62307" name="Button 867" hidden="1">
              <a:extLst>
                <a:ext uri="{63B3BB69-23CF-44E3-9099-C40C66FF867C}">
                  <a14:compatExt spid="_x0000_s62307"/>
                </a:ext>
                <a:ext uri="{FF2B5EF4-FFF2-40B4-BE49-F238E27FC236}">
                  <a16:creationId xmlns:a16="http://schemas.microsoft.com/office/drawing/2014/main" id="{00000000-0008-0000-3C00-00006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393283</xdr:row>
          <xdr:rowOff>0</xdr:rowOff>
        </xdr:from>
        <xdr:to>
          <xdr:col>12796</xdr:col>
          <xdr:colOff>0</xdr:colOff>
          <xdr:row>393283</xdr:row>
          <xdr:rowOff>0</xdr:rowOff>
        </xdr:to>
        <xdr:sp macro="" textlink="">
          <xdr:nvSpPr>
            <xdr:cNvPr id="62308" name="Button 868" hidden="1">
              <a:extLst>
                <a:ext uri="{63B3BB69-23CF-44E3-9099-C40C66FF867C}">
                  <a14:compatExt spid="_x0000_s62308"/>
                </a:ext>
                <a:ext uri="{FF2B5EF4-FFF2-40B4-BE49-F238E27FC236}">
                  <a16:creationId xmlns:a16="http://schemas.microsoft.com/office/drawing/2014/main" id="{00000000-0008-0000-3C00-00006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458819</xdr:row>
          <xdr:rowOff>0</xdr:rowOff>
        </xdr:from>
        <xdr:to>
          <xdr:col>12796</xdr:col>
          <xdr:colOff>0</xdr:colOff>
          <xdr:row>458819</xdr:row>
          <xdr:rowOff>0</xdr:rowOff>
        </xdr:to>
        <xdr:sp macro="" textlink="">
          <xdr:nvSpPr>
            <xdr:cNvPr id="62309" name="Button 869" hidden="1">
              <a:extLst>
                <a:ext uri="{63B3BB69-23CF-44E3-9099-C40C66FF867C}">
                  <a14:compatExt spid="_x0000_s62309"/>
                </a:ext>
                <a:ext uri="{FF2B5EF4-FFF2-40B4-BE49-F238E27FC236}">
                  <a16:creationId xmlns:a16="http://schemas.microsoft.com/office/drawing/2014/main" id="{00000000-0008-0000-3C00-00006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524355</xdr:row>
          <xdr:rowOff>0</xdr:rowOff>
        </xdr:from>
        <xdr:to>
          <xdr:col>12796</xdr:col>
          <xdr:colOff>0</xdr:colOff>
          <xdr:row>524355</xdr:row>
          <xdr:rowOff>0</xdr:rowOff>
        </xdr:to>
        <xdr:sp macro="" textlink="">
          <xdr:nvSpPr>
            <xdr:cNvPr id="62310" name="Button 870" hidden="1">
              <a:extLst>
                <a:ext uri="{63B3BB69-23CF-44E3-9099-C40C66FF867C}">
                  <a14:compatExt spid="_x0000_s62310"/>
                </a:ext>
                <a:ext uri="{FF2B5EF4-FFF2-40B4-BE49-F238E27FC236}">
                  <a16:creationId xmlns:a16="http://schemas.microsoft.com/office/drawing/2014/main" id="{00000000-0008-0000-3C00-00006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589891</xdr:row>
          <xdr:rowOff>0</xdr:rowOff>
        </xdr:from>
        <xdr:to>
          <xdr:col>12796</xdr:col>
          <xdr:colOff>0</xdr:colOff>
          <xdr:row>589891</xdr:row>
          <xdr:rowOff>0</xdr:rowOff>
        </xdr:to>
        <xdr:sp macro="" textlink="">
          <xdr:nvSpPr>
            <xdr:cNvPr id="62311" name="Button 871" hidden="1">
              <a:extLst>
                <a:ext uri="{63B3BB69-23CF-44E3-9099-C40C66FF867C}">
                  <a14:compatExt spid="_x0000_s62311"/>
                </a:ext>
                <a:ext uri="{FF2B5EF4-FFF2-40B4-BE49-F238E27FC236}">
                  <a16:creationId xmlns:a16="http://schemas.microsoft.com/office/drawing/2014/main" id="{00000000-0008-0000-3C00-00006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655427</xdr:row>
          <xdr:rowOff>0</xdr:rowOff>
        </xdr:from>
        <xdr:to>
          <xdr:col>12796</xdr:col>
          <xdr:colOff>0</xdr:colOff>
          <xdr:row>655427</xdr:row>
          <xdr:rowOff>0</xdr:rowOff>
        </xdr:to>
        <xdr:sp macro="" textlink="">
          <xdr:nvSpPr>
            <xdr:cNvPr id="62312" name="Button 872" hidden="1">
              <a:extLst>
                <a:ext uri="{63B3BB69-23CF-44E3-9099-C40C66FF867C}">
                  <a14:compatExt spid="_x0000_s62312"/>
                </a:ext>
                <a:ext uri="{FF2B5EF4-FFF2-40B4-BE49-F238E27FC236}">
                  <a16:creationId xmlns:a16="http://schemas.microsoft.com/office/drawing/2014/main" id="{00000000-0008-0000-3C00-00006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720963</xdr:row>
          <xdr:rowOff>0</xdr:rowOff>
        </xdr:from>
        <xdr:to>
          <xdr:col>12796</xdr:col>
          <xdr:colOff>0</xdr:colOff>
          <xdr:row>720963</xdr:row>
          <xdr:rowOff>0</xdr:rowOff>
        </xdr:to>
        <xdr:sp macro="" textlink="">
          <xdr:nvSpPr>
            <xdr:cNvPr id="62313" name="Button 873" hidden="1">
              <a:extLst>
                <a:ext uri="{63B3BB69-23CF-44E3-9099-C40C66FF867C}">
                  <a14:compatExt spid="_x0000_s62313"/>
                </a:ext>
                <a:ext uri="{FF2B5EF4-FFF2-40B4-BE49-F238E27FC236}">
                  <a16:creationId xmlns:a16="http://schemas.microsoft.com/office/drawing/2014/main" id="{00000000-0008-0000-3C00-00006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786499</xdr:row>
          <xdr:rowOff>0</xdr:rowOff>
        </xdr:from>
        <xdr:to>
          <xdr:col>12796</xdr:col>
          <xdr:colOff>0</xdr:colOff>
          <xdr:row>786499</xdr:row>
          <xdr:rowOff>0</xdr:rowOff>
        </xdr:to>
        <xdr:sp macro="" textlink="">
          <xdr:nvSpPr>
            <xdr:cNvPr id="62314" name="Button 874" hidden="1">
              <a:extLst>
                <a:ext uri="{63B3BB69-23CF-44E3-9099-C40C66FF867C}">
                  <a14:compatExt spid="_x0000_s62314"/>
                </a:ext>
                <a:ext uri="{FF2B5EF4-FFF2-40B4-BE49-F238E27FC236}">
                  <a16:creationId xmlns:a16="http://schemas.microsoft.com/office/drawing/2014/main" id="{00000000-0008-0000-3C00-00006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852035</xdr:row>
          <xdr:rowOff>0</xdr:rowOff>
        </xdr:from>
        <xdr:to>
          <xdr:col>12796</xdr:col>
          <xdr:colOff>0</xdr:colOff>
          <xdr:row>852035</xdr:row>
          <xdr:rowOff>0</xdr:rowOff>
        </xdr:to>
        <xdr:sp macro="" textlink="">
          <xdr:nvSpPr>
            <xdr:cNvPr id="62315" name="Button 875" hidden="1">
              <a:extLst>
                <a:ext uri="{63B3BB69-23CF-44E3-9099-C40C66FF867C}">
                  <a14:compatExt spid="_x0000_s62315"/>
                </a:ext>
                <a:ext uri="{FF2B5EF4-FFF2-40B4-BE49-F238E27FC236}">
                  <a16:creationId xmlns:a16="http://schemas.microsoft.com/office/drawing/2014/main" id="{00000000-0008-0000-3C00-00006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917571</xdr:row>
          <xdr:rowOff>0</xdr:rowOff>
        </xdr:from>
        <xdr:to>
          <xdr:col>12796</xdr:col>
          <xdr:colOff>0</xdr:colOff>
          <xdr:row>917571</xdr:row>
          <xdr:rowOff>0</xdr:rowOff>
        </xdr:to>
        <xdr:sp macro="" textlink="">
          <xdr:nvSpPr>
            <xdr:cNvPr id="62316" name="Button 876" hidden="1">
              <a:extLst>
                <a:ext uri="{63B3BB69-23CF-44E3-9099-C40C66FF867C}">
                  <a14:compatExt spid="_x0000_s62316"/>
                </a:ext>
                <a:ext uri="{FF2B5EF4-FFF2-40B4-BE49-F238E27FC236}">
                  <a16:creationId xmlns:a16="http://schemas.microsoft.com/office/drawing/2014/main" id="{00000000-0008-0000-3C00-00006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983107</xdr:row>
          <xdr:rowOff>0</xdr:rowOff>
        </xdr:from>
        <xdr:to>
          <xdr:col>12796</xdr:col>
          <xdr:colOff>0</xdr:colOff>
          <xdr:row>983107</xdr:row>
          <xdr:rowOff>0</xdr:rowOff>
        </xdr:to>
        <xdr:sp macro="" textlink="">
          <xdr:nvSpPr>
            <xdr:cNvPr id="62317" name="Button 877" hidden="1">
              <a:extLst>
                <a:ext uri="{63B3BB69-23CF-44E3-9099-C40C66FF867C}">
                  <a14:compatExt spid="_x0000_s62317"/>
                </a:ext>
                <a:ext uri="{FF2B5EF4-FFF2-40B4-BE49-F238E27FC236}">
                  <a16:creationId xmlns:a16="http://schemas.microsoft.com/office/drawing/2014/main" id="{00000000-0008-0000-3C00-00006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67</xdr:row>
          <xdr:rowOff>0</xdr:rowOff>
        </xdr:from>
        <xdr:to>
          <xdr:col>13052</xdr:col>
          <xdr:colOff>0</xdr:colOff>
          <xdr:row>67</xdr:row>
          <xdr:rowOff>0</xdr:rowOff>
        </xdr:to>
        <xdr:sp macro="" textlink="">
          <xdr:nvSpPr>
            <xdr:cNvPr id="62318" name="Button 878" hidden="1">
              <a:extLst>
                <a:ext uri="{63B3BB69-23CF-44E3-9099-C40C66FF867C}">
                  <a14:compatExt spid="_x0000_s62318"/>
                </a:ext>
                <a:ext uri="{FF2B5EF4-FFF2-40B4-BE49-F238E27FC236}">
                  <a16:creationId xmlns:a16="http://schemas.microsoft.com/office/drawing/2014/main" id="{00000000-0008-0000-3C00-00006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65603</xdr:row>
          <xdr:rowOff>0</xdr:rowOff>
        </xdr:from>
        <xdr:to>
          <xdr:col>13052</xdr:col>
          <xdr:colOff>0</xdr:colOff>
          <xdr:row>65603</xdr:row>
          <xdr:rowOff>0</xdr:rowOff>
        </xdr:to>
        <xdr:sp macro="" textlink="">
          <xdr:nvSpPr>
            <xdr:cNvPr id="62319" name="Button 879" hidden="1">
              <a:extLst>
                <a:ext uri="{63B3BB69-23CF-44E3-9099-C40C66FF867C}">
                  <a14:compatExt spid="_x0000_s62319"/>
                </a:ext>
                <a:ext uri="{FF2B5EF4-FFF2-40B4-BE49-F238E27FC236}">
                  <a16:creationId xmlns:a16="http://schemas.microsoft.com/office/drawing/2014/main" id="{00000000-0008-0000-3C00-00006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131139</xdr:row>
          <xdr:rowOff>0</xdr:rowOff>
        </xdr:from>
        <xdr:to>
          <xdr:col>13052</xdr:col>
          <xdr:colOff>0</xdr:colOff>
          <xdr:row>131139</xdr:row>
          <xdr:rowOff>0</xdr:rowOff>
        </xdr:to>
        <xdr:sp macro="" textlink="">
          <xdr:nvSpPr>
            <xdr:cNvPr id="62320" name="Button 880" hidden="1">
              <a:extLst>
                <a:ext uri="{63B3BB69-23CF-44E3-9099-C40C66FF867C}">
                  <a14:compatExt spid="_x0000_s62320"/>
                </a:ext>
                <a:ext uri="{FF2B5EF4-FFF2-40B4-BE49-F238E27FC236}">
                  <a16:creationId xmlns:a16="http://schemas.microsoft.com/office/drawing/2014/main" id="{00000000-0008-0000-3C00-00007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196675</xdr:row>
          <xdr:rowOff>0</xdr:rowOff>
        </xdr:from>
        <xdr:to>
          <xdr:col>13052</xdr:col>
          <xdr:colOff>0</xdr:colOff>
          <xdr:row>196675</xdr:row>
          <xdr:rowOff>0</xdr:rowOff>
        </xdr:to>
        <xdr:sp macro="" textlink="">
          <xdr:nvSpPr>
            <xdr:cNvPr id="62321" name="Button 881" hidden="1">
              <a:extLst>
                <a:ext uri="{63B3BB69-23CF-44E3-9099-C40C66FF867C}">
                  <a14:compatExt spid="_x0000_s62321"/>
                </a:ext>
                <a:ext uri="{FF2B5EF4-FFF2-40B4-BE49-F238E27FC236}">
                  <a16:creationId xmlns:a16="http://schemas.microsoft.com/office/drawing/2014/main" id="{00000000-0008-0000-3C00-00007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262211</xdr:row>
          <xdr:rowOff>0</xdr:rowOff>
        </xdr:from>
        <xdr:to>
          <xdr:col>13052</xdr:col>
          <xdr:colOff>0</xdr:colOff>
          <xdr:row>262211</xdr:row>
          <xdr:rowOff>0</xdr:rowOff>
        </xdr:to>
        <xdr:sp macro="" textlink="">
          <xdr:nvSpPr>
            <xdr:cNvPr id="62322" name="Button 882" hidden="1">
              <a:extLst>
                <a:ext uri="{63B3BB69-23CF-44E3-9099-C40C66FF867C}">
                  <a14:compatExt spid="_x0000_s62322"/>
                </a:ext>
                <a:ext uri="{FF2B5EF4-FFF2-40B4-BE49-F238E27FC236}">
                  <a16:creationId xmlns:a16="http://schemas.microsoft.com/office/drawing/2014/main" id="{00000000-0008-0000-3C00-00007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327747</xdr:row>
          <xdr:rowOff>0</xdr:rowOff>
        </xdr:from>
        <xdr:to>
          <xdr:col>13052</xdr:col>
          <xdr:colOff>0</xdr:colOff>
          <xdr:row>327747</xdr:row>
          <xdr:rowOff>0</xdr:rowOff>
        </xdr:to>
        <xdr:sp macro="" textlink="">
          <xdr:nvSpPr>
            <xdr:cNvPr id="62323" name="Button 883" hidden="1">
              <a:extLst>
                <a:ext uri="{63B3BB69-23CF-44E3-9099-C40C66FF867C}">
                  <a14:compatExt spid="_x0000_s62323"/>
                </a:ext>
                <a:ext uri="{FF2B5EF4-FFF2-40B4-BE49-F238E27FC236}">
                  <a16:creationId xmlns:a16="http://schemas.microsoft.com/office/drawing/2014/main" id="{00000000-0008-0000-3C00-00007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393283</xdr:row>
          <xdr:rowOff>0</xdr:rowOff>
        </xdr:from>
        <xdr:to>
          <xdr:col>13052</xdr:col>
          <xdr:colOff>0</xdr:colOff>
          <xdr:row>393283</xdr:row>
          <xdr:rowOff>0</xdr:rowOff>
        </xdr:to>
        <xdr:sp macro="" textlink="">
          <xdr:nvSpPr>
            <xdr:cNvPr id="62324" name="Button 884" hidden="1">
              <a:extLst>
                <a:ext uri="{63B3BB69-23CF-44E3-9099-C40C66FF867C}">
                  <a14:compatExt spid="_x0000_s62324"/>
                </a:ext>
                <a:ext uri="{FF2B5EF4-FFF2-40B4-BE49-F238E27FC236}">
                  <a16:creationId xmlns:a16="http://schemas.microsoft.com/office/drawing/2014/main" id="{00000000-0008-0000-3C00-00007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458819</xdr:row>
          <xdr:rowOff>0</xdr:rowOff>
        </xdr:from>
        <xdr:to>
          <xdr:col>13052</xdr:col>
          <xdr:colOff>0</xdr:colOff>
          <xdr:row>458819</xdr:row>
          <xdr:rowOff>0</xdr:rowOff>
        </xdr:to>
        <xdr:sp macro="" textlink="">
          <xdr:nvSpPr>
            <xdr:cNvPr id="62325" name="Button 885" hidden="1">
              <a:extLst>
                <a:ext uri="{63B3BB69-23CF-44E3-9099-C40C66FF867C}">
                  <a14:compatExt spid="_x0000_s62325"/>
                </a:ext>
                <a:ext uri="{FF2B5EF4-FFF2-40B4-BE49-F238E27FC236}">
                  <a16:creationId xmlns:a16="http://schemas.microsoft.com/office/drawing/2014/main" id="{00000000-0008-0000-3C00-00007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524355</xdr:row>
          <xdr:rowOff>0</xdr:rowOff>
        </xdr:from>
        <xdr:to>
          <xdr:col>13052</xdr:col>
          <xdr:colOff>0</xdr:colOff>
          <xdr:row>524355</xdr:row>
          <xdr:rowOff>0</xdr:rowOff>
        </xdr:to>
        <xdr:sp macro="" textlink="">
          <xdr:nvSpPr>
            <xdr:cNvPr id="62326" name="Button 886" hidden="1">
              <a:extLst>
                <a:ext uri="{63B3BB69-23CF-44E3-9099-C40C66FF867C}">
                  <a14:compatExt spid="_x0000_s62326"/>
                </a:ext>
                <a:ext uri="{FF2B5EF4-FFF2-40B4-BE49-F238E27FC236}">
                  <a16:creationId xmlns:a16="http://schemas.microsoft.com/office/drawing/2014/main" id="{00000000-0008-0000-3C00-00007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589891</xdr:row>
          <xdr:rowOff>0</xdr:rowOff>
        </xdr:from>
        <xdr:to>
          <xdr:col>13052</xdr:col>
          <xdr:colOff>0</xdr:colOff>
          <xdr:row>589891</xdr:row>
          <xdr:rowOff>0</xdr:rowOff>
        </xdr:to>
        <xdr:sp macro="" textlink="">
          <xdr:nvSpPr>
            <xdr:cNvPr id="62327" name="Button 887" hidden="1">
              <a:extLst>
                <a:ext uri="{63B3BB69-23CF-44E3-9099-C40C66FF867C}">
                  <a14:compatExt spid="_x0000_s62327"/>
                </a:ext>
                <a:ext uri="{FF2B5EF4-FFF2-40B4-BE49-F238E27FC236}">
                  <a16:creationId xmlns:a16="http://schemas.microsoft.com/office/drawing/2014/main" id="{00000000-0008-0000-3C00-00007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655427</xdr:row>
          <xdr:rowOff>0</xdr:rowOff>
        </xdr:from>
        <xdr:to>
          <xdr:col>13052</xdr:col>
          <xdr:colOff>0</xdr:colOff>
          <xdr:row>655427</xdr:row>
          <xdr:rowOff>0</xdr:rowOff>
        </xdr:to>
        <xdr:sp macro="" textlink="">
          <xdr:nvSpPr>
            <xdr:cNvPr id="62328" name="Button 888" hidden="1">
              <a:extLst>
                <a:ext uri="{63B3BB69-23CF-44E3-9099-C40C66FF867C}">
                  <a14:compatExt spid="_x0000_s62328"/>
                </a:ext>
                <a:ext uri="{FF2B5EF4-FFF2-40B4-BE49-F238E27FC236}">
                  <a16:creationId xmlns:a16="http://schemas.microsoft.com/office/drawing/2014/main" id="{00000000-0008-0000-3C00-00007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720963</xdr:row>
          <xdr:rowOff>0</xdr:rowOff>
        </xdr:from>
        <xdr:to>
          <xdr:col>13052</xdr:col>
          <xdr:colOff>0</xdr:colOff>
          <xdr:row>720963</xdr:row>
          <xdr:rowOff>0</xdr:rowOff>
        </xdr:to>
        <xdr:sp macro="" textlink="">
          <xdr:nvSpPr>
            <xdr:cNvPr id="62329" name="Button 889" hidden="1">
              <a:extLst>
                <a:ext uri="{63B3BB69-23CF-44E3-9099-C40C66FF867C}">
                  <a14:compatExt spid="_x0000_s62329"/>
                </a:ext>
                <a:ext uri="{FF2B5EF4-FFF2-40B4-BE49-F238E27FC236}">
                  <a16:creationId xmlns:a16="http://schemas.microsoft.com/office/drawing/2014/main" id="{00000000-0008-0000-3C00-00007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786499</xdr:row>
          <xdr:rowOff>0</xdr:rowOff>
        </xdr:from>
        <xdr:to>
          <xdr:col>13052</xdr:col>
          <xdr:colOff>0</xdr:colOff>
          <xdr:row>786499</xdr:row>
          <xdr:rowOff>0</xdr:rowOff>
        </xdr:to>
        <xdr:sp macro="" textlink="">
          <xdr:nvSpPr>
            <xdr:cNvPr id="62330" name="Button 890" hidden="1">
              <a:extLst>
                <a:ext uri="{63B3BB69-23CF-44E3-9099-C40C66FF867C}">
                  <a14:compatExt spid="_x0000_s62330"/>
                </a:ext>
                <a:ext uri="{FF2B5EF4-FFF2-40B4-BE49-F238E27FC236}">
                  <a16:creationId xmlns:a16="http://schemas.microsoft.com/office/drawing/2014/main" id="{00000000-0008-0000-3C00-00007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852035</xdr:row>
          <xdr:rowOff>0</xdr:rowOff>
        </xdr:from>
        <xdr:to>
          <xdr:col>13052</xdr:col>
          <xdr:colOff>0</xdr:colOff>
          <xdr:row>852035</xdr:row>
          <xdr:rowOff>0</xdr:rowOff>
        </xdr:to>
        <xdr:sp macro="" textlink="">
          <xdr:nvSpPr>
            <xdr:cNvPr id="62331" name="Button 891" hidden="1">
              <a:extLst>
                <a:ext uri="{63B3BB69-23CF-44E3-9099-C40C66FF867C}">
                  <a14:compatExt spid="_x0000_s62331"/>
                </a:ext>
                <a:ext uri="{FF2B5EF4-FFF2-40B4-BE49-F238E27FC236}">
                  <a16:creationId xmlns:a16="http://schemas.microsoft.com/office/drawing/2014/main" id="{00000000-0008-0000-3C00-00007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917571</xdr:row>
          <xdr:rowOff>0</xdr:rowOff>
        </xdr:from>
        <xdr:to>
          <xdr:col>13052</xdr:col>
          <xdr:colOff>0</xdr:colOff>
          <xdr:row>917571</xdr:row>
          <xdr:rowOff>0</xdr:rowOff>
        </xdr:to>
        <xdr:sp macro="" textlink="">
          <xdr:nvSpPr>
            <xdr:cNvPr id="62332" name="Button 892" hidden="1">
              <a:extLst>
                <a:ext uri="{63B3BB69-23CF-44E3-9099-C40C66FF867C}">
                  <a14:compatExt spid="_x0000_s62332"/>
                </a:ext>
                <a:ext uri="{FF2B5EF4-FFF2-40B4-BE49-F238E27FC236}">
                  <a16:creationId xmlns:a16="http://schemas.microsoft.com/office/drawing/2014/main" id="{00000000-0008-0000-3C00-00007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983107</xdr:row>
          <xdr:rowOff>0</xdr:rowOff>
        </xdr:from>
        <xdr:to>
          <xdr:col>13052</xdr:col>
          <xdr:colOff>0</xdr:colOff>
          <xdr:row>983107</xdr:row>
          <xdr:rowOff>0</xdr:rowOff>
        </xdr:to>
        <xdr:sp macro="" textlink="">
          <xdr:nvSpPr>
            <xdr:cNvPr id="62333" name="Button 893" hidden="1">
              <a:extLst>
                <a:ext uri="{63B3BB69-23CF-44E3-9099-C40C66FF867C}">
                  <a14:compatExt spid="_x0000_s62333"/>
                </a:ext>
                <a:ext uri="{FF2B5EF4-FFF2-40B4-BE49-F238E27FC236}">
                  <a16:creationId xmlns:a16="http://schemas.microsoft.com/office/drawing/2014/main" id="{00000000-0008-0000-3C00-00007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67</xdr:row>
          <xdr:rowOff>0</xdr:rowOff>
        </xdr:from>
        <xdr:to>
          <xdr:col>13308</xdr:col>
          <xdr:colOff>0</xdr:colOff>
          <xdr:row>67</xdr:row>
          <xdr:rowOff>0</xdr:rowOff>
        </xdr:to>
        <xdr:sp macro="" textlink="">
          <xdr:nvSpPr>
            <xdr:cNvPr id="62334" name="Button 894" hidden="1">
              <a:extLst>
                <a:ext uri="{63B3BB69-23CF-44E3-9099-C40C66FF867C}">
                  <a14:compatExt spid="_x0000_s62334"/>
                </a:ext>
                <a:ext uri="{FF2B5EF4-FFF2-40B4-BE49-F238E27FC236}">
                  <a16:creationId xmlns:a16="http://schemas.microsoft.com/office/drawing/2014/main" id="{00000000-0008-0000-3C00-00007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65603</xdr:row>
          <xdr:rowOff>0</xdr:rowOff>
        </xdr:from>
        <xdr:to>
          <xdr:col>13308</xdr:col>
          <xdr:colOff>0</xdr:colOff>
          <xdr:row>65603</xdr:row>
          <xdr:rowOff>0</xdr:rowOff>
        </xdr:to>
        <xdr:sp macro="" textlink="">
          <xdr:nvSpPr>
            <xdr:cNvPr id="62335" name="Button 895" hidden="1">
              <a:extLst>
                <a:ext uri="{63B3BB69-23CF-44E3-9099-C40C66FF867C}">
                  <a14:compatExt spid="_x0000_s62335"/>
                </a:ext>
                <a:ext uri="{FF2B5EF4-FFF2-40B4-BE49-F238E27FC236}">
                  <a16:creationId xmlns:a16="http://schemas.microsoft.com/office/drawing/2014/main" id="{00000000-0008-0000-3C00-00007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131139</xdr:row>
          <xdr:rowOff>0</xdr:rowOff>
        </xdr:from>
        <xdr:to>
          <xdr:col>13308</xdr:col>
          <xdr:colOff>0</xdr:colOff>
          <xdr:row>131139</xdr:row>
          <xdr:rowOff>0</xdr:rowOff>
        </xdr:to>
        <xdr:sp macro="" textlink="">
          <xdr:nvSpPr>
            <xdr:cNvPr id="62336" name="Button 896" hidden="1">
              <a:extLst>
                <a:ext uri="{63B3BB69-23CF-44E3-9099-C40C66FF867C}">
                  <a14:compatExt spid="_x0000_s62336"/>
                </a:ext>
                <a:ext uri="{FF2B5EF4-FFF2-40B4-BE49-F238E27FC236}">
                  <a16:creationId xmlns:a16="http://schemas.microsoft.com/office/drawing/2014/main" id="{00000000-0008-0000-3C00-00008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196675</xdr:row>
          <xdr:rowOff>0</xdr:rowOff>
        </xdr:from>
        <xdr:to>
          <xdr:col>13308</xdr:col>
          <xdr:colOff>0</xdr:colOff>
          <xdr:row>196675</xdr:row>
          <xdr:rowOff>0</xdr:rowOff>
        </xdr:to>
        <xdr:sp macro="" textlink="">
          <xdr:nvSpPr>
            <xdr:cNvPr id="62337" name="Button 897" hidden="1">
              <a:extLst>
                <a:ext uri="{63B3BB69-23CF-44E3-9099-C40C66FF867C}">
                  <a14:compatExt spid="_x0000_s62337"/>
                </a:ext>
                <a:ext uri="{FF2B5EF4-FFF2-40B4-BE49-F238E27FC236}">
                  <a16:creationId xmlns:a16="http://schemas.microsoft.com/office/drawing/2014/main" id="{00000000-0008-0000-3C00-00008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262211</xdr:row>
          <xdr:rowOff>0</xdr:rowOff>
        </xdr:from>
        <xdr:to>
          <xdr:col>13308</xdr:col>
          <xdr:colOff>0</xdr:colOff>
          <xdr:row>262211</xdr:row>
          <xdr:rowOff>0</xdr:rowOff>
        </xdr:to>
        <xdr:sp macro="" textlink="">
          <xdr:nvSpPr>
            <xdr:cNvPr id="62338" name="Button 898" hidden="1">
              <a:extLst>
                <a:ext uri="{63B3BB69-23CF-44E3-9099-C40C66FF867C}">
                  <a14:compatExt spid="_x0000_s62338"/>
                </a:ext>
                <a:ext uri="{FF2B5EF4-FFF2-40B4-BE49-F238E27FC236}">
                  <a16:creationId xmlns:a16="http://schemas.microsoft.com/office/drawing/2014/main" id="{00000000-0008-0000-3C00-00008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327747</xdr:row>
          <xdr:rowOff>0</xdr:rowOff>
        </xdr:from>
        <xdr:to>
          <xdr:col>13308</xdr:col>
          <xdr:colOff>0</xdr:colOff>
          <xdr:row>327747</xdr:row>
          <xdr:rowOff>0</xdr:rowOff>
        </xdr:to>
        <xdr:sp macro="" textlink="">
          <xdr:nvSpPr>
            <xdr:cNvPr id="62339" name="Button 899" hidden="1">
              <a:extLst>
                <a:ext uri="{63B3BB69-23CF-44E3-9099-C40C66FF867C}">
                  <a14:compatExt spid="_x0000_s62339"/>
                </a:ext>
                <a:ext uri="{FF2B5EF4-FFF2-40B4-BE49-F238E27FC236}">
                  <a16:creationId xmlns:a16="http://schemas.microsoft.com/office/drawing/2014/main" id="{00000000-0008-0000-3C00-00008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393283</xdr:row>
          <xdr:rowOff>0</xdr:rowOff>
        </xdr:from>
        <xdr:to>
          <xdr:col>13308</xdr:col>
          <xdr:colOff>0</xdr:colOff>
          <xdr:row>393283</xdr:row>
          <xdr:rowOff>0</xdr:rowOff>
        </xdr:to>
        <xdr:sp macro="" textlink="">
          <xdr:nvSpPr>
            <xdr:cNvPr id="62340" name="Button 900" hidden="1">
              <a:extLst>
                <a:ext uri="{63B3BB69-23CF-44E3-9099-C40C66FF867C}">
                  <a14:compatExt spid="_x0000_s62340"/>
                </a:ext>
                <a:ext uri="{FF2B5EF4-FFF2-40B4-BE49-F238E27FC236}">
                  <a16:creationId xmlns:a16="http://schemas.microsoft.com/office/drawing/2014/main" id="{00000000-0008-0000-3C00-00008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458819</xdr:row>
          <xdr:rowOff>0</xdr:rowOff>
        </xdr:from>
        <xdr:to>
          <xdr:col>13308</xdr:col>
          <xdr:colOff>0</xdr:colOff>
          <xdr:row>458819</xdr:row>
          <xdr:rowOff>0</xdr:rowOff>
        </xdr:to>
        <xdr:sp macro="" textlink="">
          <xdr:nvSpPr>
            <xdr:cNvPr id="62341" name="Button 901" hidden="1">
              <a:extLst>
                <a:ext uri="{63B3BB69-23CF-44E3-9099-C40C66FF867C}">
                  <a14:compatExt spid="_x0000_s62341"/>
                </a:ext>
                <a:ext uri="{FF2B5EF4-FFF2-40B4-BE49-F238E27FC236}">
                  <a16:creationId xmlns:a16="http://schemas.microsoft.com/office/drawing/2014/main" id="{00000000-0008-0000-3C00-00008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524355</xdr:row>
          <xdr:rowOff>0</xdr:rowOff>
        </xdr:from>
        <xdr:to>
          <xdr:col>13308</xdr:col>
          <xdr:colOff>0</xdr:colOff>
          <xdr:row>524355</xdr:row>
          <xdr:rowOff>0</xdr:rowOff>
        </xdr:to>
        <xdr:sp macro="" textlink="">
          <xdr:nvSpPr>
            <xdr:cNvPr id="62342" name="Button 902" hidden="1">
              <a:extLst>
                <a:ext uri="{63B3BB69-23CF-44E3-9099-C40C66FF867C}">
                  <a14:compatExt spid="_x0000_s62342"/>
                </a:ext>
                <a:ext uri="{FF2B5EF4-FFF2-40B4-BE49-F238E27FC236}">
                  <a16:creationId xmlns:a16="http://schemas.microsoft.com/office/drawing/2014/main" id="{00000000-0008-0000-3C00-00008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589891</xdr:row>
          <xdr:rowOff>0</xdr:rowOff>
        </xdr:from>
        <xdr:to>
          <xdr:col>13308</xdr:col>
          <xdr:colOff>0</xdr:colOff>
          <xdr:row>589891</xdr:row>
          <xdr:rowOff>0</xdr:rowOff>
        </xdr:to>
        <xdr:sp macro="" textlink="">
          <xdr:nvSpPr>
            <xdr:cNvPr id="62343" name="Button 903" hidden="1">
              <a:extLst>
                <a:ext uri="{63B3BB69-23CF-44E3-9099-C40C66FF867C}">
                  <a14:compatExt spid="_x0000_s62343"/>
                </a:ext>
                <a:ext uri="{FF2B5EF4-FFF2-40B4-BE49-F238E27FC236}">
                  <a16:creationId xmlns:a16="http://schemas.microsoft.com/office/drawing/2014/main" id="{00000000-0008-0000-3C00-00008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655427</xdr:row>
          <xdr:rowOff>0</xdr:rowOff>
        </xdr:from>
        <xdr:to>
          <xdr:col>13308</xdr:col>
          <xdr:colOff>0</xdr:colOff>
          <xdr:row>655427</xdr:row>
          <xdr:rowOff>0</xdr:rowOff>
        </xdr:to>
        <xdr:sp macro="" textlink="">
          <xdr:nvSpPr>
            <xdr:cNvPr id="62344" name="Button 904" hidden="1">
              <a:extLst>
                <a:ext uri="{63B3BB69-23CF-44E3-9099-C40C66FF867C}">
                  <a14:compatExt spid="_x0000_s62344"/>
                </a:ext>
                <a:ext uri="{FF2B5EF4-FFF2-40B4-BE49-F238E27FC236}">
                  <a16:creationId xmlns:a16="http://schemas.microsoft.com/office/drawing/2014/main" id="{00000000-0008-0000-3C00-00008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720963</xdr:row>
          <xdr:rowOff>0</xdr:rowOff>
        </xdr:from>
        <xdr:to>
          <xdr:col>13308</xdr:col>
          <xdr:colOff>0</xdr:colOff>
          <xdr:row>720963</xdr:row>
          <xdr:rowOff>0</xdr:rowOff>
        </xdr:to>
        <xdr:sp macro="" textlink="">
          <xdr:nvSpPr>
            <xdr:cNvPr id="62345" name="Button 905" hidden="1">
              <a:extLst>
                <a:ext uri="{63B3BB69-23CF-44E3-9099-C40C66FF867C}">
                  <a14:compatExt spid="_x0000_s62345"/>
                </a:ext>
                <a:ext uri="{FF2B5EF4-FFF2-40B4-BE49-F238E27FC236}">
                  <a16:creationId xmlns:a16="http://schemas.microsoft.com/office/drawing/2014/main" id="{00000000-0008-0000-3C00-00008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786499</xdr:row>
          <xdr:rowOff>0</xdr:rowOff>
        </xdr:from>
        <xdr:to>
          <xdr:col>13308</xdr:col>
          <xdr:colOff>0</xdr:colOff>
          <xdr:row>786499</xdr:row>
          <xdr:rowOff>0</xdr:rowOff>
        </xdr:to>
        <xdr:sp macro="" textlink="">
          <xdr:nvSpPr>
            <xdr:cNvPr id="62346" name="Button 906" hidden="1">
              <a:extLst>
                <a:ext uri="{63B3BB69-23CF-44E3-9099-C40C66FF867C}">
                  <a14:compatExt spid="_x0000_s62346"/>
                </a:ext>
                <a:ext uri="{FF2B5EF4-FFF2-40B4-BE49-F238E27FC236}">
                  <a16:creationId xmlns:a16="http://schemas.microsoft.com/office/drawing/2014/main" id="{00000000-0008-0000-3C00-00008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852035</xdr:row>
          <xdr:rowOff>0</xdr:rowOff>
        </xdr:from>
        <xdr:to>
          <xdr:col>13308</xdr:col>
          <xdr:colOff>0</xdr:colOff>
          <xdr:row>852035</xdr:row>
          <xdr:rowOff>0</xdr:rowOff>
        </xdr:to>
        <xdr:sp macro="" textlink="">
          <xdr:nvSpPr>
            <xdr:cNvPr id="62347" name="Button 907" hidden="1">
              <a:extLst>
                <a:ext uri="{63B3BB69-23CF-44E3-9099-C40C66FF867C}">
                  <a14:compatExt spid="_x0000_s62347"/>
                </a:ext>
                <a:ext uri="{FF2B5EF4-FFF2-40B4-BE49-F238E27FC236}">
                  <a16:creationId xmlns:a16="http://schemas.microsoft.com/office/drawing/2014/main" id="{00000000-0008-0000-3C00-00008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917571</xdr:row>
          <xdr:rowOff>0</xdr:rowOff>
        </xdr:from>
        <xdr:to>
          <xdr:col>13308</xdr:col>
          <xdr:colOff>0</xdr:colOff>
          <xdr:row>917571</xdr:row>
          <xdr:rowOff>0</xdr:rowOff>
        </xdr:to>
        <xdr:sp macro="" textlink="">
          <xdr:nvSpPr>
            <xdr:cNvPr id="62348" name="Button 908" hidden="1">
              <a:extLst>
                <a:ext uri="{63B3BB69-23CF-44E3-9099-C40C66FF867C}">
                  <a14:compatExt spid="_x0000_s62348"/>
                </a:ext>
                <a:ext uri="{FF2B5EF4-FFF2-40B4-BE49-F238E27FC236}">
                  <a16:creationId xmlns:a16="http://schemas.microsoft.com/office/drawing/2014/main" id="{00000000-0008-0000-3C00-00008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983107</xdr:row>
          <xdr:rowOff>0</xdr:rowOff>
        </xdr:from>
        <xdr:to>
          <xdr:col>13308</xdr:col>
          <xdr:colOff>0</xdr:colOff>
          <xdr:row>983107</xdr:row>
          <xdr:rowOff>0</xdr:rowOff>
        </xdr:to>
        <xdr:sp macro="" textlink="">
          <xdr:nvSpPr>
            <xdr:cNvPr id="62349" name="Button 909" hidden="1">
              <a:extLst>
                <a:ext uri="{63B3BB69-23CF-44E3-9099-C40C66FF867C}">
                  <a14:compatExt spid="_x0000_s62349"/>
                </a:ext>
                <a:ext uri="{FF2B5EF4-FFF2-40B4-BE49-F238E27FC236}">
                  <a16:creationId xmlns:a16="http://schemas.microsoft.com/office/drawing/2014/main" id="{00000000-0008-0000-3C00-00008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67</xdr:row>
          <xdr:rowOff>0</xdr:rowOff>
        </xdr:from>
        <xdr:to>
          <xdr:col>13564</xdr:col>
          <xdr:colOff>0</xdr:colOff>
          <xdr:row>67</xdr:row>
          <xdr:rowOff>0</xdr:rowOff>
        </xdr:to>
        <xdr:sp macro="" textlink="">
          <xdr:nvSpPr>
            <xdr:cNvPr id="62350" name="Button 910" hidden="1">
              <a:extLst>
                <a:ext uri="{63B3BB69-23CF-44E3-9099-C40C66FF867C}">
                  <a14:compatExt spid="_x0000_s62350"/>
                </a:ext>
                <a:ext uri="{FF2B5EF4-FFF2-40B4-BE49-F238E27FC236}">
                  <a16:creationId xmlns:a16="http://schemas.microsoft.com/office/drawing/2014/main" id="{00000000-0008-0000-3C00-00008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65603</xdr:row>
          <xdr:rowOff>0</xdr:rowOff>
        </xdr:from>
        <xdr:to>
          <xdr:col>13564</xdr:col>
          <xdr:colOff>0</xdr:colOff>
          <xdr:row>65603</xdr:row>
          <xdr:rowOff>0</xdr:rowOff>
        </xdr:to>
        <xdr:sp macro="" textlink="">
          <xdr:nvSpPr>
            <xdr:cNvPr id="62351" name="Button 911" hidden="1">
              <a:extLst>
                <a:ext uri="{63B3BB69-23CF-44E3-9099-C40C66FF867C}">
                  <a14:compatExt spid="_x0000_s62351"/>
                </a:ext>
                <a:ext uri="{FF2B5EF4-FFF2-40B4-BE49-F238E27FC236}">
                  <a16:creationId xmlns:a16="http://schemas.microsoft.com/office/drawing/2014/main" id="{00000000-0008-0000-3C00-00008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131139</xdr:row>
          <xdr:rowOff>0</xdr:rowOff>
        </xdr:from>
        <xdr:to>
          <xdr:col>13564</xdr:col>
          <xdr:colOff>0</xdr:colOff>
          <xdr:row>131139</xdr:row>
          <xdr:rowOff>0</xdr:rowOff>
        </xdr:to>
        <xdr:sp macro="" textlink="">
          <xdr:nvSpPr>
            <xdr:cNvPr id="62352" name="Button 912" hidden="1">
              <a:extLst>
                <a:ext uri="{63B3BB69-23CF-44E3-9099-C40C66FF867C}">
                  <a14:compatExt spid="_x0000_s62352"/>
                </a:ext>
                <a:ext uri="{FF2B5EF4-FFF2-40B4-BE49-F238E27FC236}">
                  <a16:creationId xmlns:a16="http://schemas.microsoft.com/office/drawing/2014/main" id="{00000000-0008-0000-3C00-00009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196675</xdr:row>
          <xdr:rowOff>0</xdr:rowOff>
        </xdr:from>
        <xdr:to>
          <xdr:col>13564</xdr:col>
          <xdr:colOff>0</xdr:colOff>
          <xdr:row>196675</xdr:row>
          <xdr:rowOff>0</xdr:rowOff>
        </xdr:to>
        <xdr:sp macro="" textlink="">
          <xdr:nvSpPr>
            <xdr:cNvPr id="62353" name="Button 913" hidden="1">
              <a:extLst>
                <a:ext uri="{63B3BB69-23CF-44E3-9099-C40C66FF867C}">
                  <a14:compatExt spid="_x0000_s62353"/>
                </a:ext>
                <a:ext uri="{FF2B5EF4-FFF2-40B4-BE49-F238E27FC236}">
                  <a16:creationId xmlns:a16="http://schemas.microsoft.com/office/drawing/2014/main" id="{00000000-0008-0000-3C00-00009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262211</xdr:row>
          <xdr:rowOff>0</xdr:rowOff>
        </xdr:from>
        <xdr:to>
          <xdr:col>13564</xdr:col>
          <xdr:colOff>0</xdr:colOff>
          <xdr:row>262211</xdr:row>
          <xdr:rowOff>0</xdr:rowOff>
        </xdr:to>
        <xdr:sp macro="" textlink="">
          <xdr:nvSpPr>
            <xdr:cNvPr id="62354" name="Button 914" hidden="1">
              <a:extLst>
                <a:ext uri="{63B3BB69-23CF-44E3-9099-C40C66FF867C}">
                  <a14:compatExt spid="_x0000_s62354"/>
                </a:ext>
                <a:ext uri="{FF2B5EF4-FFF2-40B4-BE49-F238E27FC236}">
                  <a16:creationId xmlns:a16="http://schemas.microsoft.com/office/drawing/2014/main" id="{00000000-0008-0000-3C00-00009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327747</xdr:row>
          <xdr:rowOff>0</xdr:rowOff>
        </xdr:from>
        <xdr:to>
          <xdr:col>13564</xdr:col>
          <xdr:colOff>0</xdr:colOff>
          <xdr:row>327747</xdr:row>
          <xdr:rowOff>0</xdr:rowOff>
        </xdr:to>
        <xdr:sp macro="" textlink="">
          <xdr:nvSpPr>
            <xdr:cNvPr id="62355" name="Button 915" hidden="1">
              <a:extLst>
                <a:ext uri="{63B3BB69-23CF-44E3-9099-C40C66FF867C}">
                  <a14:compatExt spid="_x0000_s62355"/>
                </a:ext>
                <a:ext uri="{FF2B5EF4-FFF2-40B4-BE49-F238E27FC236}">
                  <a16:creationId xmlns:a16="http://schemas.microsoft.com/office/drawing/2014/main" id="{00000000-0008-0000-3C00-00009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393283</xdr:row>
          <xdr:rowOff>0</xdr:rowOff>
        </xdr:from>
        <xdr:to>
          <xdr:col>13564</xdr:col>
          <xdr:colOff>0</xdr:colOff>
          <xdr:row>393283</xdr:row>
          <xdr:rowOff>0</xdr:rowOff>
        </xdr:to>
        <xdr:sp macro="" textlink="">
          <xdr:nvSpPr>
            <xdr:cNvPr id="62356" name="Button 916" hidden="1">
              <a:extLst>
                <a:ext uri="{63B3BB69-23CF-44E3-9099-C40C66FF867C}">
                  <a14:compatExt spid="_x0000_s62356"/>
                </a:ext>
                <a:ext uri="{FF2B5EF4-FFF2-40B4-BE49-F238E27FC236}">
                  <a16:creationId xmlns:a16="http://schemas.microsoft.com/office/drawing/2014/main" id="{00000000-0008-0000-3C00-00009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458819</xdr:row>
          <xdr:rowOff>0</xdr:rowOff>
        </xdr:from>
        <xdr:to>
          <xdr:col>13564</xdr:col>
          <xdr:colOff>0</xdr:colOff>
          <xdr:row>458819</xdr:row>
          <xdr:rowOff>0</xdr:rowOff>
        </xdr:to>
        <xdr:sp macro="" textlink="">
          <xdr:nvSpPr>
            <xdr:cNvPr id="62357" name="Button 917" hidden="1">
              <a:extLst>
                <a:ext uri="{63B3BB69-23CF-44E3-9099-C40C66FF867C}">
                  <a14:compatExt spid="_x0000_s62357"/>
                </a:ext>
                <a:ext uri="{FF2B5EF4-FFF2-40B4-BE49-F238E27FC236}">
                  <a16:creationId xmlns:a16="http://schemas.microsoft.com/office/drawing/2014/main" id="{00000000-0008-0000-3C00-00009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524355</xdr:row>
          <xdr:rowOff>0</xdr:rowOff>
        </xdr:from>
        <xdr:to>
          <xdr:col>13564</xdr:col>
          <xdr:colOff>0</xdr:colOff>
          <xdr:row>524355</xdr:row>
          <xdr:rowOff>0</xdr:rowOff>
        </xdr:to>
        <xdr:sp macro="" textlink="">
          <xdr:nvSpPr>
            <xdr:cNvPr id="62358" name="Button 918" hidden="1">
              <a:extLst>
                <a:ext uri="{63B3BB69-23CF-44E3-9099-C40C66FF867C}">
                  <a14:compatExt spid="_x0000_s62358"/>
                </a:ext>
                <a:ext uri="{FF2B5EF4-FFF2-40B4-BE49-F238E27FC236}">
                  <a16:creationId xmlns:a16="http://schemas.microsoft.com/office/drawing/2014/main" id="{00000000-0008-0000-3C00-00009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589891</xdr:row>
          <xdr:rowOff>0</xdr:rowOff>
        </xdr:from>
        <xdr:to>
          <xdr:col>13564</xdr:col>
          <xdr:colOff>0</xdr:colOff>
          <xdr:row>589891</xdr:row>
          <xdr:rowOff>0</xdr:rowOff>
        </xdr:to>
        <xdr:sp macro="" textlink="">
          <xdr:nvSpPr>
            <xdr:cNvPr id="62359" name="Button 919" hidden="1">
              <a:extLst>
                <a:ext uri="{63B3BB69-23CF-44E3-9099-C40C66FF867C}">
                  <a14:compatExt spid="_x0000_s62359"/>
                </a:ext>
                <a:ext uri="{FF2B5EF4-FFF2-40B4-BE49-F238E27FC236}">
                  <a16:creationId xmlns:a16="http://schemas.microsoft.com/office/drawing/2014/main" id="{00000000-0008-0000-3C00-00009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655427</xdr:row>
          <xdr:rowOff>0</xdr:rowOff>
        </xdr:from>
        <xdr:to>
          <xdr:col>13564</xdr:col>
          <xdr:colOff>0</xdr:colOff>
          <xdr:row>655427</xdr:row>
          <xdr:rowOff>0</xdr:rowOff>
        </xdr:to>
        <xdr:sp macro="" textlink="">
          <xdr:nvSpPr>
            <xdr:cNvPr id="62360" name="Button 920" hidden="1">
              <a:extLst>
                <a:ext uri="{63B3BB69-23CF-44E3-9099-C40C66FF867C}">
                  <a14:compatExt spid="_x0000_s62360"/>
                </a:ext>
                <a:ext uri="{FF2B5EF4-FFF2-40B4-BE49-F238E27FC236}">
                  <a16:creationId xmlns:a16="http://schemas.microsoft.com/office/drawing/2014/main" id="{00000000-0008-0000-3C00-00009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720963</xdr:row>
          <xdr:rowOff>0</xdr:rowOff>
        </xdr:from>
        <xdr:to>
          <xdr:col>13564</xdr:col>
          <xdr:colOff>0</xdr:colOff>
          <xdr:row>720963</xdr:row>
          <xdr:rowOff>0</xdr:rowOff>
        </xdr:to>
        <xdr:sp macro="" textlink="">
          <xdr:nvSpPr>
            <xdr:cNvPr id="62361" name="Button 921" hidden="1">
              <a:extLst>
                <a:ext uri="{63B3BB69-23CF-44E3-9099-C40C66FF867C}">
                  <a14:compatExt spid="_x0000_s62361"/>
                </a:ext>
                <a:ext uri="{FF2B5EF4-FFF2-40B4-BE49-F238E27FC236}">
                  <a16:creationId xmlns:a16="http://schemas.microsoft.com/office/drawing/2014/main" id="{00000000-0008-0000-3C00-00009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786499</xdr:row>
          <xdr:rowOff>0</xdr:rowOff>
        </xdr:from>
        <xdr:to>
          <xdr:col>13564</xdr:col>
          <xdr:colOff>0</xdr:colOff>
          <xdr:row>786499</xdr:row>
          <xdr:rowOff>0</xdr:rowOff>
        </xdr:to>
        <xdr:sp macro="" textlink="">
          <xdr:nvSpPr>
            <xdr:cNvPr id="62362" name="Button 922" hidden="1">
              <a:extLst>
                <a:ext uri="{63B3BB69-23CF-44E3-9099-C40C66FF867C}">
                  <a14:compatExt spid="_x0000_s62362"/>
                </a:ext>
                <a:ext uri="{FF2B5EF4-FFF2-40B4-BE49-F238E27FC236}">
                  <a16:creationId xmlns:a16="http://schemas.microsoft.com/office/drawing/2014/main" id="{00000000-0008-0000-3C00-00009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852035</xdr:row>
          <xdr:rowOff>0</xdr:rowOff>
        </xdr:from>
        <xdr:to>
          <xdr:col>13564</xdr:col>
          <xdr:colOff>0</xdr:colOff>
          <xdr:row>852035</xdr:row>
          <xdr:rowOff>0</xdr:rowOff>
        </xdr:to>
        <xdr:sp macro="" textlink="">
          <xdr:nvSpPr>
            <xdr:cNvPr id="62363" name="Button 923" hidden="1">
              <a:extLst>
                <a:ext uri="{63B3BB69-23CF-44E3-9099-C40C66FF867C}">
                  <a14:compatExt spid="_x0000_s62363"/>
                </a:ext>
                <a:ext uri="{FF2B5EF4-FFF2-40B4-BE49-F238E27FC236}">
                  <a16:creationId xmlns:a16="http://schemas.microsoft.com/office/drawing/2014/main" id="{00000000-0008-0000-3C00-00009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917571</xdr:row>
          <xdr:rowOff>0</xdr:rowOff>
        </xdr:from>
        <xdr:to>
          <xdr:col>13564</xdr:col>
          <xdr:colOff>0</xdr:colOff>
          <xdr:row>917571</xdr:row>
          <xdr:rowOff>0</xdr:rowOff>
        </xdr:to>
        <xdr:sp macro="" textlink="">
          <xdr:nvSpPr>
            <xdr:cNvPr id="62364" name="Button 924" hidden="1">
              <a:extLst>
                <a:ext uri="{63B3BB69-23CF-44E3-9099-C40C66FF867C}">
                  <a14:compatExt spid="_x0000_s62364"/>
                </a:ext>
                <a:ext uri="{FF2B5EF4-FFF2-40B4-BE49-F238E27FC236}">
                  <a16:creationId xmlns:a16="http://schemas.microsoft.com/office/drawing/2014/main" id="{00000000-0008-0000-3C00-00009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983107</xdr:row>
          <xdr:rowOff>0</xdr:rowOff>
        </xdr:from>
        <xdr:to>
          <xdr:col>13564</xdr:col>
          <xdr:colOff>0</xdr:colOff>
          <xdr:row>983107</xdr:row>
          <xdr:rowOff>0</xdr:rowOff>
        </xdr:to>
        <xdr:sp macro="" textlink="">
          <xdr:nvSpPr>
            <xdr:cNvPr id="62365" name="Button 925" hidden="1">
              <a:extLst>
                <a:ext uri="{63B3BB69-23CF-44E3-9099-C40C66FF867C}">
                  <a14:compatExt spid="_x0000_s62365"/>
                </a:ext>
                <a:ext uri="{FF2B5EF4-FFF2-40B4-BE49-F238E27FC236}">
                  <a16:creationId xmlns:a16="http://schemas.microsoft.com/office/drawing/2014/main" id="{00000000-0008-0000-3C00-00009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67</xdr:row>
          <xdr:rowOff>0</xdr:rowOff>
        </xdr:from>
        <xdr:to>
          <xdr:col>13820</xdr:col>
          <xdr:colOff>0</xdr:colOff>
          <xdr:row>67</xdr:row>
          <xdr:rowOff>0</xdr:rowOff>
        </xdr:to>
        <xdr:sp macro="" textlink="">
          <xdr:nvSpPr>
            <xdr:cNvPr id="62366" name="Button 926" hidden="1">
              <a:extLst>
                <a:ext uri="{63B3BB69-23CF-44E3-9099-C40C66FF867C}">
                  <a14:compatExt spid="_x0000_s62366"/>
                </a:ext>
                <a:ext uri="{FF2B5EF4-FFF2-40B4-BE49-F238E27FC236}">
                  <a16:creationId xmlns:a16="http://schemas.microsoft.com/office/drawing/2014/main" id="{00000000-0008-0000-3C00-00009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65603</xdr:row>
          <xdr:rowOff>0</xdr:rowOff>
        </xdr:from>
        <xdr:to>
          <xdr:col>13820</xdr:col>
          <xdr:colOff>0</xdr:colOff>
          <xdr:row>65603</xdr:row>
          <xdr:rowOff>0</xdr:rowOff>
        </xdr:to>
        <xdr:sp macro="" textlink="">
          <xdr:nvSpPr>
            <xdr:cNvPr id="62367" name="Button 927" hidden="1">
              <a:extLst>
                <a:ext uri="{63B3BB69-23CF-44E3-9099-C40C66FF867C}">
                  <a14:compatExt spid="_x0000_s62367"/>
                </a:ext>
                <a:ext uri="{FF2B5EF4-FFF2-40B4-BE49-F238E27FC236}">
                  <a16:creationId xmlns:a16="http://schemas.microsoft.com/office/drawing/2014/main" id="{00000000-0008-0000-3C00-00009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131139</xdr:row>
          <xdr:rowOff>0</xdr:rowOff>
        </xdr:from>
        <xdr:to>
          <xdr:col>13820</xdr:col>
          <xdr:colOff>0</xdr:colOff>
          <xdr:row>131139</xdr:row>
          <xdr:rowOff>0</xdr:rowOff>
        </xdr:to>
        <xdr:sp macro="" textlink="">
          <xdr:nvSpPr>
            <xdr:cNvPr id="62368" name="Button 928" hidden="1">
              <a:extLst>
                <a:ext uri="{63B3BB69-23CF-44E3-9099-C40C66FF867C}">
                  <a14:compatExt spid="_x0000_s62368"/>
                </a:ext>
                <a:ext uri="{FF2B5EF4-FFF2-40B4-BE49-F238E27FC236}">
                  <a16:creationId xmlns:a16="http://schemas.microsoft.com/office/drawing/2014/main" id="{00000000-0008-0000-3C00-0000A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196675</xdr:row>
          <xdr:rowOff>0</xdr:rowOff>
        </xdr:from>
        <xdr:to>
          <xdr:col>13820</xdr:col>
          <xdr:colOff>0</xdr:colOff>
          <xdr:row>196675</xdr:row>
          <xdr:rowOff>0</xdr:rowOff>
        </xdr:to>
        <xdr:sp macro="" textlink="">
          <xdr:nvSpPr>
            <xdr:cNvPr id="62369" name="Button 929" hidden="1">
              <a:extLst>
                <a:ext uri="{63B3BB69-23CF-44E3-9099-C40C66FF867C}">
                  <a14:compatExt spid="_x0000_s62369"/>
                </a:ext>
                <a:ext uri="{FF2B5EF4-FFF2-40B4-BE49-F238E27FC236}">
                  <a16:creationId xmlns:a16="http://schemas.microsoft.com/office/drawing/2014/main" id="{00000000-0008-0000-3C00-0000A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262211</xdr:row>
          <xdr:rowOff>0</xdr:rowOff>
        </xdr:from>
        <xdr:to>
          <xdr:col>13820</xdr:col>
          <xdr:colOff>0</xdr:colOff>
          <xdr:row>262211</xdr:row>
          <xdr:rowOff>0</xdr:rowOff>
        </xdr:to>
        <xdr:sp macro="" textlink="">
          <xdr:nvSpPr>
            <xdr:cNvPr id="62370" name="Button 930" hidden="1">
              <a:extLst>
                <a:ext uri="{63B3BB69-23CF-44E3-9099-C40C66FF867C}">
                  <a14:compatExt spid="_x0000_s62370"/>
                </a:ext>
                <a:ext uri="{FF2B5EF4-FFF2-40B4-BE49-F238E27FC236}">
                  <a16:creationId xmlns:a16="http://schemas.microsoft.com/office/drawing/2014/main" id="{00000000-0008-0000-3C00-0000A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327747</xdr:row>
          <xdr:rowOff>0</xdr:rowOff>
        </xdr:from>
        <xdr:to>
          <xdr:col>13820</xdr:col>
          <xdr:colOff>0</xdr:colOff>
          <xdr:row>327747</xdr:row>
          <xdr:rowOff>0</xdr:rowOff>
        </xdr:to>
        <xdr:sp macro="" textlink="">
          <xdr:nvSpPr>
            <xdr:cNvPr id="62371" name="Button 931" hidden="1">
              <a:extLst>
                <a:ext uri="{63B3BB69-23CF-44E3-9099-C40C66FF867C}">
                  <a14:compatExt spid="_x0000_s62371"/>
                </a:ext>
                <a:ext uri="{FF2B5EF4-FFF2-40B4-BE49-F238E27FC236}">
                  <a16:creationId xmlns:a16="http://schemas.microsoft.com/office/drawing/2014/main" id="{00000000-0008-0000-3C00-0000A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393283</xdr:row>
          <xdr:rowOff>0</xdr:rowOff>
        </xdr:from>
        <xdr:to>
          <xdr:col>13820</xdr:col>
          <xdr:colOff>0</xdr:colOff>
          <xdr:row>393283</xdr:row>
          <xdr:rowOff>0</xdr:rowOff>
        </xdr:to>
        <xdr:sp macro="" textlink="">
          <xdr:nvSpPr>
            <xdr:cNvPr id="62372" name="Button 932" hidden="1">
              <a:extLst>
                <a:ext uri="{63B3BB69-23CF-44E3-9099-C40C66FF867C}">
                  <a14:compatExt spid="_x0000_s62372"/>
                </a:ext>
                <a:ext uri="{FF2B5EF4-FFF2-40B4-BE49-F238E27FC236}">
                  <a16:creationId xmlns:a16="http://schemas.microsoft.com/office/drawing/2014/main" id="{00000000-0008-0000-3C00-0000A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458819</xdr:row>
          <xdr:rowOff>0</xdr:rowOff>
        </xdr:from>
        <xdr:to>
          <xdr:col>13820</xdr:col>
          <xdr:colOff>0</xdr:colOff>
          <xdr:row>458819</xdr:row>
          <xdr:rowOff>0</xdr:rowOff>
        </xdr:to>
        <xdr:sp macro="" textlink="">
          <xdr:nvSpPr>
            <xdr:cNvPr id="62373" name="Button 933" hidden="1">
              <a:extLst>
                <a:ext uri="{63B3BB69-23CF-44E3-9099-C40C66FF867C}">
                  <a14:compatExt spid="_x0000_s62373"/>
                </a:ext>
                <a:ext uri="{FF2B5EF4-FFF2-40B4-BE49-F238E27FC236}">
                  <a16:creationId xmlns:a16="http://schemas.microsoft.com/office/drawing/2014/main" id="{00000000-0008-0000-3C00-0000A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524355</xdr:row>
          <xdr:rowOff>0</xdr:rowOff>
        </xdr:from>
        <xdr:to>
          <xdr:col>13820</xdr:col>
          <xdr:colOff>0</xdr:colOff>
          <xdr:row>524355</xdr:row>
          <xdr:rowOff>0</xdr:rowOff>
        </xdr:to>
        <xdr:sp macro="" textlink="">
          <xdr:nvSpPr>
            <xdr:cNvPr id="62374" name="Button 934" hidden="1">
              <a:extLst>
                <a:ext uri="{63B3BB69-23CF-44E3-9099-C40C66FF867C}">
                  <a14:compatExt spid="_x0000_s62374"/>
                </a:ext>
                <a:ext uri="{FF2B5EF4-FFF2-40B4-BE49-F238E27FC236}">
                  <a16:creationId xmlns:a16="http://schemas.microsoft.com/office/drawing/2014/main" id="{00000000-0008-0000-3C00-0000A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589891</xdr:row>
          <xdr:rowOff>0</xdr:rowOff>
        </xdr:from>
        <xdr:to>
          <xdr:col>13820</xdr:col>
          <xdr:colOff>0</xdr:colOff>
          <xdr:row>589891</xdr:row>
          <xdr:rowOff>0</xdr:rowOff>
        </xdr:to>
        <xdr:sp macro="" textlink="">
          <xdr:nvSpPr>
            <xdr:cNvPr id="62375" name="Button 935" hidden="1">
              <a:extLst>
                <a:ext uri="{63B3BB69-23CF-44E3-9099-C40C66FF867C}">
                  <a14:compatExt spid="_x0000_s62375"/>
                </a:ext>
                <a:ext uri="{FF2B5EF4-FFF2-40B4-BE49-F238E27FC236}">
                  <a16:creationId xmlns:a16="http://schemas.microsoft.com/office/drawing/2014/main" id="{00000000-0008-0000-3C00-0000A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655427</xdr:row>
          <xdr:rowOff>0</xdr:rowOff>
        </xdr:from>
        <xdr:to>
          <xdr:col>13820</xdr:col>
          <xdr:colOff>0</xdr:colOff>
          <xdr:row>655427</xdr:row>
          <xdr:rowOff>0</xdr:rowOff>
        </xdr:to>
        <xdr:sp macro="" textlink="">
          <xdr:nvSpPr>
            <xdr:cNvPr id="62376" name="Button 936" hidden="1">
              <a:extLst>
                <a:ext uri="{63B3BB69-23CF-44E3-9099-C40C66FF867C}">
                  <a14:compatExt spid="_x0000_s62376"/>
                </a:ext>
                <a:ext uri="{FF2B5EF4-FFF2-40B4-BE49-F238E27FC236}">
                  <a16:creationId xmlns:a16="http://schemas.microsoft.com/office/drawing/2014/main" id="{00000000-0008-0000-3C00-0000A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720963</xdr:row>
          <xdr:rowOff>0</xdr:rowOff>
        </xdr:from>
        <xdr:to>
          <xdr:col>13820</xdr:col>
          <xdr:colOff>0</xdr:colOff>
          <xdr:row>720963</xdr:row>
          <xdr:rowOff>0</xdr:rowOff>
        </xdr:to>
        <xdr:sp macro="" textlink="">
          <xdr:nvSpPr>
            <xdr:cNvPr id="62377" name="Button 937" hidden="1">
              <a:extLst>
                <a:ext uri="{63B3BB69-23CF-44E3-9099-C40C66FF867C}">
                  <a14:compatExt spid="_x0000_s62377"/>
                </a:ext>
                <a:ext uri="{FF2B5EF4-FFF2-40B4-BE49-F238E27FC236}">
                  <a16:creationId xmlns:a16="http://schemas.microsoft.com/office/drawing/2014/main" id="{00000000-0008-0000-3C00-0000A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786499</xdr:row>
          <xdr:rowOff>0</xdr:rowOff>
        </xdr:from>
        <xdr:to>
          <xdr:col>13820</xdr:col>
          <xdr:colOff>0</xdr:colOff>
          <xdr:row>786499</xdr:row>
          <xdr:rowOff>0</xdr:rowOff>
        </xdr:to>
        <xdr:sp macro="" textlink="">
          <xdr:nvSpPr>
            <xdr:cNvPr id="62378" name="Button 938" hidden="1">
              <a:extLst>
                <a:ext uri="{63B3BB69-23CF-44E3-9099-C40C66FF867C}">
                  <a14:compatExt spid="_x0000_s62378"/>
                </a:ext>
                <a:ext uri="{FF2B5EF4-FFF2-40B4-BE49-F238E27FC236}">
                  <a16:creationId xmlns:a16="http://schemas.microsoft.com/office/drawing/2014/main" id="{00000000-0008-0000-3C00-0000A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852035</xdr:row>
          <xdr:rowOff>0</xdr:rowOff>
        </xdr:from>
        <xdr:to>
          <xdr:col>13820</xdr:col>
          <xdr:colOff>0</xdr:colOff>
          <xdr:row>852035</xdr:row>
          <xdr:rowOff>0</xdr:rowOff>
        </xdr:to>
        <xdr:sp macro="" textlink="">
          <xdr:nvSpPr>
            <xdr:cNvPr id="62379" name="Button 939" hidden="1">
              <a:extLst>
                <a:ext uri="{63B3BB69-23CF-44E3-9099-C40C66FF867C}">
                  <a14:compatExt spid="_x0000_s62379"/>
                </a:ext>
                <a:ext uri="{FF2B5EF4-FFF2-40B4-BE49-F238E27FC236}">
                  <a16:creationId xmlns:a16="http://schemas.microsoft.com/office/drawing/2014/main" id="{00000000-0008-0000-3C00-0000A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917571</xdr:row>
          <xdr:rowOff>0</xdr:rowOff>
        </xdr:from>
        <xdr:to>
          <xdr:col>13820</xdr:col>
          <xdr:colOff>0</xdr:colOff>
          <xdr:row>917571</xdr:row>
          <xdr:rowOff>0</xdr:rowOff>
        </xdr:to>
        <xdr:sp macro="" textlink="">
          <xdr:nvSpPr>
            <xdr:cNvPr id="62380" name="Button 940" hidden="1">
              <a:extLst>
                <a:ext uri="{63B3BB69-23CF-44E3-9099-C40C66FF867C}">
                  <a14:compatExt spid="_x0000_s62380"/>
                </a:ext>
                <a:ext uri="{FF2B5EF4-FFF2-40B4-BE49-F238E27FC236}">
                  <a16:creationId xmlns:a16="http://schemas.microsoft.com/office/drawing/2014/main" id="{00000000-0008-0000-3C00-0000A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983107</xdr:row>
          <xdr:rowOff>0</xdr:rowOff>
        </xdr:from>
        <xdr:to>
          <xdr:col>13820</xdr:col>
          <xdr:colOff>0</xdr:colOff>
          <xdr:row>983107</xdr:row>
          <xdr:rowOff>0</xdr:rowOff>
        </xdr:to>
        <xdr:sp macro="" textlink="">
          <xdr:nvSpPr>
            <xdr:cNvPr id="62381" name="Button 941" hidden="1">
              <a:extLst>
                <a:ext uri="{63B3BB69-23CF-44E3-9099-C40C66FF867C}">
                  <a14:compatExt spid="_x0000_s62381"/>
                </a:ext>
                <a:ext uri="{FF2B5EF4-FFF2-40B4-BE49-F238E27FC236}">
                  <a16:creationId xmlns:a16="http://schemas.microsoft.com/office/drawing/2014/main" id="{00000000-0008-0000-3C00-0000A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67</xdr:row>
          <xdr:rowOff>0</xdr:rowOff>
        </xdr:from>
        <xdr:to>
          <xdr:col>14076</xdr:col>
          <xdr:colOff>0</xdr:colOff>
          <xdr:row>67</xdr:row>
          <xdr:rowOff>0</xdr:rowOff>
        </xdr:to>
        <xdr:sp macro="" textlink="">
          <xdr:nvSpPr>
            <xdr:cNvPr id="62382" name="Button 942" hidden="1">
              <a:extLst>
                <a:ext uri="{63B3BB69-23CF-44E3-9099-C40C66FF867C}">
                  <a14:compatExt spid="_x0000_s62382"/>
                </a:ext>
                <a:ext uri="{FF2B5EF4-FFF2-40B4-BE49-F238E27FC236}">
                  <a16:creationId xmlns:a16="http://schemas.microsoft.com/office/drawing/2014/main" id="{00000000-0008-0000-3C00-0000A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65603</xdr:row>
          <xdr:rowOff>0</xdr:rowOff>
        </xdr:from>
        <xdr:to>
          <xdr:col>14076</xdr:col>
          <xdr:colOff>0</xdr:colOff>
          <xdr:row>65603</xdr:row>
          <xdr:rowOff>0</xdr:rowOff>
        </xdr:to>
        <xdr:sp macro="" textlink="">
          <xdr:nvSpPr>
            <xdr:cNvPr id="62383" name="Button 943" hidden="1">
              <a:extLst>
                <a:ext uri="{63B3BB69-23CF-44E3-9099-C40C66FF867C}">
                  <a14:compatExt spid="_x0000_s62383"/>
                </a:ext>
                <a:ext uri="{FF2B5EF4-FFF2-40B4-BE49-F238E27FC236}">
                  <a16:creationId xmlns:a16="http://schemas.microsoft.com/office/drawing/2014/main" id="{00000000-0008-0000-3C00-0000A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131139</xdr:row>
          <xdr:rowOff>0</xdr:rowOff>
        </xdr:from>
        <xdr:to>
          <xdr:col>14076</xdr:col>
          <xdr:colOff>0</xdr:colOff>
          <xdr:row>131139</xdr:row>
          <xdr:rowOff>0</xdr:rowOff>
        </xdr:to>
        <xdr:sp macro="" textlink="">
          <xdr:nvSpPr>
            <xdr:cNvPr id="62384" name="Button 944" hidden="1">
              <a:extLst>
                <a:ext uri="{63B3BB69-23CF-44E3-9099-C40C66FF867C}">
                  <a14:compatExt spid="_x0000_s62384"/>
                </a:ext>
                <a:ext uri="{FF2B5EF4-FFF2-40B4-BE49-F238E27FC236}">
                  <a16:creationId xmlns:a16="http://schemas.microsoft.com/office/drawing/2014/main" id="{00000000-0008-0000-3C00-0000B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196675</xdr:row>
          <xdr:rowOff>0</xdr:rowOff>
        </xdr:from>
        <xdr:to>
          <xdr:col>14076</xdr:col>
          <xdr:colOff>0</xdr:colOff>
          <xdr:row>196675</xdr:row>
          <xdr:rowOff>0</xdr:rowOff>
        </xdr:to>
        <xdr:sp macro="" textlink="">
          <xdr:nvSpPr>
            <xdr:cNvPr id="62385" name="Button 945" hidden="1">
              <a:extLst>
                <a:ext uri="{63B3BB69-23CF-44E3-9099-C40C66FF867C}">
                  <a14:compatExt spid="_x0000_s62385"/>
                </a:ext>
                <a:ext uri="{FF2B5EF4-FFF2-40B4-BE49-F238E27FC236}">
                  <a16:creationId xmlns:a16="http://schemas.microsoft.com/office/drawing/2014/main" id="{00000000-0008-0000-3C00-0000B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262211</xdr:row>
          <xdr:rowOff>0</xdr:rowOff>
        </xdr:from>
        <xdr:to>
          <xdr:col>14076</xdr:col>
          <xdr:colOff>0</xdr:colOff>
          <xdr:row>262211</xdr:row>
          <xdr:rowOff>0</xdr:rowOff>
        </xdr:to>
        <xdr:sp macro="" textlink="">
          <xdr:nvSpPr>
            <xdr:cNvPr id="62386" name="Button 946" hidden="1">
              <a:extLst>
                <a:ext uri="{63B3BB69-23CF-44E3-9099-C40C66FF867C}">
                  <a14:compatExt spid="_x0000_s62386"/>
                </a:ext>
                <a:ext uri="{FF2B5EF4-FFF2-40B4-BE49-F238E27FC236}">
                  <a16:creationId xmlns:a16="http://schemas.microsoft.com/office/drawing/2014/main" id="{00000000-0008-0000-3C00-0000B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327747</xdr:row>
          <xdr:rowOff>0</xdr:rowOff>
        </xdr:from>
        <xdr:to>
          <xdr:col>14076</xdr:col>
          <xdr:colOff>0</xdr:colOff>
          <xdr:row>327747</xdr:row>
          <xdr:rowOff>0</xdr:rowOff>
        </xdr:to>
        <xdr:sp macro="" textlink="">
          <xdr:nvSpPr>
            <xdr:cNvPr id="62387" name="Button 947" hidden="1">
              <a:extLst>
                <a:ext uri="{63B3BB69-23CF-44E3-9099-C40C66FF867C}">
                  <a14:compatExt spid="_x0000_s62387"/>
                </a:ext>
                <a:ext uri="{FF2B5EF4-FFF2-40B4-BE49-F238E27FC236}">
                  <a16:creationId xmlns:a16="http://schemas.microsoft.com/office/drawing/2014/main" id="{00000000-0008-0000-3C00-0000B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393283</xdr:row>
          <xdr:rowOff>0</xdr:rowOff>
        </xdr:from>
        <xdr:to>
          <xdr:col>14076</xdr:col>
          <xdr:colOff>0</xdr:colOff>
          <xdr:row>393283</xdr:row>
          <xdr:rowOff>0</xdr:rowOff>
        </xdr:to>
        <xdr:sp macro="" textlink="">
          <xdr:nvSpPr>
            <xdr:cNvPr id="62388" name="Button 948" hidden="1">
              <a:extLst>
                <a:ext uri="{63B3BB69-23CF-44E3-9099-C40C66FF867C}">
                  <a14:compatExt spid="_x0000_s62388"/>
                </a:ext>
                <a:ext uri="{FF2B5EF4-FFF2-40B4-BE49-F238E27FC236}">
                  <a16:creationId xmlns:a16="http://schemas.microsoft.com/office/drawing/2014/main" id="{00000000-0008-0000-3C00-0000B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458819</xdr:row>
          <xdr:rowOff>0</xdr:rowOff>
        </xdr:from>
        <xdr:to>
          <xdr:col>14076</xdr:col>
          <xdr:colOff>0</xdr:colOff>
          <xdr:row>458819</xdr:row>
          <xdr:rowOff>0</xdr:rowOff>
        </xdr:to>
        <xdr:sp macro="" textlink="">
          <xdr:nvSpPr>
            <xdr:cNvPr id="62389" name="Button 949" hidden="1">
              <a:extLst>
                <a:ext uri="{63B3BB69-23CF-44E3-9099-C40C66FF867C}">
                  <a14:compatExt spid="_x0000_s62389"/>
                </a:ext>
                <a:ext uri="{FF2B5EF4-FFF2-40B4-BE49-F238E27FC236}">
                  <a16:creationId xmlns:a16="http://schemas.microsoft.com/office/drawing/2014/main" id="{00000000-0008-0000-3C00-0000B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524355</xdr:row>
          <xdr:rowOff>0</xdr:rowOff>
        </xdr:from>
        <xdr:to>
          <xdr:col>14076</xdr:col>
          <xdr:colOff>0</xdr:colOff>
          <xdr:row>524355</xdr:row>
          <xdr:rowOff>0</xdr:rowOff>
        </xdr:to>
        <xdr:sp macro="" textlink="">
          <xdr:nvSpPr>
            <xdr:cNvPr id="62390" name="Button 950" hidden="1">
              <a:extLst>
                <a:ext uri="{63B3BB69-23CF-44E3-9099-C40C66FF867C}">
                  <a14:compatExt spid="_x0000_s62390"/>
                </a:ext>
                <a:ext uri="{FF2B5EF4-FFF2-40B4-BE49-F238E27FC236}">
                  <a16:creationId xmlns:a16="http://schemas.microsoft.com/office/drawing/2014/main" id="{00000000-0008-0000-3C00-0000B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589891</xdr:row>
          <xdr:rowOff>0</xdr:rowOff>
        </xdr:from>
        <xdr:to>
          <xdr:col>14076</xdr:col>
          <xdr:colOff>0</xdr:colOff>
          <xdr:row>589891</xdr:row>
          <xdr:rowOff>0</xdr:rowOff>
        </xdr:to>
        <xdr:sp macro="" textlink="">
          <xdr:nvSpPr>
            <xdr:cNvPr id="62391" name="Button 951" hidden="1">
              <a:extLst>
                <a:ext uri="{63B3BB69-23CF-44E3-9099-C40C66FF867C}">
                  <a14:compatExt spid="_x0000_s62391"/>
                </a:ext>
                <a:ext uri="{FF2B5EF4-FFF2-40B4-BE49-F238E27FC236}">
                  <a16:creationId xmlns:a16="http://schemas.microsoft.com/office/drawing/2014/main" id="{00000000-0008-0000-3C00-0000B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655427</xdr:row>
          <xdr:rowOff>0</xdr:rowOff>
        </xdr:from>
        <xdr:to>
          <xdr:col>14076</xdr:col>
          <xdr:colOff>0</xdr:colOff>
          <xdr:row>655427</xdr:row>
          <xdr:rowOff>0</xdr:rowOff>
        </xdr:to>
        <xdr:sp macro="" textlink="">
          <xdr:nvSpPr>
            <xdr:cNvPr id="62392" name="Button 952" hidden="1">
              <a:extLst>
                <a:ext uri="{63B3BB69-23CF-44E3-9099-C40C66FF867C}">
                  <a14:compatExt spid="_x0000_s62392"/>
                </a:ext>
                <a:ext uri="{FF2B5EF4-FFF2-40B4-BE49-F238E27FC236}">
                  <a16:creationId xmlns:a16="http://schemas.microsoft.com/office/drawing/2014/main" id="{00000000-0008-0000-3C00-0000B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720963</xdr:row>
          <xdr:rowOff>0</xdr:rowOff>
        </xdr:from>
        <xdr:to>
          <xdr:col>14076</xdr:col>
          <xdr:colOff>0</xdr:colOff>
          <xdr:row>720963</xdr:row>
          <xdr:rowOff>0</xdr:rowOff>
        </xdr:to>
        <xdr:sp macro="" textlink="">
          <xdr:nvSpPr>
            <xdr:cNvPr id="62393" name="Button 953" hidden="1">
              <a:extLst>
                <a:ext uri="{63B3BB69-23CF-44E3-9099-C40C66FF867C}">
                  <a14:compatExt spid="_x0000_s62393"/>
                </a:ext>
                <a:ext uri="{FF2B5EF4-FFF2-40B4-BE49-F238E27FC236}">
                  <a16:creationId xmlns:a16="http://schemas.microsoft.com/office/drawing/2014/main" id="{00000000-0008-0000-3C00-0000B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786499</xdr:row>
          <xdr:rowOff>0</xdr:rowOff>
        </xdr:from>
        <xdr:to>
          <xdr:col>14076</xdr:col>
          <xdr:colOff>0</xdr:colOff>
          <xdr:row>786499</xdr:row>
          <xdr:rowOff>0</xdr:rowOff>
        </xdr:to>
        <xdr:sp macro="" textlink="">
          <xdr:nvSpPr>
            <xdr:cNvPr id="62394" name="Button 954" hidden="1">
              <a:extLst>
                <a:ext uri="{63B3BB69-23CF-44E3-9099-C40C66FF867C}">
                  <a14:compatExt spid="_x0000_s62394"/>
                </a:ext>
                <a:ext uri="{FF2B5EF4-FFF2-40B4-BE49-F238E27FC236}">
                  <a16:creationId xmlns:a16="http://schemas.microsoft.com/office/drawing/2014/main" id="{00000000-0008-0000-3C00-0000B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852035</xdr:row>
          <xdr:rowOff>0</xdr:rowOff>
        </xdr:from>
        <xdr:to>
          <xdr:col>14076</xdr:col>
          <xdr:colOff>0</xdr:colOff>
          <xdr:row>852035</xdr:row>
          <xdr:rowOff>0</xdr:rowOff>
        </xdr:to>
        <xdr:sp macro="" textlink="">
          <xdr:nvSpPr>
            <xdr:cNvPr id="62395" name="Button 955" hidden="1">
              <a:extLst>
                <a:ext uri="{63B3BB69-23CF-44E3-9099-C40C66FF867C}">
                  <a14:compatExt spid="_x0000_s62395"/>
                </a:ext>
                <a:ext uri="{FF2B5EF4-FFF2-40B4-BE49-F238E27FC236}">
                  <a16:creationId xmlns:a16="http://schemas.microsoft.com/office/drawing/2014/main" id="{00000000-0008-0000-3C00-0000B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917571</xdr:row>
          <xdr:rowOff>0</xdr:rowOff>
        </xdr:from>
        <xdr:to>
          <xdr:col>14076</xdr:col>
          <xdr:colOff>0</xdr:colOff>
          <xdr:row>917571</xdr:row>
          <xdr:rowOff>0</xdr:rowOff>
        </xdr:to>
        <xdr:sp macro="" textlink="">
          <xdr:nvSpPr>
            <xdr:cNvPr id="62396" name="Button 956" hidden="1">
              <a:extLst>
                <a:ext uri="{63B3BB69-23CF-44E3-9099-C40C66FF867C}">
                  <a14:compatExt spid="_x0000_s62396"/>
                </a:ext>
                <a:ext uri="{FF2B5EF4-FFF2-40B4-BE49-F238E27FC236}">
                  <a16:creationId xmlns:a16="http://schemas.microsoft.com/office/drawing/2014/main" id="{00000000-0008-0000-3C00-0000B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983107</xdr:row>
          <xdr:rowOff>0</xdr:rowOff>
        </xdr:from>
        <xdr:to>
          <xdr:col>14076</xdr:col>
          <xdr:colOff>0</xdr:colOff>
          <xdr:row>983107</xdr:row>
          <xdr:rowOff>0</xdr:rowOff>
        </xdr:to>
        <xdr:sp macro="" textlink="">
          <xdr:nvSpPr>
            <xdr:cNvPr id="62397" name="Button 957" hidden="1">
              <a:extLst>
                <a:ext uri="{63B3BB69-23CF-44E3-9099-C40C66FF867C}">
                  <a14:compatExt spid="_x0000_s62397"/>
                </a:ext>
                <a:ext uri="{FF2B5EF4-FFF2-40B4-BE49-F238E27FC236}">
                  <a16:creationId xmlns:a16="http://schemas.microsoft.com/office/drawing/2014/main" id="{00000000-0008-0000-3C00-0000B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67</xdr:row>
          <xdr:rowOff>0</xdr:rowOff>
        </xdr:from>
        <xdr:to>
          <xdr:col>14332</xdr:col>
          <xdr:colOff>0</xdr:colOff>
          <xdr:row>67</xdr:row>
          <xdr:rowOff>0</xdr:rowOff>
        </xdr:to>
        <xdr:sp macro="" textlink="">
          <xdr:nvSpPr>
            <xdr:cNvPr id="62398" name="Button 958" hidden="1">
              <a:extLst>
                <a:ext uri="{63B3BB69-23CF-44E3-9099-C40C66FF867C}">
                  <a14:compatExt spid="_x0000_s62398"/>
                </a:ext>
                <a:ext uri="{FF2B5EF4-FFF2-40B4-BE49-F238E27FC236}">
                  <a16:creationId xmlns:a16="http://schemas.microsoft.com/office/drawing/2014/main" id="{00000000-0008-0000-3C00-0000B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65603</xdr:row>
          <xdr:rowOff>0</xdr:rowOff>
        </xdr:from>
        <xdr:to>
          <xdr:col>14332</xdr:col>
          <xdr:colOff>0</xdr:colOff>
          <xdr:row>65603</xdr:row>
          <xdr:rowOff>0</xdr:rowOff>
        </xdr:to>
        <xdr:sp macro="" textlink="">
          <xdr:nvSpPr>
            <xdr:cNvPr id="62399" name="Button 959" hidden="1">
              <a:extLst>
                <a:ext uri="{63B3BB69-23CF-44E3-9099-C40C66FF867C}">
                  <a14:compatExt spid="_x0000_s62399"/>
                </a:ext>
                <a:ext uri="{FF2B5EF4-FFF2-40B4-BE49-F238E27FC236}">
                  <a16:creationId xmlns:a16="http://schemas.microsoft.com/office/drawing/2014/main" id="{00000000-0008-0000-3C00-0000B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131139</xdr:row>
          <xdr:rowOff>0</xdr:rowOff>
        </xdr:from>
        <xdr:to>
          <xdr:col>14332</xdr:col>
          <xdr:colOff>0</xdr:colOff>
          <xdr:row>131139</xdr:row>
          <xdr:rowOff>0</xdr:rowOff>
        </xdr:to>
        <xdr:sp macro="" textlink="">
          <xdr:nvSpPr>
            <xdr:cNvPr id="62400" name="Button 960" hidden="1">
              <a:extLst>
                <a:ext uri="{63B3BB69-23CF-44E3-9099-C40C66FF867C}">
                  <a14:compatExt spid="_x0000_s62400"/>
                </a:ext>
                <a:ext uri="{FF2B5EF4-FFF2-40B4-BE49-F238E27FC236}">
                  <a16:creationId xmlns:a16="http://schemas.microsoft.com/office/drawing/2014/main" id="{00000000-0008-0000-3C00-0000C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196675</xdr:row>
          <xdr:rowOff>0</xdr:rowOff>
        </xdr:from>
        <xdr:to>
          <xdr:col>14332</xdr:col>
          <xdr:colOff>0</xdr:colOff>
          <xdr:row>196675</xdr:row>
          <xdr:rowOff>0</xdr:rowOff>
        </xdr:to>
        <xdr:sp macro="" textlink="">
          <xdr:nvSpPr>
            <xdr:cNvPr id="62401" name="Button 961" hidden="1">
              <a:extLst>
                <a:ext uri="{63B3BB69-23CF-44E3-9099-C40C66FF867C}">
                  <a14:compatExt spid="_x0000_s62401"/>
                </a:ext>
                <a:ext uri="{FF2B5EF4-FFF2-40B4-BE49-F238E27FC236}">
                  <a16:creationId xmlns:a16="http://schemas.microsoft.com/office/drawing/2014/main" id="{00000000-0008-0000-3C00-0000C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262211</xdr:row>
          <xdr:rowOff>0</xdr:rowOff>
        </xdr:from>
        <xdr:to>
          <xdr:col>14332</xdr:col>
          <xdr:colOff>0</xdr:colOff>
          <xdr:row>262211</xdr:row>
          <xdr:rowOff>0</xdr:rowOff>
        </xdr:to>
        <xdr:sp macro="" textlink="">
          <xdr:nvSpPr>
            <xdr:cNvPr id="62402" name="Button 962" hidden="1">
              <a:extLst>
                <a:ext uri="{63B3BB69-23CF-44E3-9099-C40C66FF867C}">
                  <a14:compatExt spid="_x0000_s62402"/>
                </a:ext>
                <a:ext uri="{FF2B5EF4-FFF2-40B4-BE49-F238E27FC236}">
                  <a16:creationId xmlns:a16="http://schemas.microsoft.com/office/drawing/2014/main" id="{00000000-0008-0000-3C00-0000C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327747</xdr:row>
          <xdr:rowOff>0</xdr:rowOff>
        </xdr:from>
        <xdr:to>
          <xdr:col>14332</xdr:col>
          <xdr:colOff>0</xdr:colOff>
          <xdr:row>327747</xdr:row>
          <xdr:rowOff>0</xdr:rowOff>
        </xdr:to>
        <xdr:sp macro="" textlink="">
          <xdr:nvSpPr>
            <xdr:cNvPr id="62403" name="Button 963" hidden="1">
              <a:extLst>
                <a:ext uri="{63B3BB69-23CF-44E3-9099-C40C66FF867C}">
                  <a14:compatExt spid="_x0000_s62403"/>
                </a:ext>
                <a:ext uri="{FF2B5EF4-FFF2-40B4-BE49-F238E27FC236}">
                  <a16:creationId xmlns:a16="http://schemas.microsoft.com/office/drawing/2014/main" id="{00000000-0008-0000-3C00-0000C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393283</xdr:row>
          <xdr:rowOff>0</xdr:rowOff>
        </xdr:from>
        <xdr:to>
          <xdr:col>14332</xdr:col>
          <xdr:colOff>0</xdr:colOff>
          <xdr:row>393283</xdr:row>
          <xdr:rowOff>0</xdr:rowOff>
        </xdr:to>
        <xdr:sp macro="" textlink="">
          <xdr:nvSpPr>
            <xdr:cNvPr id="62404" name="Button 964" hidden="1">
              <a:extLst>
                <a:ext uri="{63B3BB69-23CF-44E3-9099-C40C66FF867C}">
                  <a14:compatExt spid="_x0000_s62404"/>
                </a:ext>
                <a:ext uri="{FF2B5EF4-FFF2-40B4-BE49-F238E27FC236}">
                  <a16:creationId xmlns:a16="http://schemas.microsoft.com/office/drawing/2014/main" id="{00000000-0008-0000-3C00-0000C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458819</xdr:row>
          <xdr:rowOff>0</xdr:rowOff>
        </xdr:from>
        <xdr:to>
          <xdr:col>14332</xdr:col>
          <xdr:colOff>0</xdr:colOff>
          <xdr:row>458819</xdr:row>
          <xdr:rowOff>0</xdr:rowOff>
        </xdr:to>
        <xdr:sp macro="" textlink="">
          <xdr:nvSpPr>
            <xdr:cNvPr id="62405" name="Button 965" hidden="1">
              <a:extLst>
                <a:ext uri="{63B3BB69-23CF-44E3-9099-C40C66FF867C}">
                  <a14:compatExt spid="_x0000_s62405"/>
                </a:ext>
                <a:ext uri="{FF2B5EF4-FFF2-40B4-BE49-F238E27FC236}">
                  <a16:creationId xmlns:a16="http://schemas.microsoft.com/office/drawing/2014/main" id="{00000000-0008-0000-3C00-0000C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524355</xdr:row>
          <xdr:rowOff>0</xdr:rowOff>
        </xdr:from>
        <xdr:to>
          <xdr:col>14332</xdr:col>
          <xdr:colOff>0</xdr:colOff>
          <xdr:row>524355</xdr:row>
          <xdr:rowOff>0</xdr:rowOff>
        </xdr:to>
        <xdr:sp macro="" textlink="">
          <xdr:nvSpPr>
            <xdr:cNvPr id="62406" name="Button 966" hidden="1">
              <a:extLst>
                <a:ext uri="{63B3BB69-23CF-44E3-9099-C40C66FF867C}">
                  <a14:compatExt spid="_x0000_s62406"/>
                </a:ext>
                <a:ext uri="{FF2B5EF4-FFF2-40B4-BE49-F238E27FC236}">
                  <a16:creationId xmlns:a16="http://schemas.microsoft.com/office/drawing/2014/main" id="{00000000-0008-0000-3C00-0000C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589891</xdr:row>
          <xdr:rowOff>0</xdr:rowOff>
        </xdr:from>
        <xdr:to>
          <xdr:col>14332</xdr:col>
          <xdr:colOff>0</xdr:colOff>
          <xdr:row>589891</xdr:row>
          <xdr:rowOff>0</xdr:rowOff>
        </xdr:to>
        <xdr:sp macro="" textlink="">
          <xdr:nvSpPr>
            <xdr:cNvPr id="62407" name="Button 967" hidden="1">
              <a:extLst>
                <a:ext uri="{63B3BB69-23CF-44E3-9099-C40C66FF867C}">
                  <a14:compatExt spid="_x0000_s62407"/>
                </a:ext>
                <a:ext uri="{FF2B5EF4-FFF2-40B4-BE49-F238E27FC236}">
                  <a16:creationId xmlns:a16="http://schemas.microsoft.com/office/drawing/2014/main" id="{00000000-0008-0000-3C00-0000C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655427</xdr:row>
          <xdr:rowOff>0</xdr:rowOff>
        </xdr:from>
        <xdr:to>
          <xdr:col>14332</xdr:col>
          <xdr:colOff>0</xdr:colOff>
          <xdr:row>655427</xdr:row>
          <xdr:rowOff>0</xdr:rowOff>
        </xdr:to>
        <xdr:sp macro="" textlink="">
          <xdr:nvSpPr>
            <xdr:cNvPr id="62408" name="Button 968" hidden="1">
              <a:extLst>
                <a:ext uri="{63B3BB69-23CF-44E3-9099-C40C66FF867C}">
                  <a14:compatExt spid="_x0000_s62408"/>
                </a:ext>
                <a:ext uri="{FF2B5EF4-FFF2-40B4-BE49-F238E27FC236}">
                  <a16:creationId xmlns:a16="http://schemas.microsoft.com/office/drawing/2014/main" id="{00000000-0008-0000-3C00-0000C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720963</xdr:row>
          <xdr:rowOff>0</xdr:rowOff>
        </xdr:from>
        <xdr:to>
          <xdr:col>14332</xdr:col>
          <xdr:colOff>0</xdr:colOff>
          <xdr:row>720963</xdr:row>
          <xdr:rowOff>0</xdr:rowOff>
        </xdr:to>
        <xdr:sp macro="" textlink="">
          <xdr:nvSpPr>
            <xdr:cNvPr id="62409" name="Button 969" hidden="1">
              <a:extLst>
                <a:ext uri="{63B3BB69-23CF-44E3-9099-C40C66FF867C}">
                  <a14:compatExt spid="_x0000_s62409"/>
                </a:ext>
                <a:ext uri="{FF2B5EF4-FFF2-40B4-BE49-F238E27FC236}">
                  <a16:creationId xmlns:a16="http://schemas.microsoft.com/office/drawing/2014/main" id="{00000000-0008-0000-3C00-0000C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786499</xdr:row>
          <xdr:rowOff>0</xdr:rowOff>
        </xdr:from>
        <xdr:to>
          <xdr:col>14332</xdr:col>
          <xdr:colOff>0</xdr:colOff>
          <xdr:row>786499</xdr:row>
          <xdr:rowOff>0</xdr:rowOff>
        </xdr:to>
        <xdr:sp macro="" textlink="">
          <xdr:nvSpPr>
            <xdr:cNvPr id="62410" name="Button 970" hidden="1">
              <a:extLst>
                <a:ext uri="{63B3BB69-23CF-44E3-9099-C40C66FF867C}">
                  <a14:compatExt spid="_x0000_s62410"/>
                </a:ext>
                <a:ext uri="{FF2B5EF4-FFF2-40B4-BE49-F238E27FC236}">
                  <a16:creationId xmlns:a16="http://schemas.microsoft.com/office/drawing/2014/main" id="{00000000-0008-0000-3C00-0000C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852035</xdr:row>
          <xdr:rowOff>0</xdr:rowOff>
        </xdr:from>
        <xdr:to>
          <xdr:col>14332</xdr:col>
          <xdr:colOff>0</xdr:colOff>
          <xdr:row>852035</xdr:row>
          <xdr:rowOff>0</xdr:rowOff>
        </xdr:to>
        <xdr:sp macro="" textlink="">
          <xdr:nvSpPr>
            <xdr:cNvPr id="62411" name="Button 971" hidden="1">
              <a:extLst>
                <a:ext uri="{63B3BB69-23CF-44E3-9099-C40C66FF867C}">
                  <a14:compatExt spid="_x0000_s62411"/>
                </a:ext>
                <a:ext uri="{FF2B5EF4-FFF2-40B4-BE49-F238E27FC236}">
                  <a16:creationId xmlns:a16="http://schemas.microsoft.com/office/drawing/2014/main" id="{00000000-0008-0000-3C00-0000C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917571</xdr:row>
          <xdr:rowOff>0</xdr:rowOff>
        </xdr:from>
        <xdr:to>
          <xdr:col>14332</xdr:col>
          <xdr:colOff>0</xdr:colOff>
          <xdr:row>917571</xdr:row>
          <xdr:rowOff>0</xdr:rowOff>
        </xdr:to>
        <xdr:sp macro="" textlink="">
          <xdr:nvSpPr>
            <xdr:cNvPr id="62412" name="Button 972" hidden="1">
              <a:extLst>
                <a:ext uri="{63B3BB69-23CF-44E3-9099-C40C66FF867C}">
                  <a14:compatExt spid="_x0000_s62412"/>
                </a:ext>
                <a:ext uri="{FF2B5EF4-FFF2-40B4-BE49-F238E27FC236}">
                  <a16:creationId xmlns:a16="http://schemas.microsoft.com/office/drawing/2014/main" id="{00000000-0008-0000-3C00-0000C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983107</xdr:row>
          <xdr:rowOff>0</xdr:rowOff>
        </xdr:from>
        <xdr:to>
          <xdr:col>14332</xdr:col>
          <xdr:colOff>0</xdr:colOff>
          <xdr:row>983107</xdr:row>
          <xdr:rowOff>0</xdr:rowOff>
        </xdr:to>
        <xdr:sp macro="" textlink="">
          <xdr:nvSpPr>
            <xdr:cNvPr id="62413" name="Button 973" hidden="1">
              <a:extLst>
                <a:ext uri="{63B3BB69-23CF-44E3-9099-C40C66FF867C}">
                  <a14:compatExt spid="_x0000_s62413"/>
                </a:ext>
                <a:ext uri="{FF2B5EF4-FFF2-40B4-BE49-F238E27FC236}">
                  <a16:creationId xmlns:a16="http://schemas.microsoft.com/office/drawing/2014/main" id="{00000000-0008-0000-3C00-0000C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67</xdr:row>
          <xdr:rowOff>0</xdr:rowOff>
        </xdr:from>
        <xdr:to>
          <xdr:col>14588</xdr:col>
          <xdr:colOff>0</xdr:colOff>
          <xdr:row>67</xdr:row>
          <xdr:rowOff>0</xdr:rowOff>
        </xdr:to>
        <xdr:sp macro="" textlink="">
          <xdr:nvSpPr>
            <xdr:cNvPr id="62414" name="Button 974" hidden="1">
              <a:extLst>
                <a:ext uri="{63B3BB69-23CF-44E3-9099-C40C66FF867C}">
                  <a14:compatExt spid="_x0000_s62414"/>
                </a:ext>
                <a:ext uri="{FF2B5EF4-FFF2-40B4-BE49-F238E27FC236}">
                  <a16:creationId xmlns:a16="http://schemas.microsoft.com/office/drawing/2014/main" id="{00000000-0008-0000-3C00-0000C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65603</xdr:row>
          <xdr:rowOff>0</xdr:rowOff>
        </xdr:from>
        <xdr:to>
          <xdr:col>14588</xdr:col>
          <xdr:colOff>0</xdr:colOff>
          <xdr:row>65603</xdr:row>
          <xdr:rowOff>0</xdr:rowOff>
        </xdr:to>
        <xdr:sp macro="" textlink="">
          <xdr:nvSpPr>
            <xdr:cNvPr id="62415" name="Button 975" hidden="1">
              <a:extLst>
                <a:ext uri="{63B3BB69-23CF-44E3-9099-C40C66FF867C}">
                  <a14:compatExt spid="_x0000_s62415"/>
                </a:ext>
                <a:ext uri="{FF2B5EF4-FFF2-40B4-BE49-F238E27FC236}">
                  <a16:creationId xmlns:a16="http://schemas.microsoft.com/office/drawing/2014/main" id="{00000000-0008-0000-3C00-0000C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131139</xdr:row>
          <xdr:rowOff>0</xdr:rowOff>
        </xdr:from>
        <xdr:to>
          <xdr:col>14588</xdr:col>
          <xdr:colOff>0</xdr:colOff>
          <xdr:row>131139</xdr:row>
          <xdr:rowOff>0</xdr:rowOff>
        </xdr:to>
        <xdr:sp macro="" textlink="">
          <xdr:nvSpPr>
            <xdr:cNvPr id="62416" name="Button 976" hidden="1">
              <a:extLst>
                <a:ext uri="{63B3BB69-23CF-44E3-9099-C40C66FF867C}">
                  <a14:compatExt spid="_x0000_s62416"/>
                </a:ext>
                <a:ext uri="{FF2B5EF4-FFF2-40B4-BE49-F238E27FC236}">
                  <a16:creationId xmlns:a16="http://schemas.microsoft.com/office/drawing/2014/main" id="{00000000-0008-0000-3C00-0000D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196675</xdr:row>
          <xdr:rowOff>0</xdr:rowOff>
        </xdr:from>
        <xdr:to>
          <xdr:col>14588</xdr:col>
          <xdr:colOff>0</xdr:colOff>
          <xdr:row>196675</xdr:row>
          <xdr:rowOff>0</xdr:rowOff>
        </xdr:to>
        <xdr:sp macro="" textlink="">
          <xdr:nvSpPr>
            <xdr:cNvPr id="62417" name="Button 977" hidden="1">
              <a:extLst>
                <a:ext uri="{63B3BB69-23CF-44E3-9099-C40C66FF867C}">
                  <a14:compatExt spid="_x0000_s62417"/>
                </a:ext>
                <a:ext uri="{FF2B5EF4-FFF2-40B4-BE49-F238E27FC236}">
                  <a16:creationId xmlns:a16="http://schemas.microsoft.com/office/drawing/2014/main" id="{00000000-0008-0000-3C00-0000D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262211</xdr:row>
          <xdr:rowOff>0</xdr:rowOff>
        </xdr:from>
        <xdr:to>
          <xdr:col>14588</xdr:col>
          <xdr:colOff>0</xdr:colOff>
          <xdr:row>262211</xdr:row>
          <xdr:rowOff>0</xdr:rowOff>
        </xdr:to>
        <xdr:sp macro="" textlink="">
          <xdr:nvSpPr>
            <xdr:cNvPr id="62418" name="Button 978" hidden="1">
              <a:extLst>
                <a:ext uri="{63B3BB69-23CF-44E3-9099-C40C66FF867C}">
                  <a14:compatExt spid="_x0000_s62418"/>
                </a:ext>
                <a:ext uri="{FF2B5EF4-FFF2-40B4-BE49-F238E27FC236}">
                  <a16:creationId xmlns:a16="http://schemas.microsoft.com/office/drawing/2014/main" id="{00000000-0008-0000-3C00-0000D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327747</xdr:row>
          <xdr:rowOff>0</xdr:rowOff>
        </xdr:from>
        <xdr:to>
          <xdr:col>14588</xdr:col>
          <xdr:colOff>0</xdr:colOff>
          <xdr:row>327747</xdr:row>
          <xdr:rowOff>0</xdr:rowOff>
        </xdr:to>
        <xdr:sp macro="" textlink="">
          <xdr:nvSpPr>
            <xdr:cNvPr id="62419" name="Button 979" hidden="1">
              <a:extLst>
                <a:ext uri="{63B3BB69-23CF-44E3-9099-C40C66FF867C}">
                  <a14:compatExt spid="_x0000_s62419"/>
                </a:ext>
                <a:ext uri="{FF2B5EF4-FFF2-40B4-BE49-F238E27FC236}">
                  <a16:creationId xmlns:a16="http://schemas.microsoft.com/office/drawing/2014/main" id="{00000000-0008-0000-3C00-0000D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393283</xdr:row>
          <xdr:rowOff>0</xdr:rowOff>
        </xdr:from>
        <xdr:to>
          <xdr:col>14588</xdr:col>
          <xdr:colOff>0</xdr:colOff>
          <xdr:row>393283</xdr:row>
          <xdr:rowOff>0</xdr:rowOff>
        </xdr:to>
        <xdr:sp macro="" textlink="">
          <xdr:nvSpPr>
            <xdr:cNvPr id="62420" name="Button 980" hidden="1">
              <a:extLst>
                <a:ext uri="{63B3BB69-23CF-44E3-9099-C40C66FF867C}">
                  <a14:compatExt spid="_x0000_s62420"/>
                </a:ext>
                <a:ext uri="{FF2B5EF4-FFF2-40B4-BE49-F238E27FC236}">
                  <a16:creationId xmlns:a16="http://schemas.microsoft.com/office/drawing/2014/main" id="{00000000-0008-0000-3C00-0000D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458819</xdr:row>
          <xdr:rowOff>0</xdr:rowOff>
        </xdr:from>
        <xdr:to>
          <xdr:col>14588</xdr:col>
          <xdr:colOff>0</xdr:colOff>
          <xdr:row>458819</xdr:row>
          <xdr:rowOff>0</xdr:rowOff>
        </xdr:to>
        <xdr:sp macro="" textlink="">
          <xdr:nvSpPr>
            <xdr:cNvPr id="62421" name="Button 981" hidden="1">
              <a:extLst>
                <a:ext uri="{63B3BB69-23CF-44E3-9099-C40C66FF867C}">
                  <a14:compatExt spid="_x0000_s62421"/>
                </a:ext>
                <a:ext uri="{FF2B5EF4-FFF2-40B4-BE49-F238E27FC236}">
                  <a16:creationId xmlns:a16="http://schemas.microsoft.com/office/drawing/2014/main" id="{00000000-0008-0000-3C00-0000D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524355</xdr:row>
          <xdr:rowOff>0</xdr:rowOff>
        </xdr:from>
        <xdr:to>
          <xdr:col>14588</xdr:col>
          <xdr:colOff>0</xdr:colOff>
          <xdr:row>524355</xdr:row>
          <xdr:rowOff>0</xdr:rowOff>
        </xdr:to>
        <xdr:sp macro="" textlink="">
          <xdr:nvSpPr>
            <xdr:cNvPr id="62422" name="Button 982" hidden="1">
              <a:extLst>
                <a:ext uri="{63B3BB69-23CF-44E3-9099-C40C66FF867C}">
                  <a14:compatExt spid="_x0000_s62422"/>
                </a:ext>
                <a:ext uri="{FF2B5EF4-FFF2-40B4-BE49-F238E27FC236}">
                  <a16:creationId xmlns:a16="http://schemas.microsoft.com/office/drawing/2014/main" id="{00000000-0008-0000-3C00-0000D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589891</xdr:row>
          <xdr:rowOff>0</xdr:rowOff>
        </xdr:from>
        <xdr:to>
          <xdr:col>14588</xdr:col>
          <xdr:colOff>0</xdr:colOff>
          <xdr:row>589891</xdr:row>
          <xdr:rowOff>0</xdr:rowOff>
        </xdr:to>
        <xdr:sp macro="" textlink="">
          <xdr:nvSpPr>
            <xdr:cNvPr id="62423" name="Button 983" hidden="1">
              <a:extLst>
                <a:ext uri="{63B3BB69-23CF-44E3-9099-C40C66FF867C}">
                  <a14:compatExt spid="_x0000_s62423"/>
                </a:ext>
                <a:ext uri="{FF2B5EF4-FFF2-40B4-BE49-F238E27FC236}">
                  <a16:creationId xmlns:a16="http://schemas.microsoft.com/office/drawing/2014/main" id="{00000000-0008-0000-3C00-0000D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655427</xdr:row>
          <xdr:rowOff>0</xdr:rowOff>
        </xdr:from>
        <xdr:to>
          <xdr:col>14588</xdr:col>
          <xdr:colOff>0</xdr:colOff>
          <xdr:row>655427</xdr:row>
          <xdr:rowOff>0</xdr:rowOff>
        </xdr:to>
        <xdr:sp macro="" textlink="">
          <xdr:nvSpPr>
            <xdr:cNvPr id="62424" name="Button 984" hidden="1">
              <a:extLst>
                <a:ext uri="{63B3BB69-23CF-44E3-9099-C40C66FF867C}">
                  <a14:compatExt spid="_x0000_s62424"/>
                </a:ext>
                <a:ext uri="{FF2B5EF4-FFF2-40B4-BE49-F238E27FC236}">
                  <a16:creationId xmlns:a16="http://schemas.microsoft.com/office/drawing/2014/main" id="{00000000-0008-0000-3C00-0000D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720963</xdr:row>
          <xdr:rowOff>0</xdr:rowOff>
        </xdr:from>
        <xdr:to>
          <xdr:col>14588</xdr:col>
          <xdr:colOff>0</xdr:colOff>
          <xdr:row>720963</xdr:row>
          <xdr:rowOff>0</xdr:rowOff>
        </xdr:to>
        <xdr:sp macro="" textlink="">
          <xdr:nvSpPr>
            <xdr:cNvPr id="62425" name="Button 985" hidden="1">
              <a:extLst>
                <a:ext uri="{63B3BB69-23CF-44E3-9099-C40C66FF867C}">
                  <a14:compatExt spid="_x0000_s62425"/>
                </a:ext>
                <a:ext uri="{FF2B5EF4-FFF2-40B4-BE49-F238E27FC236}">
                  <a16:creationId xmlns:a16="http://schemas.microsoft.com/office/drawing/2014/main" id="{00000000-0008-0000-3C00-0000D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786499</xdr:row>
          <xdr:rowOff>0</xdr:rowOff>
        </xdr:from>
        <xdr:to>
          <xdr:col>14588</xdr:col>
          <xdr:colOff>0</xdr:colOff>
          <xdr:row>786499</xdr:row>
          <xdr:rowOff>0</xdr:rowOff>
        </xdr:to>
        <xdr:sp macro="" textlink="">
          <xdr:nvSpPr>
            <xdr:cNvPr id="62426" name="Button 986" hidden="1">
              <a:extLst>
                <a:ext uri="{63B3BB69-23CF-44E3-9099-C40C66FF867C}">
                  <a14:compatExt spid="_x0000_s62426"/>
                </a:ext>
                <a:ext uri="{FF2B5EF4-FFF2-40B4-BE49-F238E27FC236}">
                  <a16:creationId xmlns:a16="http://schemas.microsoft.com/office/drawing/2014/main" id="{00000000-0008-0000-3C00-0000D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852035</xdr:row>
          <xdr:rowOff>0</xdr:rowOff>
        </xdr:from>
        <xdr:to>
          <xdr:col>14588</xdr:col>
          <xdr:colOff>0</xdr:colOff>
          <xdr:row>852035</xdr:row>
          <xdr:rowOff>0</xdr:rowOff>
        </xdr:to>
        <xdr:sp macro="" textlink="">
          <xdr:nvSpPr>
            <xdr:cNvPr id="62427" name="Button 987" hidden="1">
              <a:extLst>
                <a:ext uri="{63B3BB69-23CF-44E3-9099-C40C66FF867C}">
                  <a14:compatExt spid="_x0000_s62427"/>
                </a:ext>
                <a:ext uri="{FF2B5EF4-FFF2-40B4-BE49-F238E27FC236}">
                  <a16:creationId xmlns:a16="http://schemas.microsoft.com/office/drawing/2014/main" id="{00000000-0008-0000-3C00-0000D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917571</xdr:row>
          <xdr:rowOff>0</xdr:rowOff>
        </xdr:from>
        <xdr:to>
          <xdr:col>14588</xdr:col>
          <xdr:colOff>0</xdr:colOff>
          <xdr:row>917571</xdr:row>
          <xdr:rowOff>0</xdr:rowOff>
        </xdr:to>
        <xdr:sp macro="" textlink="">
          <xdr:nvSpPr>
            <xdr:cNvPr id="62428" name="Button 988" hidden="1">
              <a:extLst>
                <a:ext uri="{63B3BB69-23CF-44E3-9099-C40C66FF867C}">
                  <a14:compatExt spid="_x0000_s62428"/>
                </a:ext>
                <a:ext uri="{FF2B5EF4-FFF2-40B4-BE49-F238E27FC236}">
                  <a16:creationId xmlns:a16="http://schemas.microsoft.com/office/drawing/2014/main" id="{00000000-0008-0000-3C00-0000D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983107</xdr:row>
          <xdr:rowOff>0</xdr:rowOff>
        </xdr:from>
        <xdr:to>
          <xdr:col>14588</xdr:col>
          <xdr:colOff>0</xdr:colOff>
          <xdr:row>983107</xdr:row>
          <xdr:rowOff>0</xdr:rowOff>
        </xdr:to>
        <xdr:sp macro="" textlink="">
          <xdr:nvSpPr>
            <xdr:cNvPr id="62429" name="Button 989" hidden="1">
              <a:extLst>
                <a:ext uri="{63B3BB69-23CF-44E3-9099-C40C66FF867C}">
                  <a14:compatExt spid="_x0000_s62429"/>
                </a:ext>
                <a:ext uri="{FF2B5EF4-FFF2-40B4-BE49-F238E27FC236}">
                  <a16:creationId xmlns:a16="http://schemas.microsoft.com/office/drawing/2014/main" id="{00000000-0008-0000-3C00-0000D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67</xdr:row>
          <xdr:rowOff>0</xdr:rowOff>
        </xdr:from>
        <xdr:to>
          <xdr:col>14844</xdr:col>
          <xdr:colOff>0</xdr:colOff>
          <xdr:row>67</xdr:row>
          <xdr:rowOff>0</xdr:rowOff>
        </xdr:to>
        <xdr:sp macro="" textlink="">
          <xdr:nvSpPr>
            <xdr:cNvPr id="62430" name="Button 990" hidden="1">
              <a:extLst>
                <a:ext uri="{63B3BB69-23CF-44E3-9099-C40C66FF867C}">
                  <a14:compatExt spid="_x0000_s62430"/>
                </a:ext>
                <a:ext uri="{FF2B5EF4-FFF2-40B4-BE49-F238E27FC236}">
                  <a16:creationId xmlns:a16="http://schemas.microsoft.com/office/drawing/2014/main" id="{00000000-0008-0000-3C00-0000D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65603</xdr:row>
          <xdr:rowOff>0</xdr:rowOff>
        </xdr:from>
        <xdr:to>
          <xdr:col>14844</xdr:col>
          <xdr:colOff>0</xdr:colOff>
          <xdr:row>65603</xdr:row>
          <xdr:rowOff>0</xdr:rowOff>
        </xdr:to>
        <xdr:sp macro="" textlink="">
          <xdr:nvSpPr>
            <xdr:cNvPr id="62431" name="Button 991" hidden="1">
              <a:extLst>
                <a:ext uri="{63B3BB69-23CF-44E3-9099-C40C66FF867C}">
                  <a14:compatExt spid="_x0000_s62431"/>
                </a:ext>
                <a:ext uri="{FF2B5EF4-FFF2-40B4-BE49-F238E27FC236}">
                  <a16:creationId xmlns:a16="http://schemas.microsoft.com/office/drawing/2014/main" id="{00000000-0008-0000-3C00-0000D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131139</xdr:row>
          <xdr:rowOff>0</xdr:rowOff>
        </xdr:from>
        <xdr:to>
          <xdr:col>14844</xdr:col>
          <xdr:colOff>0</xdr:colOff>
          <xdr:row>131139</xdr:row>
          <xdr:rowOff>0</xdr:rowOff>
        </xdr:to>
        <xdr:sp macro="" textlink="">
          <xdr:nvSpPr>
            <xdr:cNvPr id="62432" name="Button 992" hidden="1">
              <a:extLst>
                <a:ext uri="{63B3BB69-23CF-44E3-9099-C40C66FF867C}">
                  <a14:compatExt spid="_x0000_s62432"/>
                </a:ext>
                <a:ext uri="{FF2B5EF4-FFF2-40B4-BE49-F238E27FC236}">
                  <a16:creationId xmlns:a16="http://schemas.microsoft.com/office/drawing/2014/main" id="{00000000-0008-0000-3C00-0000E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196675</xdr:row>
          <xdr:rowOff>0</xdr:rowOff>
        </xdr:from>
        <xdr:to>
          <xdr:col>14844</xdr:col>
          <xdr:colOff>0</xdr:colOff>
          <xdr:row>196675</xdr:row>
          <xdr:rowOff>0</xdr:rowOff>
        </xdr:to>
        <xdr:sp macro="" textlink="">
          <xdr:nvSpPr>
            <xdr:cNvPr id="62433" name="Button 993" hidden="1">
              <a:extLst>
                <a:ext uri="{63B3BB69-23CF-44E3-9099-C40C66FF867C}">
                  <a14:compatExt spid="_x0000_s62433"/>
                </a:ext>
                <a:ext uri="{FF2B5EF4-FFF2-40B4-BE49-F238E27FC236}">
                  <a16:creationId xmlns:a16="http://schemas.microsoft.com/office/drawing/2014/main" id="{00000000-0008-0000-3C00-0000E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262211</xdr:row>
          <xdr:rowOff>0</xdr:rowOff>
        </xdr:from>
        <xdr:to>
          <xdr:col>14844</xdr:col>
          <xdr:colOff>0</xdr:colOff>
          <xdr:row>262211</xdr:row>
          <xdr:rowOff>0</xdr:rowOff>
        </xdr:to>
        <xdr:sp macro="" textlink="">
          <xdr:nvSpPr>
            <xdr:cNvPr id="62434" name="Button 994" hidden="1">
              <a:extLst>
                <a:ext uri="{63B3BB69-23CF-44E3-9099-C40C66FF867C}">
                  <a14:compatExt spid="_x0000_s62434"/>
                </a:ext>
                <a:ext uri="{FF2B5EF4-FFF2-40B4-BE49-F238E27FC236}">
                  <a16:creationId xmlns:a16="http://schemas.microsoft.com/office/drawing/2014/main" id="{00000000-0008-0000-3C00-0000E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327747</xdr:row>
          <xdr:rowOff>0</xdr:rowOff>
        </xdr:from>
        <xdr:to>
          <xdr:col>14844</xdr:col>
          <xdr:colOff>0</xdr:colOff>
          <xdr:row>327747</xdr:row>
          <xdr:rowOff>0</xdr:rowOff>
        </xdr:to>
        <xdr:sp macro="" textlink="">
          <xdr:nvSpPr>
            <xdr:cNvPr id="62435" name="Button 995" hidden="1">
              <a:extLst>
                <a:ext uri="{63B3BB69-23CF-44E3-9099-C40C66FF867C}">
                  <a14:compatExt spid="_x0000_s62435"/>
                </a:ext>
                <a:ext uri="{FF2B5EF4-FFF2-40B4-BE49-F238E27FC236}">
                  <a16:creationId xmlns:a16="http://schemas.microsoft.com/office/drawing/2014/main" id="{00000000-0008-0000-3C00-0000E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393283</xdr:row>
          <xdr:rowOff>0</xdr:rowOff>
        </xdr:from>
        <xdr:to>
          <xdr:col>14844</xdr:col>
          <xdr:colOff>0</xdr:colOff>
          <xdr:row>393283</xdr:row>
          <xdr:rowOff>0</xdr:rowOff>
        </xdr:to>
        <xdr:sp macro="" textlink="">
          <xdr:nvSpPr>
            <xdr:cNvPr id="62436" name="Button 996" hidden="1">
              <a:extLst>
                <a:ext uri="{63B3BB69-23CF-44E3-9099-C40C66FF867C}">
                  <a14:compatExt spid="_x0000_s62436"/>
                </a:ext>
                <a:ext uri="{FF2B5EF4-FFF2-40B4-BE49-F238E27FC236}">
                  <a16:creationId xmlns:a16="http://schemas.microsoft.com/office/drawing/2014/main" id="{00000000-0008-0000-3C00-0000E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458819</xdr:row>
          <xdr:rowOff>0</xdr:rowOff>
        </xdr:from>
        <xdr:to>
          <xdr:col>14844</xdr:col>
          <xdr:colOff>0</xdr:colOff>
          <xdr:row>458819</xdr:row>
          <xdr:rowOff>0</xdr:rowOff>
        </xdr:to>
        <xdr:sp macro="" textlink="">
          <xdr:nvSpPr>
            <xdr:cNvPr id="62437" name="Button 997" hidden="1">
              <a:extLst>
                <a:ext uri="{63B3BB69-23CF-44E3-9099-C40C66FF867C}">
                  <a14:compatExt spid="_x0000_s62437"/>
                </a:ext>
                <a:ext uri="{FF2B5EF4-FFF2-40B4-BE49-F238E27FC236}">
                  <a16:creationId xmlns:a16="http://schemas.microsoft.com/office/drawing/2014/main" id="{00000000-0008-0000-3C00-0000E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524355</xdr:row>
          <xdr:rowOff>0</xdr:rowOff>
        </xdr:from>
        <xdr:to>
          <xdr:col>14844</xdr:col>
          <xdr:colOff>0</xdr:colOff>
          <xdr:row>524355</xdr:row>
          <xdr:rowOff>0</xdr:rowOff>
        </xdr:to>
        <xdr:sp macro="" textlink="">
          <xdr:nvSpPr>
            <xdr:cNvPr id="62438" name="Button 998" hidden="1">
              <a:extLst>
                <a:ext uri="{63B3BB69-23CF-44E3-9099-C40C66FF867C}">
                  <a14:compatExt spid="_x0000_s62438"/>
                </a:ext>
                <a:ext uri="{FF2B5EF4-FFF2-40B4-BE49-F238E27FC236}">
                  <a16:creationId xmlns:a16="http://schemas.microsoft.com/office/drawing/2014/main" id="{00000000-0008-0000-3C00-0000E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589891</xdr:row>
          <xdr:rowOff>0</xdr:rowOff>
        </xdr:from>
        <xdr:to>
          <xdr:col>14844</xdr:col>
          <xdr:colOff>0</xdr:colOff>
          <xdr:row>589891</xdr:row>
          <xdr:rowOff>0</xdr:rowOff>
        </xdr:to>
        <xdr:sp macro="" textlink="">
          <xdr:nvSpPr>
            <xdr:cNvPr id="62439" name="Button 999" hidden="1">
              <a:extLst>
                <a:ext uri="{63B3BB69-23CF-44E3-9099-C40C66FF867C}">
                  <a14:compatExt spid="_x0000_s62439"/>
                </a:ext>
                <a:ext uri="{FF2B5EF4-FFF2-40B4-BE49-F238E27FC236}">
                  <a16:creationId xmlns:a16="http://schemas.microsoft.com/office/drawing/2014/main" id="{00000000-0008-0000-3C00-0000E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655427</xdr:row>
          <xdr:rowOff>0</xdr:rowOff>
        </xdr:from>
        <xdr:to>
          <xdr:col>14844</xdr:col>
          <xdr:colOff>0</xdr:colOff>
          <xdr:row>655427</xdr:row>
          <xdr:rowOff>0</xdr:rowOff>
        </xdr:to>
        <xdr:sp macro="" textlink="">
          <xdr:nvSpPr>
            <xdr:cNvPr id="62440" name="Button 1000" hidden="1">
              <a:extLst>
                <a:ext uri="{63B3BB69-23CF-44E3-9099-C40C66FF867C}">
                  <a14:compatExt spid="_x0000_s62440"/>
                </a:ext>
                <a:ext uri="{FF2B5EF4-FFF2-40B4-BE49-F238E27FC236}">
                  <a16:creationId xmlns:a16="http://schemas.microsoft.com/office/drawing/2014/main" id="{00000000-0008-0000-3C00-0000E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720963</xdr:row>
          <xdr:rowOff>0</xdr:rowOff>
        </xdr:from>
        <xdr:to>
          <xdr:col>14844</xdr:col>
          <xdr:colOff>0</xdr:colOff>
          <xdr:row>720963</xdr:row>
          <xdr:rowOff>0</xdr:rowOff>
        </xdr:to>
        <xdr:sp macro="" textlink="">
          <xdr:nvSpPr>
            <xdr:cNvPr id="62441" name="Button 1001" hidden="1">
              <a:extLst>
                <a:ext uri="{63B3BB69-23CF-44E3-9099-C40C66FF867C}">
                  <a14:compatExt spid="_x0000_s62441"/>
                </a:ext>
                <a:ext uri="{FF2B5EF4-FFF2-40B4-BE49-F238E27FC236}">
                  <a16:creationId xmlns:a16="http://schemas.microsoft.com/office/drawing/2014/main" id="{00000000-0008-0000-3C00-0000E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786499</xdr:row>
          <xdr:rowOff>0</xdr:rowOff>
        </xdr:from>
        <xdr:to>
          <xdr:col>14844</xdr:col>
          <xdr:colOff>0</xdr:colOff>
          <xdr:row>786499</xdr:row>
          <xdr:rowOff>0</xdr:rowOff>
        </xdr:to>
        <xdr:sp macro="" textlink="">
          <xdr:nvSpPr>
            <xdr:cNvPr id="62442" name="Button 1002" hidden="1">
              <a:extLst>
                <a:ext uri="{63B3BB69-23CF-44E3-9099-C40C66FF867C}">
                  <a14:compatExt spid="_x0000_s62442"/>
                </a:ext>
                <a:ext uri="{FF2B5EF4-FFF2-40B4-BE49-F238E27FC236}">
                  <a16:creationId xmlns:a16="http://schemas.microsoft.com/office/drawing/2014/main" id="{00000000-0008-0000-3C00-0000E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852035</xdr:row>
          <xdr:rowOff>0</xdr:rowOff>
        </xdr:from>
        <xdr:to>
          <xdr:col>14844</xdr:col>
          <xdr:colOff>0</xdr:colOff>
          <xdr:row>852035</xdr:row>
          <xdr:rowOff>0</xdr:rowOff>
        </xdr:to>
        <xdr:sp macro="" textlink="">
          <xdr:nvSpPr>
            <xdr:cNvPr id="62443" name="Button 1003" hidden="1">
              <a:extLst>
                <a:ext uri="{63B3BB69-23CF-44E3-9099-C40C66FF867C}">
                  <a14:compatExt spid="_x0000_s62443"/>
                </a:ext>
                <a:ext uri="{FF2B5EF4-FFF2-40B4-BE49-F238E27FC236}">
                  <a16:creationId xmlns:a16="http://schemas.microsoft.com/office/drawing/2014/main" id="{00000000-0008-0000-3C00-0000E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917571</xdr:row>
          <xdr:rowOff>0</xdr:rowOff>
        </xdr:from>
        <xdr:to>
          <xdr:col>14844</xdr:col>
          <xdr:colOff>0</xdr:colOff>
          <xdr:row>917571</xdr:row>
          <xdr:rowOff>0</xdr:rowOff>
        </xdr:to>
        <xdr:sp macro="" textlink="">
          <xdr:nvSpPr>
            <xdr:cNvPr id="62444" name="Button 1004" hidden="1">
              <a:extLst>
                <a:ext uri="{63B3BB69-23CF-44E3-9099-C40C66FF867C}">
                  <a14:compatExt spid="_x0000_s62444"/>
                </a:ext>
                <a:ext uri="{FF2B5EF4-FFF2-40B4-BE49-F238E27FC236}">
                  <a16:creationId xmlns:a16="http://schemas.microsoft.com/office/drawing/2014/main" id="{00000000-0008-0000-3C00-0000E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983107</xdr:row>
          <xdr:rowOff>0</xdr:rowOff>
        </xdr:from>
        <xdr:to>
          <xdr:col>14844</xdr:col>
          <xdr:colOff>0</xdr:colOff>
          <xdr:row>983107</xdr:row>
          <xdr:rowOff>0</xdr:rowOff>
        </xdr:to>
        <xdr:sp macro="" textlink="">
          <xdr:nvSpPr>
            <xdr:cNvPr id="62445" name="Button 1005" hidden="1">
              <a:extLst>
                <a:ext uri="{63B3BB69-23CF-44E3-9099-C40C66FF867C}">
                  <a14:compatExt spid="_x0000_s62445"/>
                </a:ext>
                <a:ext uri="{FF2B5EF4-FFF2-40B4-BE49-F238E27FC236}">
                  <a16:creationId xmlns:a16="http://schemas.microsoft.com/office/drawing/2014/main" id="{00000000-0008-0000-3C00-0000E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67</xdr:row>
          <xdr:rowOff>0</xdr:rowOff>
        </xdr:from>
        <xdr:to>
          <xdr:col>15100</xdr:col>
          <xdr:colOff>0</xdr:colOff>
          <xdr:row>67</xdr:row>
          <xdr:rowOff>0</xdr:rowOff>
        </xdr:to>
        <xdr:sp macro="" textlink="">
          <xdr:nvSpPr>
            <xdr:cNvPr id="62446" name="Button 1006" hidden="1">
              <a:extLst>
                <a:ext uri="{63B3BB69-23CF-44E3-9099-C40C66FF867C}">
                  <a14:compatExt spid="_x0000_s62446"/>
                </a:ext>
                <a:ext uri="{FF2B5EF4-FFF2-40B4-BE49-F238E27FC236}">
                  <a16:creationId xmlns:a16="http://schemas.microsoft.com/office/drawing/2014/main" id="{00000000-0008-0000-3C00-0000E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65603</xdr:row>
          <xdr:rowOff>0</xdr:rowOff>
        </xdr:from>
        <xdr:to>
          <xdr:col>15100</xdr:col>
          <xdr:colOff>0</xdr:colOff>
          <xdr:row>65603</xdr:row>
          <xdr:rowOff>0</xdr:rowOff>
        </xdr:to>
        <xdr:sp macro="" textlink="">
          <xdr:nvSpPr>
            <xdr:cNvPr id="62447" name="Button 1007" hidden="1">
              <a:extLst>
                <a:ext uri="{63B3BB69-23CF-44E3-9099-C40C66FF867C}">
                  <a14:compatExt spid="_x0000_s62447"/>
                </a:ext>
                <a:ext uri="{FF2B5EF4-FFF2-40B4-BE49-F238E27FC236}">
                  <a16:creationId xmlns:a16="http://schemas.microsoft.com/office/drawing/2014/main" id="{00000000-0008-0000-3C00-0000E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131139</xdr:row>
          <xdr:rowOff>0</xdr:rowOff>
        </xdr:from>
        <xdr:to>
          <xdr:col>15100</xdr:col>
          <xdr:colOff>0</xdr:colOff>
          <xdr:row>131139</xdr:row>
          <xdr:rowOff>0</xdr:rowOff>
        </xdr:to>
        <xdr:sp macro="" textlink="">
          <xdr:nvSpPr>
            <xdr:cNvPr id="62448" name="Button 1008" hidden="1">
              <a:extLst>
                <a:ext uri="{63B3BB69-23CF-44E3-9099-C40C66FF867C}">
                  <a14:compatExt spid="_x0000_s62448"/>
                </a:ext>
                <a:ext uri="{FF2B5EF4-FFF2-40B4-BE49-F238E27FC236}">
                  <a16:creationId xmlns:a16="http://schemas.microsoft.com/office/drawing/2014/main" id="{00000000-0008-0000-3C00-0000F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196675</xdr:row>
          <xdr:rowOff>0</xdr:rowOff>
        </xdr:from>
        <xdr:to>
          <xdr:col>15100</xdr:col>
          <xdr:colOff>0</xdr:colOff>
          <xdr:row>196675</xdr:row>
          <xdr:rowOff>0</xdr:rowOff>
        </xdr:to>
        <xdr:sp macro="" textlink="">
          <xdr:nvSpPr>
            <xdr:cNvPr id="62449" name="Button 1009" hidden="1">
              <a:extLst>
                <a:ext uri="{63B3BB69-23CF-44E3-9099-C40C66FF867C}">
                  <a14:compatExt spid="_x0000_s62449"/>
                </a:ext>
                <a:ext uri="{FF2B5EF4-FFF2-40B4-BE49-F238E27FC236}">
                  <a16:creationId xmlns:a16="http://schemas.microsoft.com/office/drawing/2014/main" id="{00000000-0008-0000-3C00-0000F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262211</xdr:row>
          <xdr:rowOff>0</xdr:rowOff>
        </xdr:from>
        <xdr:to>
          <xdr:col>15100</xdr:col>
          <xdr:colOff>0</xdr:colOff>
          <xdr:row>262211</xdr:row>
          <xdr:rowOff>0</xdr:rowOff>
        </xdr:to>
        <xdr:sp macro="" textlink="">
          <xdr:nvSpPr>
            <xdr:cNvPr id="62450" name="Button 1010" hidden="1">
              <a:extLst>
                <a:ext uri="{63B3BB69-23CF-44E3-9099-C40C66FF867C}">
                  <a14:compatExt spid="_x0000_s62450"/>
                </a:ext>
                <a:ext uri="{FF2B5EF4-FFF2-40B4-BE49-F238E27FC236}">
                  <a16:creationId xmlns:a16="http://schemas.microsoft.com/office/drawing/2014/main" id="{00000000-0008-0000-3C00-0000F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327747</xdr:row>
          <xdr:rowOff>0</xdr:rowOff>
        </xdr:from>
        <xdr:to>
          <xdr:col>15100</xdr:col>
          <xdr:colOff>0</xdr:colOff>
          <xdr:row>327747</xdr:row>
          <xdr:rowOff>0</xdr:rowOff>
        </xdr:to>
        <xdr:sp macro="" textlink="">
          <xdr:nvSpPr>
            <xdr:cNvPr id="62451" name="Button 1011" hidden="1">
              <a:extLst>
                <a:ext uri="{63B3BB69-23CF-44E3-9099-C40C66FF867C}">
                  <a14:compatExt spid="_x0000_s62451"/>
                </a:ext>
                <a:ext uri="{FF2B5EF4-FFF2-40B4-BE49-F238E27FC236}">
                  <a16:creationId xmlns:a16="http://schemas.microsoft.com/office/drawing/2014/main" id="{00000000-0008-0000-3C00-0000F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393283</xdr:row>
          <xdr:rowOff>0</xdr:rowOff>
        </xdr:from>
        <xdr:to>
          <xdr:col>15100</xdr:col>
          <xdr:colOff>0</xdr:colOff>
          <xdr:row>393283</xdr:row>
          <xdr:rowOff>0</xdr:rowOff>
        </xdr:to>
        <xdr:sp macro="" textlink="">
          <xdr:nvSpPr>
            <xdr:cNvPr id="62452" name="Button 1012" hidden="1">
              <a:extLst>
                <a:ext uri="{63B3BB69-23CF-44E3-9099-C40C66FF867C}">
                  <a14:compatExt spid="_x0000_s62452"/>
                </a:ext>
                <a:ext uri="{FF2B5EF4-FFF2-40B4-BE49-F238E27FC236}">
                  <a16:creationId xmlns:a16="http://schemas.microsoft.com/office/drawing/2014/main" id="{00000000-0008-0000-3C00-0000F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458819</xdr:row>
          <xdr:rowOff>0</xdr:rowOff>
        </xdr:from>
        <xdr:to>
          <xdr:col>15100</xdr:col>
          <xdr:colOff>0</xdr:colOff>
          <xdr:row>458819</xdr:row>
          <xdr:rowOff>0</xdr:rowOff>
        </xdr:to>
        <xdr:sp macro="" textlink="">
          <xdr:nvSpPr>
            <xdr:cNvPr id="62453" name="Button 1013" hidden="1">
              <a:extLst>
                <a:ext uri="{63B3BB69-23CF-44E3-9099-C40C66FF867C}">
                  <a14:compatExt spid="_x0000_s62453"/>
                </a:ext>
                <a:ext uri="{FF2B5EF4-FFF2-40B4-BE49-F238E27FC236}">
                  <a16:creationId xmlns:a16="http://schemas.microsoft.com/office/drawing/2014/main" id="{00000000-0008-0000-3C00-0000F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524355</xdr:row>
          <xdr:rowOff>0</xdr:rowOff>
        </xdr:from>
        <xdr:to>
          <xdr:col>15100</xdr:col>
          <xdr:colOff>0</xdr:colOff>
          <xdr:row>524355</xdr:row>
          <xdr:rowOff>0</xdr:rowOff>
        </xdr:to>
        <xdr:sp macro="" textlink="">
          <xdr:nvSpPr>
            <xdr:cNvPr id="62454" name="Button 1014" hidden="1">
              <a:extLst>
                <a:ext uri="{63B3BB69-23CF-44E3-9099-C40C66FF867C}">
                  <a14:compatExt spid="_x0000_s62454"/>
                </a:ext>
                <a:ext uri="{FF2B5EF4-FFF2-40B4-BE49-F238E27FC236}">
                  <a16:creationId xmlns:a16="http://schemas.microsoft.com/office/drawing/2014/main" id="{00000000-0008-0000-3C00-0000F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589891</xdr:row>
          <xdr:rowOff>0</xdr:rowOff>
        </xdr:from>
        <xdr:to>
          <xdr:col>15100</xdr:col>
          <xdr:colOff>0</xdr:colOff>
          <xdr:row>589891</xdr:row>
          <xdr:rowOff>0</xdr:rowOff>
        </xdr:to>
        <xdr:sp macro="" textlink="">
          <xdr:nvSpPr>
            <xdr:cNvPr id="62455" name="Button 1015" hidden="1">
              <a:extLst>
                <a:ext uri="{63B3BB69-23CF-44E3-9099-C40C66FF867C}">
                  <a14:compatExt spid="_x0000_s62455"/>
                </a:ext>
                <a:ext uri="{FF2B5EF4-FFF2-40B4-BE49-F238E27FC236}">
                  <a16:creationId xmlns:a16="http://schemas.microsoft.com/office/drawing/2014/main" id="{00000000-0008-0000-3C00-0000F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655427</xdr:row>
          <xdr:rowOff>0</xdr:rowOff>
        </xdr:from>
        <xdr:to>
          <xdr:col>15100</xdr:col>
          <xdr:colOff>0</xdr:colOff>
          <xdr:row>655427</xdr:row>
          <xdr:rowOff>0</xdr:rowOff>
        </xdr:to>
        <xdr:sp macro="" textlink="">
          <xdr:nvSpPr>
            <xdr:cNvPr id="62456" name="Button 1016" hidden="1">
              <a:extLst>
                <a:ext uri="{63B3BB69-23CF-44E3-9099-C40C66FF867C}">
                  <a14:compatExt spid="_x0000_s62456"/>
                </a:ext>
                <a:ext uri="{FF2B5EF4-FFF2-40B4-BE49-F238E27FC236}">
                  <a16:creationId xmlns:a16="http://schemas.microsoft.com/office/drawing/2014/main" id="{00000000-0008-0000-3C00-0000F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720963</xdr:row>
          <xdr:rowOff>0</xdr:rowOff>
        </xdr:from>
        <xdr:to>
          <xdr:col>15100</xdr:col>
          <xdr:colOff>0</xdr:colOff>
          <xdr:row>720963</xdr:row>
          <xdr:rowOff>0</xdr:rowOff>
        </xdr:to>
        <xdr:sp macro="" textlink="">
          <xdr:nvSpPr>
            <xdr:cNvPr id="62457" name="Button 1017" hidden="1">
              <a:extLst>
                <a:ext uri="{63B3BB69-23CF-44E3-9099-C40C66FF867C}">
                  <a14:compatExt spid="_x0000_s62457"/>
                </a:ext>
                <a:ext uri="{FF2B5EF4-FFF2-40B4-BE49-F238E27FC236}">
                  <a16:creationId xmlns:a16="http://schemas.microsoft.com/office/drawing/2014/main" id="{00000000-0008-0000-3C00-0000F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786499</xdr:row>
          <xdr:rowOff>0</xdr:rowOff>
        </xdr:from>
        <xdr:to>
          <xdr:col>15100</xdr:col>
          <xdr:colOff>0</xdr:colOff>
          <xdr:row>786499</xdr:row>
          <xdr:rowOff>0</xdr:rowOff>
        </xdr:to>
        <xdr:sp macro="" textlink="">
          <xdr:nvSpPr>
            <xdr:cNvPr id="62458" name="Button 1018" hidden="1">
              <a:extLst>
                <a:ext uri="{63B3BB69-23CF-44E3-9099-C40C66FF867C}">
                  <a14:compatExt spid="_x0000_s62458"/>
                </a:ext>
                <a:ext uri="{FF2B5EF4-FFF2-40B4-BE49-F238E27FC236}">
                  <a16:creationId xmlns:a16="http://schemas.microsoft.com/office/drawing/2014/main" id="{00000000-0008-0000-3C00-0000F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852035</xdr:row>
          <xdr:rowOff>0</xdr:rowOff>
        </xdr:from>
        <xdr:to>
          <xdr:col>15100</xdr:col>
          <xdr:colOff>0</xdr:colOff>
          <xdr:row>852035</xdr:row>
          <xdr:rowOff>0</xdr:rowOff>
        </xdr:to>
        <xdr:sp macro="" textlink="">
          <xdr:nvSpPr>
            <xdr:cNvPr id="62459" name="Button 1019" hidden="1">
              <a:extLst>
                <a:ext uri="{63B3BB69-23CF-44E3-9099-C40C66FF867C}">
                  <a14:compatExt spid="_x0000_s62459"/>
                </a:ext>
                <a:ext uri="{FF2B5EF4-FFF2-40B4-BE49-F238E27FC236}">
                  <a16:creationId xmlns:a16="http://schemas.microsoft.com/office/drawing/2014/main" id="{00000000-0008-0000-3C00-0000F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917571</xdr:row>
          <xdr:rowOff>0</xdr:rowOff>
        </xdr:from>
        <xdr:to>
          <xdr:col>15100</xdr:col>
          <xdr:colOff>0</xdr:colOff>
          <xdr:row>917571</xdr:row>
          <xdr:rowOff>0</xdr:rowOff>
        </xdr:to>
        <xdr:sp macro="" textlink="">
          <xdr:nvSpPr>
            <xdr:cNvPr id="62460" name="Button 1020" hidden="1">
              <a:extLst>
                <a:ext uri="{63B3BB69-23CF-44E3-9099-C40C66FF867C}">
                  <a14:compatExt spid="_x0000_s62460"/>
                </a:ext>
                <a:ext uri="{FF2B5EF4-FFF2-40B4-BE49-F238E27FC236}">
                  <a16:creationId xmlns:a16="http://schemas.microsoft.com/office/drawing/2014/main" id="{00000000-0008-0000-3C00-0000F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983107</xdr:row>
          <xdr:rowOff>0</xdr:rowOff>
        </xdr:from>
        <xdr:to>
          <xdr:col>15100</xdr:col>
          <xdr:colOff>0</xdr:colOff>
          <xdr:row>983107</xdr:row>
          <xdr:rowOff>0</xdr:rowOff>
        </xdr:to>
        <xdr:sp macro="" textlink="">
          <xdr:nvSpPr>
            <xdr:cNvPr id="62461" name="Button 1021" hidden="1">
              <a:extLst>
                <a:ext uri="{63B3BB69-23CF-44E3-9099-C40C66FF867C}">
                  <a14:compatExt spid="_x0000_s62461"/>
                </a:ext>
                <a:ext uri="{FF2B5EF4-FFF2-40B4-BE49-F238E27FC236}">
                  <a16:creationId xmlns:a16="http://schemas.microsoft.com/office/drawing/2014/main" id="{00000000-0008-0000-3C00-0000F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67</xdr:row>
          <xdr:rowOff>0</xdr:rowOff>
        </xdr:from>
        <xdr:to>
          <xdr:col>15356</xdr:col>
          <xdr:colOff>0</xdr:colOff>
          <xdr:row>67</xdr:row>
          <xdr:rowOff>0</xdr:rowOff>
        </xdr:to>
        <xdr:sp macro="" textlink="">
          <xdr:nvSpPr>
            <xdr:cNvPr id="62462" name="Button 1022" hidden="1">
              <a:extLst>
                <a:ext uri="{63B3BB69-23CF-44E3-9099-C40C66FF867C}">
                  <a14:compatExt spid="_x0000_s62462"/>
                </a:ext>
                <a:ext uri="{FF2B5EF4-FFF2-40B4-BE49-F238E27FC236}">
                  <a16:creationId xmlns:a16="http://schemas.microsoft.com/office/drawing/2014/main" id="{00000000-0008-0000-3C00-0000F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65603</xdr:row>
          <xdr:rowOff>0</xdr:rowOff>
        </xdr:from>
        <xdr:to>
          <xdr:col>15356</xdr:col>
          <xdr:colOff>0</xdr:colOff>
          <xdr:row>65603</xdr:row>
          <xdr:rowOff>0</xdr:rowOff>
        </xdr:to>
        <xdr:sp macro="" textlink="">
          <xdr:nvSpPr>
            <xdr:cNvPr id="62463" name="Button 1023" hidden="1">
              <a:extLst>
                <a:ext uri="{63B3BB69-23CF-44E3-9099-C40C66FF867C}">
                  <a14:compatExt spid="_x0000_s62463"/>
                </a:ext>
                <a:ext uri="{FF2B5EF4-FFF2-40B4-BE49-F238E27FC236}">
                  <a16:creationId xmlns:a16="http://schemas.microsoft.com/office/drawing/2014/main" id="{00000000-0008-0000-3C00-0000F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131139</xdr:row>
          <xdr:rowOff>0</xdr:rowOff>
        </xdr:from>
        <xdr:to>
          <xdr:col>15356</xdr:col>
          <xdr:colOff>0</xdr:colOff>
          <xdr:row>131139</xdr:row>
          <xdr:rowOff>0</xdr:rowOff>
        </xdr:to>
        <xdr:sp macro="" textlink="">
          <xdr:nvSpPr>
            <xdr:cNvPr id="77824" name="Button 1024" hidden="1">
              <a:extLst>
                <a:ext uri="{63B3BB69-23CF-44E3-9099-C40C66FF867C}">
                  <a14:compatExt spid="_x0000_s77824"/>
                </a:ext>
                <a:ext uri="{FF2B5EF4-FFF2-40B4-BE49-F238E27FC236}">
                  <a16:creationId xmlns:a16="http://schemas.microsoft.com/office/drawing/2014/main" id="{00000000-0008-0000-3C00-00000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196675</xdr:row>
          <xdr:rowOff>0</xdr:rowOff>
        </xdr:from>
        <xdr:to>
          <xdr:col>15356</xdr:col>
          <xdr:colOff>0</xdr:colOff>
          <xdr:row>196675</xdr:row>
          <xdr:rowOff>0</xdr:rowOff>
        </xdr:to>
        <xdr:sp macro="" textlink="">
          <xdr:nvSpPr>
            <xdr:cNvPr id="77825" name="Button 1025" hidden="1">
              <a:extLst>
                <a:ext uri="{63B3BB69-23CF-44E3-9099-C40C66FF867C}">
                  <a14:compatExt spid="_x0000_s77825"/>
                </a:ext>
                <a:ext uri="{FF2B5EF4-FFF2-40B4-BE49-F238E27FC236}">
                  <a16:creationId xmlns:a16="http://schemas.microsoft.com/office/drawing/2014/main" id="{00000000-0008-0000-3C00-00000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262211</xdr:row>
          <xdr:rowOff>0</xdr:rowOff>
        </xdr:from>
        <xdr:to>
          <xdr:col>15356</xdr:col>
          <xdr:colOff>0</xdr:colOff>
          <xdr:row>262211</xdr:row>
          <xdr:rowOff>0</xdr:rowOff>
        </xdr:to>
        <xdr:sp macro="" textlink="">
          <xdr:nvSpPr>
            <xdr:cNvPr id="77826" name="Button 1026" hidden="1">
              <a:extLst>
                <a:ext uri="{63B3BB69-23CF-44E3-9099-C40C66FF867C}">
                  <a14:compatExt spid="_x0000_s77826"/>
                </a:ext>
                <a:ext uri="{FF2B5EF4-FFF2-40B4-BE49-F238E27FC236}">
                  <a16:creationId xmlns:a16="http://schemas.microsoft.com/office/drawing/2014/main" id="{00000000-0008-0000-3C00-00000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327747</xdr:row>
          <xdr:rowOff>0</xdr:rowOff>
        </xdr:from>
        <xdr:to>
          <xdr:col>15356</xdr:col>
          <xdr:colOff>0</xdr:colOff>
          <xdr:row>327747</xdr:row>
          <xdr:rowOff>0</xdr:rowOff>
        </xdr:to>
        <xdr:sp macro="" textlink="">
          <xdr:nvSpPr>
            <xdr:cNvPr id="77827" name="Button 1027" hidden="1">
              <a:extLst>
                <a:ext uri="{63B3BB69-23CF-44E3-9099-C40C66FF867C}">
                  <a14:compatExt spid="_x0000_s77827"/>
                </a:ext>
                <a:ext uri="{FF2B5EF4-FFF2-40B4-BE49-F238E27FC236}">
                  <a16:creationId xmlns:a16="http://schemas.microsoft.com/office/drawing/2014/main" id="{00000000-0008-0000-3C00-00000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393283</xdr:row>
          <xdr:rowOff>0</xdr:rowOff>
        </xdr:from>
        <xdr:to>
          <xdr:col>15356</xdr:col>
          <xdr:colOff>0</xdr:colOff>
          <xdr:row>393283</xdr:row>
          <xdr:rowOff>0</xdr:rowOff>
        </xdr:to>
        <xdr:sp macro="" textlink="">
          <xdr:nvSpPr>
            <xdr:cNvPr id="77828" name="Button 1028" hidden="1">
              <a:extLst>
                <a:ext uri="{63B3BB69-23CF-44E3-9099-C40C66FF867C}">
                  <a14:compatExt spid="_x0000_s77828"/>
                </a:ext>
                <a:ext uri="{FF2B5EF4-FFF2-40B4-BE49-F238E27FC236}">
                  <a16:creationId xmlns:a16="http://schemas.microsoft.com/office/drawing/2014/main" id="{00000000-0008-0000-3C00-00000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458819</xdr:row>
          <xdr:rowOff>0</xdr:rowOff>
        </xdr:from>
        <xdr:to>
          <xdr:col>15356</xdr:col>
          <xdr:colOff>0</xdr:colOff>
          <xdr:row>458819</xdr:row>
          <xdr:rowOff>0</xdr:rowOff>
        </xdr:to>
        <xdr:sp macro="" textlink="">
          <xdr:nvSpPr>
            <xdr:cNvPr id="77829" name="Button 1029" hidden="1">
              <a:extLst>
                <a:ext uri="{63B3BB69-23CF-44E3-9099-C40C66FF867C}">
                  <a14:compatExt spid="_x0000_s77829"/>
                </a:ext>
                <a:ext uri="{FF2B5EF4-FFF2-40B4-BE49-F238E27FC236}">
                  <a16:creationId xmlns:a16="http://schemas.microsoft.com/office/drawing/2014/main" id="{00000000-0008-0000-3C00-00000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524355</xdr:row>
          <xdr:rowOff>0</xdr:rowOff>
        </xdr:from>
        <xdr:to>
          <xdr:col>15356</xdr:col>
          <xdr:colOff>0</xdr:colOff>
          <xdr:row>524355</xdr:row>
          <xdr:rowOff>0</xdr:rowOff>
        </xdr:to>
        <xdr:sp macro="" textlink="">
          <xdr:nvSpPr>
            <xdr:cNvPr id="77830" name="Button 1030" hidden="1">
              <a:extLst>
                <a:ext uri="{63B3BB69-23CF-44E3-9099-C40C66FF867C}">
                  <a14:compatExt spid="_x0000_s77830"/>
                </a:ext>
                <a:ext uri="{FF2B5EF4-FFF2-40B4-BE49-F238E27FC236}">
                  <a16:creationId xmlns:a16="http://schemas.microsoft.com/office/drawing/2014/main" id="{00000000-0008-0000-3C00-00000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589891</xdr:row>
          <xdr:rowOff>0</xdr:rowOff>
        </xdr:from>
        <xdr:to>
          <xdr:col>15356</xdr:col>
          <xdr:colOff>0</xdr:colOff>
          <xdr:row>589891</xdr:row>
          <xdr:rowOff>0</xdr:rowOff>
        </xdr:to>
        <xdr:sp macro="" textlink="">
          <xdr:nvSpPr>
            <xdr:cNvPr id="77831" name="Button 1031" hidden="1">
              <a:extLst>
                <a:ext uri="{63B3BB69-23CF-44E3-9099-C40C66FF867C}">
                  <a14:compatExt spid="_x0000_s77831"/>
                </a:ext>
                <a:ext uri="{FF2B5EF4-FFF2-40B4-BE49-F238E27FC236}">
                  <a16:creationId xmlns:a16="http://schemas.microsoft.com/office/drawing/2014/main" id="{00000000-0008-0000-3C00-00000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655427</xdr:row>
          <xdr:rowOff>0</xdr:rowOff>
        </xdr:from>
        <xdr:to>
          <xdr:col>15356</xdr:col>
          <xdr:colOff>0</xdr:colOff>
          <xdr:row>655427</xdr:row>
          <xdr:rowOff>0</xdr:rowOff>
        </xdr:to>
        <xdr:sp macro="" textlink="">
          <xdr:nvSpPr>
            <xdr:cNvPr id="77832" name="Button 1032" hidden="1">
              <a:extLst>
                <a:ext uri="{63B3BB69-23CF-44E3-9099-C40C66FF867C}">
                  <a14:compatExt spid="_x0000_s77832"/>
                </a:ext>
                <a:ext uri="{FF2B5EF4-FFF2-40B4-BE49-F238E27FC236}">
                  <a16:creationId xmlns:a16="http://schemas.microsoft.com/office/drawing/2014/main" id="{00000000-0008-0000-3C00-00000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720963</xdr:row>
          <xdr:rowOff>0</xdr:rowOff>
        </xdr:from>
        <xdr:to>
          <xdr:col>15356</xdr:col>
          <xdr:colOff>0</xdr:colOff>
          <xdr:row>720963</xdr:row>
          <xdr:rowOff>0</xdr:rowOff>
        </xdr:to>
        <xdr:sp macro="" textlink="">
          <xdr:nvSpPr>
            <xdr:cNvPr id="77833" name="Button 1033" hidden="1">
              <a:extLst>
                <a:ext uri="{63B3BB69-23CF-44E3-9099-C40C66FF867C}">
                  <a14:compatExt spid="_x0000_s77833"/>
                </a:ext>
                <a:ext uri="{FF2B5EF4-FFF2-40B4-BE49-F238E27FC236}">
                  <a16:creationId xmlns:a16="http://schemas.microsoft.com/office/drawing/2014/main" id="{00000000-0008-0000-3C00-00000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786499</xdr:row>
          <xdr:rowOff>0</xdr:rowOff>
        </xdr:from>
        <xdr:to>
          <xdr:col>15356</xdr:col>
          <xdr:colOff>0</xdr:colOff>
          <xdr:row>786499</xdr:row>
          <xdr:rowOff>0</xdr:rowOff>
        </xdr:to>
        <xdr:sp macro="" textlink="">
          <xdr:nvSpPr>
            <xdr:cNvPr id="77834" name="Button 1034" hidden="1">
              <a:extLst>
                <a:ext uri="{63B3BB69-23CF-44E3-9099-C40C66FF867C}">
                  <a14:compatExt spid="_x0000_s77834"/>
                </a:ext>
                <a:ext uri="{FF2B5EF4-FFF2-40B4-BE49-F238E27FC236}">
                  <a16:creationId xmlns:a16="http://schemas.microsoft.com/office/drawing/2014/main" id="{00000000-0008-0000-3C00-00000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852035</xdr:row>
          <xdr:rowOff>0</xdr:rowOff>
        </xdr:from>
        <xdr:to>
          <xdr:col>15356</xdr:col>
          <xdr:colOff>0</xdr:colOff>
          <xdr:row>852035</xdr:row>
          <xdr:rowOff>0</xdr:rowOff>
        </xdr:to>
        <xdr:sp macro="" textlink="">
          <xdr:nvSpPr>
            <xdr:cNvPr id="77835" name="Button 1035" hidden="1">
              <a:extLst>
                <a:ext uri="{63B3BB69-23CF-44E3-9099-C40C66FF867C}">
                  <a14:compatExt spid="_x0000_s77835"/>
                </a:ext>
                <a:ext uri="{FF2B5EF4-FFF2-40B4-BE49-F238E27FC236}">
                  <a16:creationId xmlns:a16="http://schemas.microsoft.com/office/drawing/2014/main" id="{00000000-0008-0000-3C00-00000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917571</xdr:row>
          <xdr:rowOff>0</xdr:rowOff>
        </xdr:from>
        <xdr:to>
          <xdr:col>15356</xdr:col>
          <xdr:colOff>0</xdr:colOff>
          <xdr:row>917571</xdr:row>
          <xdr:rowOff>0</xdr:rowOff>
        </xdr:to>
        <xdr:sp macro="" textlink="">
          <xdr:nvSpPr>
            <xdr:cNvPr id="77836" name="Button 1036" hidden="1">
              <a:extLst>
                <a:ext uri="{63B3BB69-23CF-44E3-9099-C40C66FF867C}">
                  <a14:compatExt spid="_x0000_s77836"/>
                </a:ext>
                <a:ext uri="{FF2B5EF4-FFF2-40B4-BE49-F238E27FC236}">
                  <a16:creationId xmlns:a16="http://schemas.microsoft.com/office/drawing/2014/main" id="{00000000-0008-0000-3C00-00000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983107</xdr:row>
          <xdr:rowOff>0</xdr:rowOff>
        </xdr:from>
        <xdr:to>
          <xdr:col>15356</xdr:col>
          <xdr:colOff>0</xdr:colOff>
          <xdr:row>983107</xdr:row>
          <xdr:rowOff>0</xdr:rowOff>
        </xdr:to>
        <xdr:sp macro="" textlink="">
          <xdr:nvSpPr>
            <xdr:cNvPr id="77837" name="Button 1037" hidden="1">
              <a:extLst>
                <a:ext uri="{63B3BB69-23CF-44E3-9099-C40C66FF867C}">
                  <a14:compatExt spid="_x0000_s77837"/>
                </a:ext>
                <a:ext uri="{FF2B5EF4-FFF2-40B4-BE49-F238E27FC236}">
                  <a16:creationId xmlns:a16="http://schemas.microsoft.com/office/drawing/2014/main" id="{00000000-0008-0000-3C00-00000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67</xdr:row>
          <xdr:rowOff>0</xdr:rowOff>
        </xdr:from>
        <xdr:to>
          <xdr:col>15612</xdr:col>
          <xdr:colOff>0</xdr:colOff>
          <xdr:row>67</xdr:row>
          <xdr:rowOff>0</xdr:rowOff>
        </xdr:to>
        <xdr:sp macro="" textlink="">
          <xdr:nvSpPr>
            <xdr:cNvPr id="77838" name="Button 1038" hidden="1">
              <a:extLst>
                <a:ext uri="{63B3BB69-23CF-44E3-9099-C40C66FF867C}">
                  <a14:compatExt spid="_x0000_s77838"/>
                </a:ext>
                <a:ext uri="{FF2B5EF4-FFF2-40B4-BE49-F238E27FC236}">
                  <a16:creationId xmlns:a16="http://schemas.microsoft.com/office/drawing/2014/main" id="{00000000-0008-0000-3C00-00000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65603</xdr:row>
          <xdr:rowOff>0</xdr:rowOff>
        </xdr:from>
        <xdr:to>
          <xdr:col>15612</xdr:col>
          <xdr:colOff>0</xdr:colOff>
          <xdr:row>65603</xdr:row>
          <xdr:rowOff>0</xdr:rowOff>
        </xdr:to>
        <xdr:sp macro="" textlink="">
          <xdr:nvSpPr>
            <xdr:cNvPr id="77839" name="Button 1039" hidden="1">
              <a:extLst>
                <a:ext uri="{63B3BB69-23CF-44E3-9099-C40C66FF867C}">
                  <a14:compatExt spid="_x0000_s77839"/>
                </a:ext>
                <a:ext uri="{FF2B5EF4-FFF2-40B4-BE49-F238E27FC236}">
                  <a16:creationId xmlns:a16="http://schemas.microsoft.com/office/drawing/2014/main" id="{00000000-0008-0000-3C00-00000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131139</xdr:row>
          <xdr:rowOff>0</xdr:rowOff>
        </xdr:from>
        <xdr:to>
          <xdr:col>15612</xdr:col>
          <xdr:colOff>0</xdr:colOff>
          <xdr:row>131139</xdr:row>
          <xdr:rowOff>0</xdr:rowOff>
        </xdr:to>
        <xdr:sp macro="" textlink="">
          <xdr:nvSpPr>
            <xdr:cNvPr id="77840" name="Button 1040" hidden="1">
              <a:extLst>
                <a:ext uri="{63B3BB69-23CF-44E3-9099-C40C66FF867C}">
                  <a14:compatExt spid="_x0000_s77840"/>
                </a:ext>
                <a:ext uri="{FF2B5EF4-FFF2-40B4-BE49-F238E27FC236}">
                  <a16:creationId xmlns:a16="http://schemas.microsoft.com/office/drawing/2014/main" id="{00000000-0008-0000-3C00-00001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196675</xdr:row>
          <xdr:rowOff>0</xdr:rowOff>
        </xdr:from>
        <xdr:to>
          <xdr:col>15612</xdr:col>
          <xdr:colOff>0</xdr:colOff>
          <xdr:row>196675</xdr:row>
          <xdr:rowOff>0</xdr:rowOff>
        </xdr:to>
        <xdr:sp macro="" textlink="">
          <xdr:nvSpPr>
            <xdr:cNvPr id="77841" name="Button 1041" hidden="1">
              <a:extLst>
                <a:ext uri="{63B3BB69-23CF-44E3-9099-C40C66FF867C}">
                  <a14:compatExt spid="_x0000_s77841"/>
                </a:ext>
                <a:ext uri="{FF2B5EF4-FFF2-40B4-BE49-F238E27FC236}">
                  <a16:creationId xmlns:a16="http://schemas.microsoft.com/office/drawing/2014/main" id="{00000000-0008-0000-3C00-00001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262211</xdr:row>
          <xdr:rowOff>0</xdr:rowOff>
        </xdr:from>
        <xdr:to>
          <xdr:col>15612</xdr:col>
          <xdr:colOff>0</xdr:colOff>
          <xdr:row>262211</xdr:row>
          <xdr:rowOff>0</xdr:rowOff>
        </xdr:to>
        <xdr:sp macro="" textlink="">
          <xdr:nvSpPr>
            <xdr:cNvPr id="77842" name="Button 1042" hidden="1">
              <a:extLst>
                <a:ext uri="{63B3BB69-23CF-44E3-9099-C40C66FF867C}">
                  <a14:compatExt spid="_x0000_s77842"/>
                </a:ext>
                <a:ext uri="{FF2B5EF4-FFF2-40B4-BE49-F238E27FC236}">
                  <a16:creationId xmlns:a16="http://schemas.microsoft.com/office/drawing/2014/main" id="{00000000-0008-0000-3C00-00001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327747</xdr:row>
          <xdr:rowOff>0</xdr:rowOff>
        </xdr:from>
        <xdr:to>
          <xdr:col>15612</xdr:col>
          <xdr:colOff>0</xdr:colOff>
          <xdr:row>327747</xdr:row>
          <xdr:rowOff>0</xdr:rowOff>
        </xdr:to>
        <xdr:sp macro="" textlink="">
          <xdr:nvSpPr>
            <xdr:cNvPr id="77843" name="Button 1043" hidden="1">
              <a:extLst>
                <a:ext uri="{63B3BB69-23CF-44E3-9099-C40C66FF867C}">
                  <a14:compatExt spid="_x0000_s77843"/>
                </a:ext>
                <a:ext uri="{FF2B5EF4-FFF2-40B4-BE49-F238E27FC236}">
                  <a16:creationId xmlns:a16="http://schemas.microsoft.com/office/drawing/2014/main" id="{00000000-0008-0000-3C00-00001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393283</xdr:row>
          <xdr:rowOff>0</xdr:rowOff>
        </xdr:from>
        <xdr:to>
          <xdr:col>15612</xdr:col>
          <xdr:colOff>0</xdr:colOff>
          <xdr:row>393283</xdr:row>
          <xdr:rowOff>0</xdr:rowOff>
        </xdr:to>
        <xdr:sp macro="" textlink="">
          <xdr:nvSpPr>
            <xdr:cNvPr id="77844" name="Button 1044" hidden="1">
              <a:extLst>
                <a:ext uri="{63B3BB69-23CF-44E3-9099-C40C66FF867C}">
                  <a14:compatExt spid="_x0000_s77844"/>
                </a:ext>
                <a:ext uri="{FF2B5EF4-FFF2-40B4-BE49-F238E27FC236}">
                  <a16:creationId xmlns:a16="http://schemas.microsoft.com/office/drawing/2014/main" id="{00000000-0008-0000-3C00-00001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458819</xdr:row>
          <xdr:rowOff>0</xdr:rowOff>
        </xdr:from>
        <xdr:to>
          <xdr:col>15612</xdr:col>
          <xdr:colOff>0</xdr:colOff>
          <xdr:row>458819</xdr:row>
          <xdr:rowOff>0</xdr:rowOff>
        </xdr:to>
        <xdr:sp macro="" textlink="">
          <xdr:nvSpPr>
            <xdr:cNvPr id="77845" name="Button 1045" hidden="1">
              <a:extLst>
                <a:ext uri="{63B3BB69-23CF-44E3-9099-C40C66FF867C}">
                  <a14:compatExt spid="_x0000_s77845"/>
                </a:ext>
                <a:ext uri="{FF2B5EF4-FFF2-40B4-BE49-F238E27FC236}">
                  <a16:creationId xmlns:a16="http://schemas.microsoft.com/office/drawing/2014/main" id="{00000000-0008-0000-3C00-00001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524355</xdr:row>
          <xdr:rowOff>0</xdr:rowOff>
        </xdr:from>
        <xdr:to>
          <xdr:col>15612</xdr:col>
          <xdr:colOff>0</xdr:colOff>
          <xdr:row>524355</xdr:row>
          <xdr:rowOff>0</xdr:rowOff>
        </xdr:to>
        <xdr:sp macro="" textlink="">
          <xdr:nvSpPr>
            <xdr:cNvPr id="77846" name="Button 1046" hidden="1">
              <a:extLst>
                <a:ext uri="{63B3BB69-23CF-44E3-9099-C40C66FF867C}">
                  <a14:compatExt spid="_x0000_s77846"/>
                </a:ext>
                <a:ext uri="{FF2B5EF4-FFF2-40B4-BE49-F238E27FC236}">
                  <a16:creationId xmlns:a16="http://schemas.microsoft.com/office/drawing/2014/main" id="{00000000-0008-0000-3C00-00001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589891</xdr:row>
          <xdr:rowOff>0</xdr:rowOff>
        </xdr:from>
        <xdr:to>
          <xdr:col>15612</xdr:col>
          <xdr:colOff>0</xdr:colOff>
          <xdr:row>589891</xdr:row>
          <xdr:rowOff>0</xdr:rowOff>
        </xdr:to>
        <xdr:sp macro="" textlink="">
          <xdr:nvSpPr>
            <xdr:cNvPr id="77847" name="Button 1047" hidden="1">
              <a:extLst>
                <a:ext uri="{63B3BB69-23CF-44E3-9099-C40C66FF867C}">
                  <a14:compatExt spid="_x0000_s77847"/>
                </a:ext>
                <a:ext uri="{FF2B5EF4-FFF2-40B4-BE49-F238E27FC236}">
                  <a16:creationId xmlns:a16="http://schemas.microsoft.com/office/drawing/2014/main" id="{00000000-0008-0000-3C00-00001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655427</xdr:row>
          <xdr:rowOff>0</xdr:rowOff>
        </xdr:from>
        <xdr:to>
          <xdr:col>15612</xdr:col>
          <xdr:colOff>0</xdr:colOff>
          <xdr:row>655427</xdr:row>
          <xdr:rowOff>0</xdr:rowOff>
        </xdr:to>
        <xdr:sp macro="" textlink="">
          <xdr:nvSpPr>
            <xdr:cNvPr id="77848" name="Button 1048" hidden="1">
              <a:extLst>
                <a:ext uri="{63B3BB69-23CF-44E3-9099-C40C66FF867C}">
                  <a14:compatExt spid="_x0000_s77848"/>
                </a:ext>
                <a:ext uri="{FF2B5EF4-FFF2-40B4-BE49-F238E27FC236}">
                  <a16:creationId xmlns:a16="http://schemas.microsoft.com/office/drawing/2014/main" id="{00000000-0008-0000-3C00-00001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720963</xdr:row>
          <xdr:rowOff>0</xdr:rowOff>
        </xdr:from>
        <xdr:to>
          <xdr:col>15612</xdr:col>
          <xdr:colOff>0</xdr:colOff>
          <xdr:row>720963</xdr:row>
          <xdr:rowOff>0</xdr:rowOff>
        </xdr:to>
        <xdr:sp macro="" textlink="">
          <xdr:nvSpPr>
            <xdr:cNvPr id="77849" name="Button 1049" hidden="1">
              <a:extLst>
                <a:ext uri="{63B3BB69-23CF-44E3-9099-C40C66FF867C}">
                  <a14:compatExt spid="_x0000_s77849"/>
                </a:ext>
                <a:ext uri="{FF2B5EF4-FFF2-40B4-BE49-F238E27FC236}">
                  <a16:creationId xmlns:a16="http://schemas.microsoft.com/office/drawing/2014/main" id="{00000000-0008-0000-3C00-00001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786499</xdr:row>
          <xdr:rowOff>0</xdr:rowOff>
        </xdr:from>
        <xdr:to>
          <xdr:col>15612</xdr:col>
          <xdr:colOff>0</xdr:colOff>
          <xdr:row>786499</xdr:row>
          <xdr:rowOff>0</xdr:rowOff>
        </xdr:to>
        <xdr:sp macro="" textlink="">
          <xdr:nvSpPr>
            <xdr:cNvPr id="77850" name="Button 1050" hidden="1">
              <a:extLst>
                <a:ext uri="{63B3BB69-23CF-44E3-9099-C40C66FF867C}">
                  <a14:compatExt spid="_x0000_s77850"/>
                </a:ext>
                <a:ext uri="{FF2B5EF4-FFF2-40B4-BE49-F238E27FC236}">
                  <a16:creationId xmlns:a16="http://schemas.microsoft.com/office/drawing/2014/main" id="{00000000-0008-0000-3C00-00001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852035</xdr:row>
          <xdr:rowOff>0</xdr:rowOff>
        </xdr:from>
        <xdr:to>
          <xdr:col>15612</xdr:col>
          <xdr:colOff>0</xdr:colOff>
          <xdr:row>852035</xdr:row>
          <xdr:rowOff>0</xdr:rowOff>
        </xdr:to>
        <xdr:sp macro="" textlink="">
          <xdr:nvSpPr>
            <xdr:cNvPr id="77851" name="Button 1051" hidden="1">
              <a:extLst>
                <a:ext uri="{63B3BB69-23CF-44E3-9099-C40C66FF867C}">
                  <a14:compatExt spid="_x0000_s77851"/>
                </a:ext>
                <a:ext uri="{FF2B5EF4-FFF2-40B4-BE49-F238E27FC236}">
                  <a16:creationId xmlns:a16="http://schemas.microsoft.com/office/drawing/2014/main" id="{00000000-0008-0000-3C00-00001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917571</xdr:row>
          <xdr:rowOff>0</xdr:rowOff>
        </xdr:from>
        <xdr:to>
          <xdr:col>15612</xdr:col>
          <xdr:colOff>0</xdr:colOff>
          <xdr:row>917571</xdr:row>
          <xdr:rowOff>0</xdr:rowOff>
        </xdr:to>
        <xdr:sp macro="" textlink="">
          <xdr:nvSpPr>
            <xdr:cNvPr id="77852" name="Button 1052" hidden="1">
              <a:extLst>
                <a:ext uri="{63B3BB69-23CF-44E3-9099-C40C66FF867C}">
                  <a14:compatExt spid="_x0000_s77852"/>
                </a:ext>
                <a:ext uri="{FF2B5EF4-FFF2-40B4-BE49-F238E27FC236}">
                  <a16:creationId xmlns:a16="http://schemas.microsoft.com/office/drawing/2014/main" id="{00000000-0008-0000-3C00-00001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983107</xdr:row>
          <xdr:rowOff>0</xdr:rowOff>
        </xdr:from>
        <xdr:to>
          <xdr:col>15612</xdr:col>
          <xdr:colOff>0</xdr:colOff>
          <xdr:row>983107</xdr:row>
          <xdr:rowOff>0</xdr:rowOff>
        </xdr:to>
        <xdr:sp macro="" textlink="">
          <xdr:nvSpPr>
            <xdr:cNvPr id="77853" name="Button 1053" hidden="1">
              <a:extLst>
                <a:ext uri="{63B3BB69-23CF-44E3-9099-C40C66FF867C}">
                  <a14:compatExt spid="_x0000_s77853"/>
                </a:ext>
                <a:ext uri="{FF2B5EF4-FFF2-40B4-BE49-F238E27FC236}">
                  <a16:creationId xmlns:a16="http://schemas.microsoft.com/office/drawing/2014/main" id="{00000000-0008-0000-3C00-00001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67</xdr:row>
          <xdr:rowOff>0</xdr:rowOff>
        </xdr:from>
        <xdr:to>
          <xdr:col>15868</xdr:col>
          <xdr:colOff>0</xdr:colOff>
          <xdr:row>67</xdr:row>
          <xdr:rowOff>0</xdr:rowOff>
        </xdr:to>
        <xdr:sp macro="" textlink="">
          <xdr:nvSpPr>
            <xdr:cNvPr id="77854" name="Button 1054" hidden="1">
              <a:extLst>
                <a:ext uri="{63B3BB69-23CF-44E3-9099-C40C66FF867C}">
                  <a14:compatExt spid="_x0000_s77854"/>
                </a:ext>
                <a:ext uri="{FF2B5EF4-FFF2-40B4-BE49-F238E27FC236}">
                  <a16:creationId xmlns:a16="http://schemas.microsoft.com/office/drawing/2014/main" id="{00000000-0008-0000-3C00-00001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65603</xdr:row>
          <xdr:rowOff>0</xdr:rowOff>
        </xdr:from>
        <xdr:to>
          <xdr:col>15868</xdr:col>
          <xdr:colOff>0</xdr:colOff>
          <xdr:row>65603</xdr:row>
          <xdr:rowOff>0</xdr:rowOff>
        </xdr:to>
        <xdr:sp macro="" textlink="">
          <xdr:nvSpPr>
            <xdr:cNvPr id="77855" name="Button 1055" hidden="1">
              <a:extLst>
                <a:ext uri="{63B3BB69-23CF-44E3-9099-C40C66FF867C}">
                  <a14:compatExt spid="_x0000_s77855"/>
                </a:ext>
                <a:ext uri="{FF2B5EF4-FFF2-40B4-BE49-F238E27FC236}">
                  <a16:creationId xmlns:a16="http://schemas.microsoft.com/office/drawing/2014/main" id="{00000000-0008-0000-3C00-00001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131139</xdr:row>
          <xdr:rowOff>0</xdr:rowOff>
        </xdr:from>
        <xdr:to>
          <xdr:col>15868</xdr:col>
          <xdr:colOff>0</xdr:colOff>
          <xdr:row>131139</xdr:row>
          <xdr:rowOff>0</xdr:rowOff>
        </xdr:to>
        <xdr:sp macro="" textlink="">
          <xdr:nvSpPr>
            <xdr:cNvPr id="77856" name="Button 1056" hidden="1">
              <a:extLst>
                <a:ext uri="{63B3BB69-23CF-44E3-9099-C40C66FF867C}">
                  <a14:compatExt spid="_x0000_s77856"/>
                </a:ext>
                <a:ext uri="{FF2B5EF4-FFF2-40B4-BE49-F238E27FC236}">
                  <a16:creationId xmlns:a16="http://schemas.microsoft.com/office/drawing/2014/main" id="{00000000-0008-0000-3C00-00002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196675</xdr:row>
          <xdr:rowOff>0</xdr:rowOff>
        </xdr:from>
        <xdr:to>
          <xdr:col>15868</xdr:col>
          <xdr:colOff>0</xdr:colOff>
          <xdr:row>196675</xdr:row>
          <xdr:rowOff>0</xdr:rowOff>
        </xdr:to>
        <xdr:sp macro="" textlink="">
          <xdr:nvSpPr>
            <xdr:cNvPr id="77857" name="Button 1057" hidden="1">
              <a:extLst>
                <a:ext uri="{63B3BB69-23CF-44E3-9099-C40C66FF867C}">
                  <a14:compatExt spid="_x0000_s77857"/>
                </a:ext>
                <a:ext uri="{FF2B5EF4-FFF2-40B4-BE49-F238E27FC236}">
                  <a16:creationId xmlns:a16="http://schemas.microsoft.com/office/drawing/2014/main" id="{00000000-0008-0000-3C00-00002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262211</xdr:row>
          <xdr:rowOff>0</xdr:rowOff>
        </xdr:from>
        <xdr:to>
          <xdr:col>15868</xdr:col>
          <xdr:colOff>0</xdr:colOff>
          <xdr:row>262211</xdr:row>
          <xdr:rowOff>0</xdr:rowOff>
        </xdr:to>
        <xdr:sp macro="" textlink="">
          <xdr:nvSpPr>
            <xdr:cNvPr id="77858" name="Button 1058" hidden="1">
              <a:extLst>
                <a:ext uri="{63B3BB69-23CF-44E3-9099-C40C66FF867C}">
                  <a14:compatExt spid="_x0000_s77858"/>
                </a:ext>
                <a:ext uri="{FF2B5EF4-FFF2-40B4-BE49-F238E27FC236}">
                  <a16:creationId xmlns:a16="http://schemas.microsoft.com/office/drawing/2014/main" id="{00000000-0008-0000-3C00-00002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327747</xdr:row>
          <xdr:rowOff>0</xdr:rowOff>
        </xdr:from>
        <xdr:to>
          <xdr:col>15868</xdr:col>
          <xdr:colOff>0</xdr:colOff>
          <xdr:row>327747</xdr:row>
          <xdr:rowOff>0</xdr:rowOff>
        </xdr:to>
        <xdr:sp macro="" textlink="">
          <xdr:nvSpPr>
            <xdr:cNvPr id="77859" name="Button 1059" hidden="1">
              <a:extLst>
                <a:ext uri="{63B3BB69-23CF-44E3-9099-C40C66FF867C}">
                  <a14:compatExt spid="_x0000_s77859"/>
                </a:ext>
                <a:ext uri="{FF2B5EF4-FFF2-40B4-BE49-F238E27FC236}">
                  <a16:creationId xmlns:a16="http://schemas.microsoft.com/office/drawing/2014/main" id="{00000000-0008-0000-3C00-00002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393283</xdr:row>
          <xdr:rowOff>0</xdr:rowOff>
        </xdr:from>
        <xdr:to>
          <xdr:col>15868</xdr:col>
          <xdr:colOff>0</xdr:colOff>
          <xdr:row>393283</xdr:row>
          <xdr:rowOff>0</xdr:rowOff>
        </xdr:to>
        <xdr:sp macro="" textlink="">
          <xdr:nvSpPr>
            <xdr:cNvPr id="77860" name="Button 1060" hidden="1">
              <a:extLst>
                <a:ext uri="{63B3BB69-23CF-44E3-9099-C40C66FF867C}">
                  <a14:compatExt spid="_x0000_s77860"/>
                </a:ext>
                <a:ext uri="{FF2B5EF4-FFF2-40B4-BE49-F238E27FC236}">
                  <a16:creationId xmlns:a16="http://schemas.microsoft.com/office/drawing/2014/main" id="{00000000-0008-0000-3C00-00002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458819</xdr:row>
          <xdr:rowOff>0</xdr:rowOff>
        </xdr:from>
        <xdr:to>
          <xdr:col>15868</xdr:col>
          <xdr:colOff>0</xdr:colOff>
          <xdr:row>458819</xdr:row>
          <xdr:rowOff>0</xdr:rowOff>
        </xdr:to>
        <xdr:sp macro="" textlink="">
          <xdr:nvSpPr>
            <xdr:cNvPr id="77861" name="Button 1061" hidden="1">
              <a:extLst>
                <a:ext uri="{63B3BB69-23CF-44E3-9099-C40C66FF867C}">
                  <a14:compatExt spid="_x0000_s77861"/>
                </a:ext>
                <a:ext uri="{FF2B5EF4-FFF2-40B4-BE49-F238E27FC236}">
                  <a16:creationId xmlns:a16="http://schemas.microsoft.com/office/drawing/2014/main" id="{00000000-0008-0000-3C00-00002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524355</xdr:row>
          <xdr:rowOff>0</xdr:rowOff>
        </xdr:from>
        <xdr:to>
          <xdr:col>15868</xdr:col>
          <xdr:colOff>0</xdr:colOff>
          <xdr:row>524355</xdr:row>
          <xdr:rowOff>0</xdr:rowOff>
        </xdr:to>
        <xdr:sp macro="" textlink="">
          <xdr:nvSpPr>
            <xdr:cNvPr id="77862" name="Button 1062" hidden="1">
              <a:extLst>
                <a:ext uri="{63B3BB69-23CF-44E3-9099-C40C66FF867C}">
                  <a14:compatExt spid="_x0000_s77862"/>
                </a:ext>
                <a:ext uri="{FF2B5EF4-FFF2-40B4-BE49-F238E27FC236}">
                  <a16:creationId xmlns:a16="http://schemas.microsoft.com/office/drawing/2014/main" id="{00000000-0008-0000-3C00-00002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589891</xdr:row>
          <xdr:rowOff>0</xdr:rowOff>
        </xdr:from>
        <xdr:to>
          <xdr:col>15868</xdr:col>
          <xdr:colOff>0</xdr:colOff>
          <xdr:row>589891</xdr:row>
          <xdr:rowOff>0</xdr:rowOff>
        </xdr:to>
        <xdr:sp macro="" textlink="">
          <xdr:nvSpPr>
            <xdr:cNvPr id="77863" name="Button 1063" hidden="1">
              <a:extLst>
                <a:ext uri="{63B3BB69-23CF-44E3-9099-C40C66FF867C}">
                  <a14:compatExt spid="_x0000_s77863"/>
                </a:ext>
                <a:ext uri="{FF2B5EF4-FFF2-40B4-BE49-F238E27FC236}">
                  <a16:creationId xmlns:a16="http://schemas.microsoft.com/office/drawing/2014/main" id="{00000000-0008-0000-3C00-00002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655427</xdr:row>
          <xdr:rowOff>0</xdr:rowOff>
        </xdr:from>
        <xdr:to>
          <xdr:col>15868</xdr:col>
          <xdr:colOff>0</xdr:colOff>
          <xdr:row>655427</xdr:row>
          <xdr:rowOff>0</xdr:rowOff>
        </xdr:to>
        <xdr:sp macro="" textlink="">
          <xdr:nvSpPr>
            <xdr:cNvPr id="77864" name="Button 1064" hidden="1">
              <a:extLst>
                <a:ext uri="{63B3BB69-23CF-44E3-9099-C40C66FF867C}">
                  <a14:compatExt spid="_x0000_s77864"/>
                </a:ext>
                <a:ext uri="{FF2B5EF4-FFF2-40B4-BE49-F238E27FC236}">
                  <a16:creationId xmlns:a16="http://schemas.microsoft.com/office/drawing/2014/main" id="{00000000-0008-0000-3C00-00002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720963</xdr:row>
          <xdr:rowOff>0</xdr:rowOff>
        </xdr:from>
        <xdr:to>
          <xdr:col>15868</xdr:col>
          <xdr:colOff>0</xdr:colOff>
          <xdr:row>720963</xdr:row>
          <xdr:rowOff>0</xdr:rowOff>
        </xdr:to>
        <xdr:sp macro="" textlink="">
          <xdr:nvSpPr>
            <xdr:cNvPr id="77865" name="Button 1065" hidden="1">
              <a:extLst>
                <a:ext uri="{63B3BB69-23CF-44E3-9099-C40C66FF867C}">
                  <a14:compatExt spid="_x0000_s77865"/>
                </a:ext>
                <a:ext uri="{FF2B5EF4-FFF2-40B4-BE49-F238E27FC236}">
                  <a16:creationId xmlns:a16="http://schemas.microsoft.com/office/drawing/2014/main" id="{00000000-0008-0000-3C00-00002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786499</xdr:row>
          <xdr:rowOff>0</xdr:rowOff>
        </xdr:from>
        <xdr:to>
          <xdr:col>15868</xdr:col>
          <xdr:colOff>0</xdr:colOff>
          <xdr:row>786499</xdr:row>
          <xdr:rowOff>0</xdr:rowOff>
        </xdr:to>
        <xdr:sp macro="" textlink="">
          <xdr:nvSpPr>
            <xdr:cNvPr id="77866" name="Button 1066" hidden="1">
              <a:extLst>
                <a:ext uri="{63B3BB69-23CF-44E3-9099-C40C66FF867C}">
                  <a14:compatExt spid="_x0000_s77866"/>
                </a:ext>
                <a:ext uri="{FF2B5EF4-FFF2-40B4-BE49-F238E27FC236}">
                  <a16:creationId xmlns:a16="http://schemas.microsoft.com/office/drawing/2014/main" id="{00000000-0008-0000-3C00-00002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852035</xdr:row>
          <xdr:rowOff>0</xdr:rowOff>
        </xdr:from>
        <xdr:to>
          <xdr:col>15868</xdr:col>
          <xdr:colOff>0</xdr:colOff>
          <xdr:row>852035</xdr:row>
          <xdr:rowOff>0</xdr:rowOff>
        </xdr:to>
        <xdr:sp macro="" textlink="">
          <xdr:nvSpPr>
            <xdr:cNvPr id="77867" name="Button 1067" hidden="1">
              <a:extLst>
                <a:ext uri="{63B3BB69-23CF-44E3-9099-C40C66FF867C}">
                  <a14:compatExt spid="_x0000_s77867"/>
                </a:ext>
                <a:ext uri="{FF2B5EF4-FFF2-40B4-BE49-F238E27FC236}">
                  <a16:creationId xmlns:a16="http://schemas.microsoft.com/office/drawing/2014/main" id="{00000000-0008-0000-3C00-00002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917571</xdr:row>
          <xdr:rowOff>0</xdr:rowOff>
        </xdr:from>
        <xdr:to>
          <xdr:col>15868</xdr:col>
          <xdr:colOff>0</xdr:colOff>
          <xdr:row>917571</xdr:row>
          <xdr:rowOff>0</xdr:rowOff>
        </xdr:to>
        <xdr:sp macro="" textlink="">
          <xdr:nvSpPr>
            <xdr:cNvPr id="77868" name="Button 1068" hidden="1">
              <a:extLst>
                <a:ext uri="{63B3BB69-23CF-44E3-9099-C40C66FF867C}">
                  <a14:compatExt spid="_x0000_s77868"/>
                </a:ext>
                <a:ext uri="{FF2B5EF4-FFF2-40B4-BE49-F238E27FC236}">
                  <a16:creationId xmlns:a16="http://schemas.microsoft.com/office/drawing/2014/main" id="{00000000-0008-0000-3C00-00002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983107</xdr:row>
          <xdr:rowOff>0</xdr:rowOff>
        </xdr:from>
        <xdr:to>
          <xdr:col>15868</xdr:col>
          <xdr:colOff>0</xdr:colOff>
          <xdr:row>983107</xdr:row>
          <xdr:rowOff>0</xdr:rowOff>
        </xdr:to>
        <xdr:sp macro="" textlink="">
          <xdr:nvSpPr>
            <xdr:cNvPr id="77869" name="Button 1069" hidden="1">
              <a:extLst>
                <a:ext uri="{63B3BB69-23CF-44E3-9099-C40C66FF867C}">
                  <a14:compatExt spid="_x0000_s77869"/>
                </a:ext>
                <a:ext uri="{FF2B5EF4-FFF2-40B4-BE49-F238E27FC236}">
                  <a16:creationId xmlns:a16="http://schemas.microsoft.com/office/drawing/2014/main" id="{00000000-0008-0000-3C00-00002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67</xdr:row>
          <xdr:rowOff>0</xdr:rowOff>
        </xdr:from>
        <xdr:to>
          <xdr:col>16124</xdr:col>
          <xdr:colOff>0</xdr:colOff>
          <xdr:row>67</xdr:row>
          <xdr:rowOff>0</xdr:rowOff>
        </xdr:to>
        <xdr:sp macro="" textlink="">
          <xdr:nvSpPr>
            <xdr:cNvPr id="77870" name="Button 1070" hidden="1">
              <a:extLst>
                <a:ext uri="{63B3BB69-23CF-44E3-9099-C40C66FF867C}">
                  <a14:compatExt spid="_x0000_s77870"/>
                </a:ext>
                <a:ext uri="{FF2B5EF4-FFF2-40B4-BE49-F238E27FC236}">
                  <a16:creationId xmlns:a16="http://schemas.microsoft.com/office/drawing/2014/main" id="{00000000-0008-0000-3C00-00002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65603</xdr:row>
          <xdr:rowOff>0</xdr:rowOff>
        </xdr:from>
        <xdr:to>
          <xdr:col>16124</xdr:col>
          <xdr:colOff>0</xdr:colOff>
          <xdr:row>65603</xdr:row>
          <xdr:rowOff>0</xdr:rowOff>
        </xdr:to>
        <xdr:sp macro="" textlink="">
          <xdr:nvSpPr>
            <xdr:cNvPr id="77871" name="Button 1071" hidden="1">
              <a:extLst>
                <a:ext uri="{63B3BB69-23CF-44E3-9099-C40C66FF867C}">
                  <a14:compatExt spid="_x0000_s77871"/>
                </a:ext>
                <a:ext uri="{FF2B5EF4-FFF2-40B4-BE49-F238E27FC236}">
                  <a16:creationId xmlns:a16="http://schemas.microsoft.com/office/drawing/2014/main" id="{00000000-0008-0000-3C00-00002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131139</xdr:row>
          <xdr:rowOff>0</xdr:rowOff>
        </xdr:from>
        <xdr:to>
          <xdr:col>16124</xdr:col>
          <xdr:colOff>0</xdr:colOff>
          <xdr:row>131139</xdr:row>
          <xdr:rowOff>0</xdr:rowOff>
        </xdr:to>
        <xdr:sp macro="" textlink="">
          <xdr:nvSpPr>
            <xdr:cNvPr id="77872" name="Button 1072" hidden="1">
              <a:extLst>
                <a:ext uri="{63B3BB69-23CF-44E3-9099-C40C66FF867C}">
                  <a14:compatExt spid="_x0000_s77872"/>
                </a:ext>
                <a:ext uri="{FF2B5EF4-FFF2-40B4-BE49-F238E27FC236}">
                  <a16:creationId xmlns:a16="http://schemas.microsoft.com/office/drawing/2014/main" id="{00000000-0008-0000-3C00-00003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196675</xdr:row>
          <xdr:rowOff>0</xdr:rowOff>
        </xdr:from>
        <xdr:to>
          <xdr:col>16124</xdr:col>
          <xdr:colOff>0</xdr:colOff>
          <xdr:row>196675</xdr:row>
          <xdr:rowOff>0</xdr:rowOff>
        </xdr:to>
        <xdr:sp macro="" textlink="">
          <xdr:nvSpPr>
            <xdr:cNvPr id="77873" name="Button 1073" hidden="1">
              <a:extLst>
                <a:ext uri="{63B3BB69-23CF-44E3-9099-C40C66FF867C}">
                  <a14:compatExt spid="_x0000_s77873"/>
                </a:ext>
                <a:ext uri="{FF2B5EF4-FFF2-40B4-BE49-F238E27FC236}">
                  <a16:creationId xmlns:a16="http://schemas.microsoft.com/office/drawing/2014/main" id="{00000000-0008-0000-3C00-00003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262211</xdr:row>
          <xdr:rowOff>0</xdr:rowOff>
        </xdr:from>
        <xdr:to>
          <xdr:col>16124</xdr:col>
          <xdr:colOff>0</xdr:colOff>
          <xdr:row>262211</xdr:row>
          <xdr:rowOff>0</xdr:rowOff>
        </xdr:to>
        <xdr:sp macro="" textlink="">
          <xdr:nvSpPr>
            <xdr:cNvPr id="77874" name="Button 1074" hidden="1">
              <a:extLst>
                <a:ext uri="{63B3BB69-23CF-44E3-9099-C40C66FF867C}">
                  <a14:compatExt spid="_x0000_s77874"/>
                </a:ext>
                <a:ext uri="{FF2B5EF4-FFF2-40B4-BE49-F238E27FC236}">
                  <a16:creationId xmlns:a16="http://schemas.microsoft.com/office/drawing/2014/main" id="{00000000-0008-0000-3C00-00003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327747</xdr:row>
          <xdr:rowOff>0</xdr:rowOff>
        </xdr:from>
        <xdr:to>
          <xdr:col>16124</xdr:col>
          <xdr:colOff>0</xdr:colOff>
          <xdr:row>327747</xdr:row>
          <xdr:rowOff>0</xdr:rowOff>
        </xdr:to>
        <xdr:sp macro="" textlink="">
          <xdr:nvSpPr>
            <xdr:cNvPr id="77875" name="Button 1075" hidden="1">
              <a:extLst>
                <a:ext uri="{63B3BB69-23CF-44E3-9099-C40C66FF867C}">
                  <a14:compatExt spid="_x0000_s77875"/>
                </a:ext>
                <a:ext uri="{FF2B5EF4-FFF2-40B4-BE49-F238E27FC236}">
                  <a16:creationId xmlns:a16="http://schemas.microsoft.com/office/drawing/2014/main" id="{00000000-0008-0000-3C00-00003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393283</xdr:row>
          <xdr:rowOff>0</xdr:rowOff>
        </xdr:from>
        <xdr:to>
          <xdr:col>16124</xdr:col>
          <xdr:colOff>0</xdr:colOff>
          <xdr:row>393283</xdr:row>
          <xdr:rowOff>0</xdr:rowOff>
        </xdr:to>
        <xdr:sp macro="" textlink="">
          <xdr:nvSpPr>
            <xdr:cNvPr id="77876" name="Button 1076" hidden="1">
              <a:extLst>
                <a:ext uri="{63B3BB69-23CF-44E3-9099-C40C66FF867C}">
                  <a14:compatExt spid="_x0000_s77876"/>
                </a:ext>
                <a:ext uri="{FF2B5EF4-FFF2-40B4-BE49-F238E27FC236}">
                  <a16:creationId xmlns:a16="http://schemas.microsoft.com/office/drawing/2014/main" id="{00000000-0008-0000-3C00-00003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458819</xdr:row>
          <xdr:rowOff>0</xdr:rowOff>
        </xdr:from>
        <xdr:to>
          <xdr:col>16124</xdr:col>
          <xdr:colOff>0</xdr:colOff>
          <xdr:row>458819</xdr:row>
          <xdr:rowOff>0</xdr:rowOff>
        </xdr:to>
        <xdr:sp macro="" textlink="">
          <xdr:nvSpPr>
            <xdr:cNvPr id="77877" name="Button 1077" hidden="1">
              <a:extLst>
                <a:ext uri="{63B3BB69-23CF-44E3-9099-C40C66FF867C}">
                  <a14:compatExt spid="_x0000_s77877"/>
                </a:ext>
                <a:ext uri="{FF2B5EF4-FFF2-40B4-BE49-F238E27FC236}">
                  <a16:creationId xmlns:a16="http://schemas.microsoft.com/office/drawing/2014/main" id="{00000000-0008-0000-3C00-00003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524355</xdr:row>
          <xdr:rowOff>0</xdr:rowOff>
        </xdr:from>
        <xdr:to>
          <xdr:col>16124</xdr:col>
          <xdr:colOff>0</xdr:colOff>
          <xdr:row>524355</xdr:row>
          <xdr:rowOff>0</xdr:rowOff>
        </xdr:to>
        <xdr:sp macro="" textlink="">
          <xdr:nvSpPr>
            <xdr:cNvPr id="77878" name="Button 1078" hidden="1">
              <a:extLst>
                <a:ext uri="{63B3BB69-23CF-44E3-9099-C40C66FF867C}">
                  <a14:compatExt spid="_x0000_s77878"/>
                </a:ext>
                <a:ext uri="{FF2B5EF4-FFF2-40B4-BE49-F238E27FC236}">
                  <a16:creationId xmlns:a16="http://schemas.microsoft.com/office/drawing/2014/main" id="{00000000-0008-0000-3C00-00003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589891</xdr:row>
          <xdr:rowOff>0</xdr:rowOff>
        </xdr:from>
        <xdr:to>
          <xdr:col>16124</xdr:col>
          <xdr:colOff>0</xdr:colOff>
          <xdr:row>589891</xdr:row>
          <xdr:rowOff>0</xdr:rowOff>
        </xdr:to>
        <xdr:sp macro="" textlink="">
          <xdr:nvSpPr>
            <xdr:cNvPr id="77879" name="Button 1079" hidden="1">
              <a:extLst>
                <a:ext uri="{63B3BB69-23CF-44E3-9099-C40C66FF867C}">
                  <a14:compatExt spid="_x0000_s77879"/>
                </a:ext>
                <a:ext uri="{FF2B5EF4-FFF2-40B4-BE49-F238E27FC236}">
                  <a16:creationId xmlns:a16="http://schemas.microsoft.com/office/drawing/2014/main" id="{00000000-0008-0000-3C00-00003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655427</xdr:row>
          <xdr:rowOff>0</xdr:rowOff>
        </xdr:from>
        <xdr:to>
          <xdr:col>16124</xdr:col>
          <xdr:colOff>0</xdr:colOff>
          <xdr:row>655427</xdr:row>
          <xdr:rowOff>0</xdr:rowOff>
        </xdr:to>
        <xdr:sp macro="" textlink="">
          <xdr:nvSpPr>
            <xdr:cNvPr id="77880" name="Button 1080" hidden="1">
              <a:extLst>
                <a:ext uri="{63B3BB69-23CF-44E3-9099-C40C66FF867C}">
                  <a14:compatExt spid="_x0000_s77880"/>
                </a:ext>
                <a:ext uri="{FF2B5EF4-FFF2-40B4-BE49-F238E27FC236}">
                  <a16:creationId xmlns:a16="http://schemas.microsoft.com/office/drawing/2014/main" id="{00000000-0008-0000-3C00-00003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720963</xdr:row>
          <xdr:rowOff>0</xdr:rowOff>
        </xdr:from>
        <xdr:to>
          <xdr:col>16124</xdr:col>
          <xdr:colOff>0</xdr:colOff>
          <xdr:row>720963</xdr:row>
          <xdr:rowOff>0</xdr:rowOff>
        </xdr:to>
        <xdr:sp macro="" textlink="">
          <xdr:nvSpPr>
            <xdr:cNvPr id="77881" name="Button 1081" hidden="1">
              <a:extLst>
                <a:ext uri="{63B3BB69-23CF-44E3-9099-C40C66FF867C}">
                  <a14:compatExt spid="_x0000_s77881"/>
                </a:ext>
                <a:ext uri="{FF2B5EF4-FFF2-40B4-BE49-F238E27FC236}">
                  <a16:creationId xmlns:a16="http://schemas.microsoft.com/office/drawing/2014/main" id="{00000000-0008-0000-3C00-00003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786499</xdr:row>
          <xdr:rowOff>0</xdr:rowOff>
        </xdr:from>
        <xdr:to>
          <xdr:col>16124</xdr:col>
          <xdr:colOff>0</xdr:colOff>
          <xdr:row>786499</xdr:row>
          <xdr:rowOff>0</xdr:rowOff>
        </xdr:to>
        <xdr:sp macro="" textlink="">
          <xdr:nvSpPr>
            <xdr:cNvPr id="77882" name="Button 1082" hidden="1">
              <a:extLst>
                <a:ext uri="{63B3BB69-23CF-44E3-9099-C40C66FF867C}">
                  <a14:compatExt spid="_x0000_s77882"/>
                </a:ext>
                <a:ext uri="{FF2B5EF4-FFF2-40B4-BE49-F238E27FC236}">
                  <a16:creationId xmlns:a16="http://schemas.microsoft.com/office/drawing/2014/main" id="{00000000-0008-0000-3C00-00003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852035</xdr:row>
          <xdr:rowOff>0</xdr:rowOff>
        </xdr:from>
        <xdr:to>
          <xdr:col>16124</xdr:col>
          <xdr:colOff>0</xdr:colOff>
          <xdr:row>852035</xdr:row>
          <xdr:rowOff>0</xdr:rowOff>
        </xdr:to>
        <xdr:sp macro="" textlink="">
          <xdr:nvSpPr>
            <xdr:cNvPr id="77883" name="Button 1083" hidden="1">
              <a:extLst>
                <a:ext uri="{63B3BB69-23CF-44E3-9099-C40C66FF867C}">
                  <a14:compatExt spid="_x0000_s77883"/>
                </a:ext>
                <a:ext uri="{FF2B5EF4-FFF2-40B4-BE49-F238E27FC236}">
                  <a16:creationId xmlns:a16="http://schemas.microsoft.com/office/drawing/2014/main" id="{00000000-0008-0000-3C00-00003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917571</xdr:row>
          <xdr:rowOff>0</xdr:rowOff>
        </xdr:from>
        <xdr:to>
          <xdr:col>16124</xdr:col>
          <xdr:colOff>0</xdr:colOff>
          <xdr:row>917571</xdr:row>
          <xdr:rowOff>0</xdr:rowOff>
        </xdr:to>
        <xdr:sp macro="" textlink="">
          <xdr:nvSpPr>
            <xdr:cNvPr id="77884" name="Button 1084" hidden="1">
              <a:extLst>
                <a:ext uri="{63B3BB69-23CF-44E3-9099-C40C66FF867C}">
                  <a14:compatExt spid="_x0000_s77884"/>
                </a:ext>
                <a:ext uri="{FF2B5EF4-FFF2-40B4-BE49-F238E27FC236}">
                  <a16:creationId xmlns:a16="http://schemas.microsoft.com/office/drawing/2014/main" id="{00000000-0008-0000-3C00-00003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983107</xdr:row>
          <xdr:rowOff>0</xdr:rowOff>
        </xdr:from>
        <xdr:to>
          <xdr:col>16124</xdr:col>
          <xdr:colOff>0</xdr:colOff>
          <xdr:row>983107</xdr:row>
          <xdr:rowOff>0</xdr:rowOff>
        </xdr:to>
        <xdr:sp macro="" textlink="">
          <xdr:nvSpPr>
            <xdr:cNvPr id="77885" name="Button 1085" hidden="1">
              <a:extLst>
                <a:ext uri="{63B3BB69-23CF-44E3-9099-C40C66FF867C}">
                  <a14:compatExt spid="_x0000_s77885"/>
                </a:ext>
                <a:ext uri="{FF2B5EF4-FFF2-40B4-BE49-F238E27FC236}">
                  <a16:creationId xmlns:a16="http://schemas.microsoft.com/office/drawing/2014/main" id="{00000000-0008-0000-3C00-00003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0</xdr:rowOff>
        </xdr:from>
        <xdr:to>
          <xdr:col>0</xdr:col>
          <xdr:colOff>0</xdr:colOff>
          <xdr:row>62</xdr:row>
          <xdr:rowOff>69850</xdr:rowOff>
        </xdr:to>
        <xdr:sp macro="" textlink="">
          <xdr:nvSpPr>
            <xdr:cNvPr id="5125" name="Butto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114300</xdr:rowOff>
        </xdr:from>
        <xdr:to>
          <xdr:col>0</xdr:col>
          <xdr:colOff>0</xdr:colOff>
          <xdr:row>66</xdr:row>
          <xdr:rowOff>0</xdr:rowOff>
        </xdr:to>
        <xdr:sp macro="" textlink="">
          <xdr:nvSpPr>
            <xdr:cNvPr id="62526" name="Button 62" hidden="1">
              <a:extLst>
                <a:ext uri="{63B3BB69-23CF-44E3-9099-C40C66FF867C}">
                  <a14:compatExt spid="_x0000_s62526"/>
                </a:ext>
                <a:ext uri="{FF2B5EF4-FFF2-40B4-BE49-F238E27FC236}">
                  <a16:creationId xmlns:a16="http://schemas.microsoft.com/office/drawing/2014/main" id="{00000000-0008-0000-3D00-00003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0</xdr:rowOff>
        </xdr:from>
        <xdr:to>
          <xdr:col>0</xdr:col>
          <xdr:colOff>0</xdr:colOff>
          <xdr:row>70</xdr:row>
          <xdr:rowOff>152400</xdr:rowOff>
        </xdr:to>
        <xdr:sp macro="" textlink="">
          <xdr:nvSpPr>
            <xdr:cNvPr id="63551" name="Button 63" hidden="1">
              <a:extLst>
                <a:ext uri="{63B3BB69-23CF-44E3-9099-C40C66FF867C}">
                  <a14:compatExt spid="_x0000_s63551"/>
                </a:ext>
                <a:ext uri="{FF2B5EF4-FFF2-40B4-BE49-F238E27FC236}">
                  <a16:creationId xmlns:a16="http://schemas.microsoft.com/office/drawing/2014/main" id="{00000000-0008-0000-3E00-00003F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120650</xdr:rowOff>
        </xdr:from>
        <xdr:to>
          <xdr:col>0</xdr:col>
          <xdr:colOff>0</xdr:colOff>
          <xdr:row>65</xdr:row>
          <xdr:rowOff>184150</xdr:rowOff>
        </xdr:to>
        <xdr:sp macro="" textlink="">
          <xdr:nvSpPr>
            <xdr:cNvPr id="64576" name="Button 64" hidden="1">
              <a:extLst>
                <a:ext uri="{63B3BB69-23CF-44E3-9099-C40C66FF867C}">
                  <a14:compatExt spid="_x0000_s64576"/>
                </a:ext>
                <a:ext uri="{FF2B5EF4-FFF2-40B4-BE49-F238E27FC236}">
                  <a16:creationId xmlns:a16="http://schemas.microsoft.com/office/drawing/2014/main" id="{00000000-0008-0000-3F00-000040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63</xdr:row>
          <xdr:rowOff>69850</xdr:rowOff>
        </xdr:from>
        <xdr:to>
          <xdr:col>0</xdr:col>
          <xdr:colOff>0</xdr:colOff>
          <xdr:row>66</xdr:row>
          <xdr:rowOff>76200</xdr:rowOff>
        </xdr:to>
        <xdr:sp macro="" textlink="">
          <xdr:nvSpPr>
            <xdr:cNvPr id="65601" name="Button 65" hidden="1">
              <a:extLst>
                <a:ext uri="{63B3BB69-23CF-44E3-9099-C40C66FF867C}">
                  <a14:compatExt spid="_x0000_s65601"/>
                </a:ext>
                <a:ext uri="{FF2B5EF4-FFF2-40B4-BE49-F238E27FC236}">
                  <a16:creationId xmlns:a16="http://schemas.microsoft.com/office/drawing/2014/main" id="{00000000-0008-0000-4000-00004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120650</xdr:rowOff>
        </xdr:from>
        <xdr:to>
          <xdr:col>0</xdr:col>
          <xdr:colOff>0</xdr:colOff>
          <xdr:row>69</xdr:row>
          <xdr:rowOff>152400</xdr:rowOff>
        </xdr:to>
        <xdr:sp macro="" textlink="">
          <xdr:nvSpPr>
            <xdr:cNvPr id="66626" name="Button 66" hidden="1">
              <a:extLst>
                <a:ext uri="{63B3BB69-23CF-44E3-9099-C40C66FF867C}">
                  <a14:compatExt spid="_x0000_s66626"/>
                </a:ext>
                <a:ext uri="{FF2B5EF4-FFF2-40B4-BE49-F238E27FC236}">
                  <a16:creationId xmlns:a16="http://schemas.microsoft.com/office/drawing/2014/main" id="{00000000-0008-0000-4100-000042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146050</xdr:rowOff>
        </xdr:from>
        <xdr:to>
          <xdr:col>0</xdr:col>
          <xdr:colOff>0</xdr:colOff>
          <xdr:row>71</xdr:row>
          <xdr:rowOff>69850</xdr:rowOff>
        </xdr:to>
        <xdr:sp macro="" textlink="">
          <xdr:nvSpPr>
            <xdr:cNvPr id="67651" name="Button 67" hidden="1">
              <a:extLst>
                <a:ext uri="{63B3BB69-23CF-44E3-9099-C40C66FF867C}">
                  <a14:compatExt spid="_x0000_s67651"/>
                </a:ext>
                <a:ext uri="{FF2B5EF4-FFF2-40B4-BE49-F238E27FC236}">
                  <a16:creationId xmlns:a16="http://schemas.microsoft.com/office/drawing/2014/main" id="{00000000-0008-0000-4200-00004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31750</xdr:rowOff>
        </xdr:from>
        <xdr:to>
          <xdr:col>0</xdr:col>
          <xdr:colOff>0</xdr:colOff>
          <xdr:row>50</xdr:row>
          <xdr:rowOff>0</xdr:rowOff>
        </xdr:to>
        <xdr:sp macro="" textlink="">
          <xdr:nvSpPr>
            <xdr:cNvPr id="70726" name="Button 70" hidden="1">
              <a:extLst>
                <a:ext uri="{63B3BB69-23CF-44E3-9099-C40C66FF867C}">
                  <a14:compatExt spid="_x0000_s70726"/>
                </a:ext>
                <a:ext uri="{FF2B5EF4-FFF2-40B4-BE49-F238E27FC236}">
                  <a16:creationId xmlns:a16="http://schemas.microsoft.com/office/drawing/2014/main" id="{00000000-0008-0000-4500-00004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31750</xdr:rowOff>
        </xdr:from>
        <xdr:to>
          <xdr:col>0</xdr:col>
          <xdr:colOff>0</xdr:colOff>
          <xdr:row>58</xdr:row>
          <xdr:rowOff>76200</xdr:rowOff>
        </xdr:to>
        <xdr:sp macro="" textlink="">
          <xdr:nvSpPr>
            <xdr:cNvPr id="74826" name="Button 74" hidden="1">
              <a:extLst>
                <a:ext uri="{63B3BB69-23CF-44E3-9099-C40C66FF867C}">
                  <a14:compatExt spid="_x0000_s74826"/>
                </a:ext>
                <a:ext uri="{FF2B5EF4-FFF2-40B4-BE49-F238E27FC236}">
                  <a16:creationId xmlns:a16="http://schemas.microsoft.com/office/drawing/2014/main" id="{00000000-0008-0000-4900-00004A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75" name="Button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0</xdr:rowOff>
        </xdr:from>
        <xdr:to>
          <xdr:col>0</xdr:col>
          <xdr:colOff>0</xdr:colOff>
          <xdr:row>123</xdr:row>
          <xdr:rowOff>38100</xdr:rowOff>
        </xdr:to>
        <xdr:sp macro="" textlink="">
          <xdr:nvSpPr>
            <xdr:cNvPr id="17426" name="Button 18" hidden="1">
              <a:extLst>
                <a:ext uri="{63B3BB69-23CF-44E3-9099-C40C66FF867C}">
                  <a14:compatExt spid="_x0000_s17426"/>
                </a:ext>
                <a:ext uri="{FF2B5EF4-FFF2-40B4-BE49-F238E27FC236}">
                  <a16:creationId xmlns:a16="http://schemas.microsoft.com/office/drawing/2014/main" id="{00000000-0008-0000-10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3651250</xdr:colOff>
          <xdr:row>127</xdr:row>
          <xdr:rowOff>0</xdr:rowOff>
        </xdr:from>
        <xdr:to>
          <xdr:col>4</xdr:col>
          <xdr:colOff>501650</xdr:colOff>
          <xdr:row>127</xdr:row>
          <xdr:rowOff>0</xdr:rowOff>
        </xdr:to>
        <xdr:sp macro="" textlink="">
          <xdr:nvSpPr>
            <xdr:cNvPr id="100353" name="Button 1" hidden="1">
              <a:extLst>
                <a:ext uri="{63B3BB69-23CF-44E3-9099-C40C66FF867C}">
                  <a14:compatExt spid="_x0000_s100353"/>
                </a:ext>
                <a:ext uri="{FF2B5EF4-FFF2-40B4-BE49-F238E27FC236}">
                  <a16:creationId xmlns:a16="http://schemas.microsoft.com/office/drawing/2014/main" id="{00000000-0008-0000-1100-00000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13</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158750</xdr:rowOff>
        </xdr:from>
        <xdr:to>
          <xdr:col>0</xdr:col>
          <xdr:colOff>0</xdr:colOff>
          <xdr:row>57</xdr:row>
          <xdr:rowOff>114300</xdr:rowOff>
        </xdr:to>
        <xdr:sp macro="" textlink="">
          <xdr:nvSpPr>
            <xdr:cNvPr id="22551" name="Button 23" hidden="1">
              <a:extLst>
                <a:ext uri="{63B3BB69-23CF-44E3-9099-C40C66FF867C}">
                  <a14:compatExt spid="_x0000_s22551"/>
                </a:ext>
                <a:ext uri="{FF2B5EF4-FFF2-40B4-BE49-F238E27FC236}">
                  <a16:creationId xmlns:a16="http://schemas.microsoft.com/office/drawing/2014/main" id="{00000000-0008-0000-1500-00001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158750</xdr:rowOff>
        </xdr:from>
        <xdr:to>
          <xdr:col>0</xdr:col>
          <xdr:colOff>0</xdr:colOff>
          <xdr:row>59</xdr:row>
          <xdr:rowOff>152400</xdr:rowOff>
        </xdr:to>
        <xdr:sp macro="" textlink="">
          <xdr:nvSpPr>
            <xdr:cNvPr id="23576" name="Button 24" hidden="1">
              <a:extLst>
                <a:ext uri="{63B3BB69-23CF-44E3-9099-C40C66FF867C}">
                  <a14:compatExt spid="_x0000_s23576"/>
                </a:ext>
                <a:ext uri="{FF2B5EF4-FFF2-40B4-BE49-F238E27FC236}">
                  <a16:creationId xmlns:a16="http://schemas.microsoft.com/office/drawing/2014/main" id="{00000000-0008-0000-1600-00001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0</xdr:rowOff>
        </xdr:from>
        <xdr:to>
          <xdr:col>0</xdr:col>
          <xdr:colOff>0</xdr:colOff>
          <xdr:row>72</xdr:row>
          <xdr:rowOff>0</xdr:rowOff>
        </xdr:to>
        <xdr:sp macro="" textlink="">
          <xdr:nvSpPr>
            <xdr:cNvPr id="24601" name="Button 25" hidden="1">
              <a:extLst>
                <a:ext uri="{63B3BB69-23CF-44E3-9099-C40C66FF867C}">
                  <a14:compatExt spid="_x0000_s24601"/>
                </a:ext>
                <a:ext uri="{FF2B5EF4-FFF2-40B4-BE49-F238E27FC236}">
                  <a16:creationId xmlns:a16="http://schemas.microsoft.com/office/drawing/2014/main" id="{00000000-0008-0000-1700-000019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108</xdr:row>
          <xdr:rowOff>0</xdr:rowOff>
        </xdr:from>
        <xdr:to>
          <xdr:col>0</xdr:col>
          <xdr:colOff>0</xdr:colOff>
          <xdr:row>108</xdr:row>
          <xdr:rowOff>0</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F00-00002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trlProp" Target="../ctrlProps/ctrlProp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trlProp" Target="../ctrlProps/ctrlProp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20.bin"/><Relationship Id="rId4"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trlProp" Target="../ctrlProps/ctrlProp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trlProp" Target="../ctrlProps/ctrlProp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trlProp" Target="../ctrlProps/ctrlProp9.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trlProp" Target="../ctrlProps/ctrlProp1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trlProp" Target="../ctrlProps/ctrlProp1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trlProp" Target="../ctrlProps/ctrlProp1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38.bin"/><Relationship Id="rId4" Type="http://schemas.openxmlformats.org/officeDocument/2006/relationships/ctrlProp" Target="../ctrlProps/ctrlProp1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2.bin"/><Relationship Id="rId4" Type="http://schemas.openxmlformats.org/officeDocument/2006/relationships/ctrlProp" Target="../ctrlProps/ctrlProp15.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44.bin"/><Relationship Id="rId4" Type="http://schemas.openxmlformats.org/officeDocument/2006/relationships/ctrlProp" Target="../ctrlProps/ctrlProp1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45.bin"/><Relationship Id="rId4" Type="http://schemas.openxmlformats.org/officeDocument/2006/relationships/ctrlProp" Target="../ctrlProps/ctrlProp17.xml"/></Relationships>
</file>

<file path=xl/worksheets/_rels/sheet59.xml.rels><?xml version="1.0" encoding="UTF-8" standalone="yes"?>
<Relationships xmlns="http://schemas.openxmlformats.org/package/2006/relationships"><Relationship Id="rId21" Type="http://schemas.openxmlformats.org/officeDocument/2006/relationships/ctrlProp" Target="../ctrlProps/ctrlProp35.xml"/><Relationship Id="rId324" Type="http://schemas.openxmlformats.org/officeDocument/2006/relationships/ctrlProp" Target="../ctrlProps/ctrlProp338.xml"/><Relationship Id="rId531" Type="http://schemas.openxmlformats.org/officeDocument/2006/relationships/ctrlProp" Target="../ctrlProps/ctrlProp545.xml"/><Relationship Id="rId629" Type="http://schemas.openxmlformats.org/officeDocument/2006/relationships/ctrlProp" Target="../ctrlProps/ctrlProp643.xml"/><Relationship Id="rId170" Type="http://schemas.openxmlformats.org/officeDocument/2006/relationships/ctrlProp" Target="../ctrlProps/ctrlProp184.xml"/><Relationship Id="rId836" Type="http://schemas.openxmlformats.org/officeDocument/2006/relationships/ctrlProp" Target="../ctrlProps/ctrlProp850.xml"/><Relationship Id="rId1021" Type="http://schemas.openxmlformats.org/officeDocument/2006/relationships/ctrlProp" Target="../ctrlProps/ctrlProp1035.xml"/><Relationship Id="rId268" Type="http://schemas.openxmlformats.org/officeDocument/2006/relationships/ctrlProp" Target="../ctrlProps/ctrlProp282.xml"/><Relationship Id="rId475" Type="http://schemas.openxmlformats.org/officeDocument/2006/relationships/ctrlProp" Target="../ctrlProps/ctrlProp489.xml"/><Relationship Id="rId682" Type="http://schemas.openxmlformats.org/officeDocument/2006/relationships/ctrlProp" Target="../ctrlProps/ctrlProp696.xml"/><Relationship Id="rId903" Type="http://schemas.openxmlformats.org/officeDocument/2006/relationships/ctrlProp" Target="../ctrlProps/ctrlProp917.xml"/><Relationship Id="rId32" Type="http://schemas.openxmlformats.org/officeDocument/2006/relationships/ctrlProp" Target="../ctrlProps/ctrlProp46.xml"/><Relationship Id="rId128" Type="http://schemas.openxmlformats.org/officeDocument/2006/relationships/ctrlProp" Target="../ctrlProps/ctrlProp142.xml"/><Relationship Id="rId335" Type="http://schemas.openxmlformats.org/officeDocument/2006/relationships/ctrlProp" Target="../ctrlProps/ctrlProp349.xml"/><Relationship Id="rId542" Type="http://schemas.openxmlformats.org/officeDocument/2006/relationships/ctrlProp" Target="../ctrlProps/ctrlProp556.xml"/><Relationship Id="rId987" Type="http://schemas.openxmlformats.org/officeDocument/2006/relationships/ctrlProp" Target="../ctrlProps/ctrlProp1001.xml"/><Relationship Id="rId181" Type="http://schemas.openxmlformats.org/officeDocument/2006/relationships/ctrlProp" Target="../ctrlProps/ctrlProp195.xml"/><Relationship Id="rId402" Type="http://schemas.openxmlformats.org/officeDocument/2006/relationships/ctrlProp" Target="../ctrlProps/ctrlProp416.xml"/><Relationship Id="rId847" Type="http://schemas.openxmlformats.org/officeDocument/2006/relationships/ctrlProp" Target="../ctrlProps/ctrlProp861.xml"/><Relationship Id="rId279" Type="http://schemas.openxmlformats.org/officeDocument/2006/relationships/ctrlProp" Target="../ctrlProps/ctrlProp293.xml"/><Relationship Id="rId486" Type="http://schemas.openxmlformats.org/officeDocument/2006/relationships/ctrlProp" Target="../ctrlProps/ctrlProp500.xml"/><Relationship Id="rId693" Type="http://schemas.openxmlformats.org/officeDocument/2006/relationships/ctrlProp" Target="../ctrlProps/ctrlProp707.xml"/><Relationship Id="rId707" Type="http://schemas.openxmlformats.org/officeDocument/2006/relationships/ctrlProp" Target="../ctrlProps/ctrlProp721.xml"/><Relationship Id="rId914" Type="http://schemas.openxmlformats.org/officeDocument/2006/relationships/ctrlProp" Target="../ctrlProps/ctrlProp928.xml"/><Relationship Id="rId43" Type="http://schemas.openxmlformats.org/officeDocument/2006/relationships/ctrlProp" Target="../ctrlProps/ctrlProp57.xml"/><Relationship Id="rId139" Type="http://schemas.openxmlformats.org/officeDocument/2006/relationships/ctrlProp" Target="../ctrlProps/ctrlProp153.xml"/><Relationship Id="rId346" Type="http://schemas.openxmlformats.org/officeDocument/2006/relationships/ctrlProp" Target="../ctrlProps/ctrlProp360.xml"/><Relationship Id="rId553" Type="http://schemas.openxmlformats.org/officeDocument/2006/relationships/ctrlProp" Target="../ctrlProps/ctrlProp567.xml"/><Relationship Id="rId760" Type="http://schemas.openxmlformats.org/officeDocument/2006/relationships/ctrlProp" Target="../ctrlProps/ctrlProp774.xml"/><Relationship Id="rId998" Type="http://schemas.openxmlformats.org/officeDocument/2006/relationships/ctrlProp" Target="../ctrlProps/ctrlProp1012.xml"/><Relationship Id="rId192" Type="http://schemas.openxmlformats.org/officeDocument/2006/relationships/ctrlProp" Target="../ctrlProps/ctrlProp206.xml"/><Relationship Id="rId206" Type="http://schemas.openxmlformats.org/officeDocument/2006/relationships/ctrlProp" Target="../ctrlProps/ctrlProp220.xml"/><Relationship Id="rId413" Type="http://schemas.openxmlformats.org/officeDocument/2006/relationships/ctrlProp" Target="../ctrlProps/ctrlProp427.xml"/><Relationship Id="rId858" Type="http://schemas.openxmlformats.org/officeDocument/2006/relationships/ctrlProp" Target="../ctrlProps/ctrlProp872.xml"/><Relationship Id="rId497" Type="http://schemas.openxmlformats.org/officeDocument/2006/relationships/ctrlProp" Target="../ctrlProps/ctrlProp511.xml"/><Relationship Id="rId620" Type="http://schemas.openxmlformats.org/officeDocument/2006/relationships/ctrlProp" Target="../ctrlProps/ctrlProp634.xml"/><Relationship Id="rId718" Type="http://schemas.openxmlformats.org/officeDocument/2006/relationships/ctrlProp" Target="../ctrlProps/ctrlProp732.xml"/><Relationship Id="rId925" Type="http://schemas.openxmlformats.org/officeDocument/2006/relationships/ctrlProp" Target="../ctrlProps/ctrlProp939.xml"/><Relationship Id="rId357" Type="http://schemas.openxmlformats.org/officeDocument/2006/relationships/ctrlProp" Target="../ctrlProps/ctrlProp371.xml"/><Relationship Id="rId54" Type="http://schemas.openxmlformats.org/officeDocument/2006/relationships/ctrlProp" Target="../ctrlProps/ctrlProp68.xml"/><Relationship Id="rId217" Type="http://schemas.openxmlformats.org/officeDocument/2006/relationships/ctrlProp" Target="../ctrlProps/ctrlProp231.xml"/><Relationship Id="rId564" Type="http://schemas.openxmlformats.org/officeDocument/2006/relationships/ctrlProp" Target="../ctrlProps/ctrlProp578.xml"/><Relationship Id="rId771" Type="http://schemas.openxmlformats.org/officeDocument/2006/relationships/ctrlProp" Target="../ctrlProps/ctrlProp785.xml"/><Relationship Id="rId869" Type="http://schemas.openxmlformats.org/officeDocument/2006/relationships/ctrlProp" Target="../ctrlProps/ctrlProp883.xml"/><Relationship Id="rId424" Type="http://schemas.openxmlformats.org/officeDocument/2006/relationships/ctrlProp" Target="../ctrlProps/ctrlProp438.xml"/><Relationship Id="rId631" Type="http://schemas.openxmlformats.org/officeDocument/2006/relationships/ctrlProp" Target="../ctrlProps/ctrlProp645.xml"/><Relationship Id="rId729" Type="http://schemas.openxmlformats.org/officeDocument/2006/relationships/ctrlProp" Target="../ctrlProps/ctrlProp743.xml"/><Relationship Id="rId270" Type="http://schemas.openxmlformats.org/officeDocument/2006/relationships/ctrlProp" Target="../ctrlProps/ctrlProp284.xml"/><Relationship Id="rId936" Type="http://schemas.openxmlformats.org/officeDocument/2006/relationships/ctrlProp" Target="../ctrlProps/ctrlProp950.xml"/><Relationship Id="rId65" Type="http://schemas.openxmlformats.org/officeDocument/2006/relationships/ctrlProp" Target="../ctrlProps/ctrlProp79.xml"/><Relationship Id="rId130" Type="http://schemas.openxmlformats.org/officeDocument/2006/relationships/ctrlProp" Target="../ctrlProps/ctrlProp144.xml"/><Relationship Id="rId368" Type="http://schemas.openxmlformats.org/officeDocument/2006/relationships/ctrlProp" Target="../ctrlProps/ctrlProp382.xml"/><Relationship Id="rId575" Type="http://schemas.openxmlformats.org/officeDocument/2006/relationships/ctrlProp" Target="../ctrlProps/ctrlProp589.xml"/><Relationship Id="rId782" Type="http://schemas.openxmlformats.org/officeDocument/2006/relationships/ctrlProp" Target="../ctrlProps/ctrlProp796.xml"/><Relationship Id="rId228" Type="http://schemas.openxmlformats.org/officeDocument/2006/relationships/ctrlProp" Target="../ctrlProps/ctrlProp242.xml"/><Relationship Id="rId435" Type="http://schemas.openxmlformats.org/officeDocument/2006/relationships/ctrlProp" Target="../ctrlProps/ctrlProp449.xml"/><Relationship Id="rId642" Type="http://schemas.openxmlformats.org/officeDocument/2006/relationships/ctrlProp" Target="../ctrlProps/ctrlProp656.xml"/><Relationship Id="rId281" Type="http://schemas.openxmlformats.org/officeDocument/2006/relationships/ctrlProp" Target="../ctrlProps/ctrlProp295.xml"/><Relationship Id="rId502" Type="http://schemas.openxmlformats.org/officeDocument/2006/relationships/ctrlProp" Target="../ctrlProps/ctrlProp516.xml"/><Relationship Id="rId947" Type="http://schemas.openxmlformats.org/officeDocument/2006/relationships/ctrlProp" Target="../ctrlProps/ctrlProp961.xml"/><Relationship Id="rId76" Type="http://schemas.openxmlformats.org/officeDocument/2006/relationships/ctrlProp" Target="../ctrlProps/ctrlProp90.xml"/><Relationship Id="rId141" Type="http://schemas.openxmlformats.org/officeDocument/2006/relationships/ctrlProp" Target="../ctrlProps/ctrlProp155.xml"/><Relationship Id="rId379" Type="http://schemas.openxmlformats.org/officeDocument/2006/relationships/ctrlProp" Target="../ctrlProps/ctrlProp393.xml"/><Relationship Id="rId586" Type="http://schemas.openxmlformats.org/officeDocument/2006/relationships/ctrlProp" Target="../ctrlProps/ctrlProp600.xml"/><Relationship Id="rId793" Type="http://schemas.openxmlformats.org/officeDocument/2006/relationships/ctrlProp" Target="../ctrlProps/ctrlProp807.xml"/><Relationship Id="rId807" Type="http://schemas.openxmlformats.org/officeDocument/2006/relationships/ctrlProp" Target="../ctrlProps/ctrlProp821.xml"/><Relationship Id="rId7" Type="http://schemas.openxmlformats.org/officeDocument/2006/relationships/ctrlProp" Target="../ctrlProps/ctrlProp21.xml"/><Relationship Id="rId239" Type="http://schemas.openxmlformats.org/officeDocument/2006/relationships/ctrlProp" Target="../ctrlProps/ctrlProp253.xml"/><Relationship Id="rId446" Type="http://schemas.openxmlformats.org/officeDocument/2006/relationships/ctrlProp" Target="../ctrlProps/ctrlProp460.xml"/><Relationship Id="rId653" Type="http://schemas.openxmlformats.org/officeDocument/2006/relationships/ctrlProp" Target="../ctrlProps/ctrlProp667.xml"/><Relationship Id="rId292" Type="http://schemas.openxmlformats.org/officeDocument/2006/relationships/ctrlProp" Target="../ctrlProps/ctrlProp306.xml"/><Relationship Id="rId306" Type="http://schemas.openxmlformats.org/officeDocument/2006/relationships/ctrlProp" Target="../ctrlProps/ctrlProp320.xml"/><Relationship Id="rId860" Type="http://schemas.openxmlformats.org/officeDocument/2006/relationships/ctrlProp" Target="../ctrlProps/ctrlProp874.xml"/><Relationship Id="rId958" Type="http://schemas.openxmlformats.org/officeDocument/2006/relationships/ctrlProp" Target="../ctrlProps/ctrlProp972.xml"/><Relationship Id="rId87" Type="http://schemas.openxmlformats.org/officeDocument/2006/relationships/ctrlProp" Target="../ctrlProps/ctrlProp101.xml"/><Relationship Id="rId513" Type="http://schemas.openxmlformats.org/officeDocument/2006/relationships/ctrlProp" Target="../ctrlProps/ctrlProp527.xml"/><Relationship Id="rId597" Type="http://schemas.openxmlformats.org/officeDocument/2006/relationships/ctrlProp" Target="../ctrlProps/ctrlProp611.xml"/><Relationship Id="rId720" Type="http://schemas.openxmlformats.org/officeDocument/2006/relationships/ctrlProp" Target="../ctrlProps/ctrlProp734.xml"/><Relationship Id="rId818" Type="http://schemas.openxmlformats.org/officeDocument/2006/relationships/ctrlProp" Target="../ctrlProps/ctrlProp832.xml"/><Relationship Id="rId152" Type="http://schemas.openxmlformats.org/officeDocument/2006/relationships/ctrlProp" Target="../ctrlProps/ctrlProp166.xml"/><Relationship Id="rId457" Type="http://schemas.openxmlformats.org/officeDocument/2006/relationships/ctrlProp" Target="../ctrlProps/ctrlProp471.xml"/><Relationship Id="rId1003" Type="http://schemas.openxmlformats.org/officeDocument/2006/relationships/ctrlProp" Target="../ctrlProps/ctrlProp1017.xml"/><Relationship Id="rId664" Type="http://schemas.openxmlformats.org/officeDocument/2006/relationships/ctrlProp" Target="../ctrlProps/ctrlProp678.xml"/><Relationship Id="rId871" Type="http://schemas.openxmlformats.org/officeDocument/2006/relationships/ctrlProp" Target="../ctrlProps/ctrlProp885.xml"/><Relationship Id="rId969" Type="http://schemas.openxmlformats.org/officeDocument/2006/relationships/ctrlProp" Target="../ctrlProps/ctrlProp983.xml"/><Relationship Id="rId14" Type="http://schemas.openxmlformats.org/officeDocument/2006/relationships/ctrlProp" Target="../ctrlProps/ctrlProp28.xml"/><Relationship Id="rId317" Type="http://schemas.openxmlformats.org/officeDocument/2006/relationships/ctrlProp" Target="../ctrlProps/ctrlProp331.xml"/><Relationship Id="rId524" Type="http://schemas.openxmlformats.org/officeDocument/2006/relationships/ctrlProp" Target="../ctrlProps/ctrlProp538.xml"/><Relationship Id="rId731" Type="http://schemas.openxmlformats.org/officeDocument/2006/relationships/ctrlProp" Target="../ctrlProps/ctrlProp745.xml"/><Relationship Id="rId98" Type="http://schemas.openxmlformats.org/officeDocument/2006/relationships/ctrlProp" Target="../ctrlProps/ctrlProp112.xml"/><Relationship Id="rId163" Type="http://schemas.openxmlformats.org/officeDocument/2006/relationships/ctrlProp" Target="../ctrlProps/ctrlProp177.xml"/><Relationship Id="rId370" Type="http://schemas.openxmlformats.org/officeDocument/2006/relationships/ctrlProp" Target="../ctrlProps/ctrlProp384.xml"/><Relationship Id="rId829" Type="http://schemas.openxmlformats.org/officeDocument/2006/relationships/ctrlProp" Target="../ctrlProps/ctrlProp843.xml"/><Relationship Id="rId1014" Type="http://schemas.openxmlformats.org/officeDocument/2006/relationships/ctrlProp" Target="../ctrlProps/ctrlProp1028.xml"/><Relationship Id="rId230" Type="http://schemas.openxmlformats.org/officeDocument/2006/relationships/ctrlProp" Target="../ctrlProps/ctrlProp244.xml"/><Relationship Id="rId468" Type="http://schemas.openxmlformats.org/officeDocument/2006/relationships/ctrlProp" Target="../ctrlProps/ctrlProp482.xml"/><Relationship Id="rId675" Type="http://schemas.openxmlformats.org/officeDocument/2006/relationships/ctrlProp" Target="../ctrlProps/ctrlProp689.xml"/><Relationship Id="rId882" Type="http://schemas.openxmlformats.org/officeDocument/2006/relationships/ctrlProp" Target="../ctrlProps/ctrlProp896.xml"/><Relationship Id="rId25" Type="http://schemas.openxmlformats.org/officeDocument/2006/relationships/ctrlProp" Target="../ctrlProps/ctrlProp39.xml"/><Relationship Id="rId328" Type="http://schemas.openxmlformats.org/officeDocument/2006/relationships/ctrlProp" Target="../ctrlProps/ctrlProp342.xml"/><Relationship Id="rId535" Type="http://schemas.openxmlformats.org/officeDocument/2006/relationships/ctrlProp" Target="../ctrlProps/ctrlProp549.xml"/><Relationship Id="rId742" Type="http://schemas.openxmlformats.org/officeDocument/2006/relationships/ctrlProp" Target="../ctrlProps/ctrlProp756.xml"/><Relationship Id="rId174" Type="http://schemas.openxmlformats.org/officeDocument/2006/relationships/ctrlProp" Target="../ctrlProps/ctrlProp188.xml"/><Relationship Id="rId381" Type="http://schemas.openxmlformats.org/officeDocument/2006/relationships/ctrlProp" Target="../ctrlProps/ctrlProp395.xml"/><Relationship Id="rId602" Type="http://schemas.openxmlformats.org/officeDocument/2006/relationships/ctrlProp" Target="../ctrlProps/ctrlProp616.xml"/><Relationship Id="rId1025" Type="http://schemas.openxmlformats.org/officeDocument/2006/relationships/ctrlProp" Target="../ctrlProps/ctrlProp1039.xml"/><Relationship Id="rId241" Type="http://schemas.openxmlformats.org/officeDocument/2006/relationships/ctrlProp" Target="../ctrlProps/ctrlProp255.xml"/><Relationship Id="rId479" Type="http://schemas.openxmlformats.org/officeDocument/2006/relationships/ctrlProp" Target="../ctrlProps/ctrlProp493.xml"/><Relationship Id="rId686" Type="http://schemas.openxmlformats.org/officeDocument/2006/relationships/ctrlProp" Target="../ctrlProps/ctrlProp700.xml"/><Relationship Id="rId893" Type="http://schemas.openxmlformats.org/officeDocument/2006/relationships/ctrlProp" Target="../ctrlProps/ctrlProp907.xml"/><Relationship Id="rId907" Type="http://schemas.openxmlformats.org/officeDocument/2006/relationships/ctrlProp" Target="../ctrlProps/ctrlProp921.xml"/><Relationship Id="rId36" Type="http://schemas.openxmlformats.org/officeDocument/2006/relationships/ctrlProp" Target="../ctrlProps/ctrlProp50.xml"/><Relationship Id="rId339" Type="http://schemas.openxmlformats.org/officeDocument/2006/relationships/ctrlProp" Target="../ctrlProps/ctrlProp353.xml"/><Relationship Id="rId546" Type="http://schemas.openxmlformats.org/officeDocument/2006/relationships/ctrlProp" Target="../ctrlProps/ctrlProp560.xml"/><Relationship Id="rId753" Type="http://schemas.openxmlformats.org/officeDocument/2006/relationships/ctrlProp" Target="../ctrlProps/ctrlProp767.xml"/><Relationship Id="rId101" Type="http://schemas.openxmlformats.org/officeDocument/2006/relationships/ctrlProp" Target="../ctrlProps/ctrlProp115.xml"/><Relationship Id="rId185" Type="http://schemas.openxmlformats.org/officeDocument/2006/relationships/ctrlProp" Target="../ctrlProps/ctrlProp199.xml"/><Relationship Id="rId406" Type="http://schemas.openxmlformats.org/officeDocument/2006/relationships/ctrlProp" Target="../ctrlProps/ctrlProp420.xml"/><Relationship Id="rId960" Type="http://schemas.openxmlformats.org/officeDocument/2006/relationships/ctrlProp" Target="../ctrlProps/ctrlProp974.xml"/><Relationship Id="rId392" Type="http://schemas.openxmlformats.org/officeDocument/2006/relationships/ctrlProp" Target="../ctrlProps/ctrlProp406.xml"/><Relationship Id="rId613" Type="http://schemas.openxmlformats.org/officeDocument/2006/relationships/ctrlProp" Target="../ctrlProps/ctrlProp627.xml"/><Relationship Id="rId697" Type="http://schemas.openxmlformats.org/officeDocument/2006/relationships/ctrlProp" Target="../ctrlProps/ctrlProp711.xml"/><Relationship Id="rId820" Type="http://schemas.openxmlformats.org/officeDocument/2006/relationships/ctrlProp" Target="../ctrlProps/ctrlProp834.xml"/><Relationship Id="rId918" Type="http://schemas.openxmlformats.org/officeDocument/2006/relationships/ctrlProp" Target="../ctrlProps/ctrlProp932.xml"/><Relationship Id="rId252" Type="http://schemas.openxmlformats.org/officeDocument/2006/relationships/ctrlProp" Target="../ctrlProps/ctrlProp266.xml"/><Relationship Id="rId47" Type="http://schemas.openxmlformats.org/officeDocument/2006/relationships/ctrlProp" Target="../ctrlProps/ctrlProp61.xml"/><Relationship Id="rId112" Type="http://schemas.openxmlformats.org/officeDocument/2006/relationships/ctrlProp" Target="../ctrlProps/ctrlProp126.xml"/><Relationship Id="rId557" Type="http://schemas.openxmlformats.org/officeDocument/2006/relationships/ctrlProp" Target="../ctrlProps/ctrlProp571.xml"/><Relationship Id="rId764" Type="http://schemas.openxmlformats.org/officeDocument/2006/relationships/ctrlProp" Target="../ctrlProps/ctrlProp778.xml"/><Relationship Id="rId971" Type="http://schemas.openxmlformats.org/officeDocument/2006/relationships/ctrlProp" Target="../ctrlProps/ctrlProp985.xml"/><Relationship Id="rId196" Type="http://schemas.openxmlformats.org/officeDocument/2006/relationships/ctrlProp" Target="../ctrlProps/ctrlProp210.xml"/><Relationship Id="rId417" Type="http://schemas.openxmlformats.org/officeDocument/2006/relationships/ctrlProp" Target="../ctrlProps/ctrlProp431.xml"/><Relationship Id="rId624" Type="http://schemas.openxmlformats.org/officeDocument/2006/relationships/ctrlProp" Target="../ctrlProps/ctrlProp638.xml"/><Relationship Id="rId831" Type="http://schemas.openxmlformats.org/officeDocument/2006/relationships/ctrlProp" Target="../ctrlProps/ctrlProp845.xml"/><Relationship Id="rId263" Type="http://schemas.openxmlformats.org/officeDocument/2006/relationships/ctrlProp" Target="../ctrlProps/ctrlProp277.xml"/><Relationship Id="rId470" Type="http://schemas.openxmlformats.org/officeDocument/2006/relationships/ctrlProp" Target="../ctrlProps/ctrlProp484.xml"/><Relationship Id="rId929" Type="http://schemas.openxmlformats.org/officeDocument/2006/relationships/ctrlProp" Target="../ctrlProps/ctrlProp943.xml"/><Relationship Id="rId58" Type="http://schemas.openxmlformats.org/officeDocument/2006/relationships/ctrlProp" Target="../ctrlProps/ctrlProp72.xml"/><Relationship Id="rId123" Type="http://schemas.openxmlformats.org/officeDocument/2006/relationships/ctrlProp" Target="../ctrlProps/ctrlProp137.xml"/><Relationship Id="rId330" Type="http://schemas.openxmlformats.org/officeDocument/2006/relationships/ctrlProp" Target="../ctrlProps/ctrlProp344.xml"/><Relationship Id="rId568" Type="http://schemas.openxmlformats.org/officeDocument/2006/relationships/ctrlProp" Target="../ctrlProps/ctrlProp582.xml"/><Relationship Id="rId775" Type="http://schemas.openxmlformats.org/officeDocument/2006/relationships/ctrlProp" Target="../ctrlProps/ctrlProp789.xml"/><Relationship Id="rId982" Type="http://schemas.openxmlformats.org/officeDocument/2006/relationships/ctrlProp" Target="../ctrlProps/ctrlProp996.xml"/><Relationship Id="rId428" Type="http://schemas.openxmlformats.org/officeDocument/2006/relationships/ctrlProp" Target="../ctrlProps/ctrlProp442.xml"/><Relationship Id="rId635" Type="http://schemas.openxmlformats.org/officeDocument/2006/relationships/ctrlProp" Target="../ctrlProps/ctrlProp649.xml"/><Relationship Id="rId842" Type="http://schemas.openxmlformats.org/officeDocument/2006/relationships/ctrlProp" Target="../ctrlProps/ctrlProp856.xml"/><Relationship Id="rId274" Type="http://schemas.openxmlformats.org/officeDocument/2006/relationships/ctrlProp" Target="../ctrlProps/ctrlProp288.xml"/><Relationship Id="rId481" Type="http://schemas.openxmlformats.org/officeDocument/2006/relationships/ctrlProp" Target="../ctrlProps/ctrlProp495.xml"/><Relationship Id="rId702" Type="http://schemas.openxmlformats.org/officeDocument/2006/relationships/ctrlProp" Target="../ctrlProps/ctrlProp716.xml"/><Relationship Id="rId69" Type="http://schemas.openxmlformats.org/officeDocument/2006/relationships/ctrlProp" Target="../ctrlProps/ctrlProp83.xml"/><Relationship Id="rId134" Type="http://schemas.openxmlformats.org/officeDocument/2006/relationships/ctrlProp" Target="../ctrlProps/ctrlProp148.xml"/><Relationship Id="rId579" Type="http://schemas.openxmlformats.org/officeDocument/2006/relationships/ctrlProp" Target="../ctrlProps/ctrlProp593.xml"/><Relationship Id="rId786" Type="http://schemas.openxmlformats.org/officeDocument/2006/relationships/ctrlProp" Target="../ctrlProps/ctrlProp800.xml"/><Relationship Id="rId993" Type="http://schemas.openxmlformats.org/officeDocument/2006/relationships/ctrlProp" Target="../ctrlProps/ctrlProp1007.xml"/><Relationship Id="rId341" Type="http://schemas.openxmlformats.org/officeDocument/2006/relationships/ctrlProp" Target="../ctrlProps/ctrlProp355.xml"/><Relationship Id="rId439" Type="http://schemas.openxmlformats.org/officeDocument/2006/relationships/ctrlProp" Target="../ctrlProps/ctrlProp453.xml"/><Relationship Id="rId646" Type="http://schemas.openxmlformats.org/officeDocument/2006/relationships/ctrlProp" Target="../ctrlProps/ctrlProp660.xml"/><Relationship Id="rId201" Type="http://schemas.openxmlformats.org/officeDocument/2006/relationships/ctrlProp" Target="../ctrlProps/ctrlProp215.xml"/><Relationship Id="rId285" Type="http://schemas.openxmlformats.org/officeDocument/2006/relationships/ctrlProp" Target="../ctrlProps/ctrlProp299.xml"/><Relationship Id="rId506" Type="http://schemas.openxmlformats.org/officeDocument/2006/relationships/ctrlProp" Target="../ctrlProps/ctrlProp520.xml"/><Relationship Id="rId853" Type="http://schemas.openxmlformats.org/officeDocument/2006/relationships/ctrlProp" Target="../ctrlProps/ctrlProp867.xml"/><Relationship Id="rId492" Type="http://schemas.openxmlformats.org/officeDocument/2006/relationships/ctrlProp" Target="../ctrlProps/ctrlProp506.xml"/><Relationship Id="rId713" Type="http://schemas.openxmlformats.org/officeDocument/2006/relationships/ctrlProp" Target="../ctrlProps/ctrlProp727.xml"/><Relationship Id="rId797" Type="http://schemas.openxmlformats.org/officeDocument/2006/relationships/ctrlProp" Target="../ctrlProps/ctrlProp811.xml"/><Relationship Id="rId920" Type="http://schemas.openxmlformats.org/officeDocument/2006/relationships/ctrlProp" Target="../ctrlProps/ctrlProp934.xml"/><Relationship Id="rId145" Type="http://schemas.openxmlformats.org/officeDocument/2006/relationships/ctrlProp" Target="../ctrlProps/ctrlProp159.xml"/><Relationship Id="rId352" Type="http://schemas.openxmlformats.org/officeDocument/2006/relationships/ctrlProp" Target="../ctrlProps/ctrlProp366.xml"/><Relationship Id="rId212" Type="http://schemas.openxmlformats.org/officeDocument/2006/relationships/ctrlProp" Target="../ctrlProps/ctrlProp226.xml"/><Relationship Id="rId657" Type="http://schemas.openxmlformats.org/officeDocument/2006/relationships/ctrlProp" Target="../ctrlProps/ctrlProp671.xml"/><Relationship Id="rId864" Type="http://schemas.openxmlformats.org/officeDocument/2006/relationships/ctrlProp" Target="../ctrlProps/ctrlProp878.xml"/><Relationship Id="rId296" Type="http://schemas.openxmlformats.org/officeDocument/2006/relationships/ctrlProp" Target="../ctrlProps/ctrlProp310.xml"/><Relationship Id="rId517" Type="http://schemas.openxmlformats.org/officeDocument/2006/relationships/ctrlProp" Target="../ctrlProps/ctrlProp531.xml"/><Relationship Id="rId724" Type="http://schemas.openxmlformats.org/officeDocument/2006/relationships/ctrlProp" Target="../ctrlProps/ctrlProp738.xml"/><Relationship Id="rId931" Type="http://schemas.openxmlformats.org/officeDocument/2006/relationships/ctrlProp" Target="../ctrlProps/ctrlProp945.xml"/><Relationship Id="rId60" Type="http://schemas.openxmlformats.org/officeDocument/2006/relationships/ctrlProp" Target="../ctrlProps/ctrlProp74.xml"/><Relationship Id="rId156" Type="http://schemas.openxmlformats.org/officeDocument/2006/relationships/ctrlProp" Target="../ctrlProps/ctrlProp170.xml"/><Relationship Id="rId363" Type="http://schemas.openxmlformats.org/officeDocument/2006/relationships/ctrlProp" Target="../ctrlProps/ctrlProp377.xml"/><Relationship Id="rId570" Type="http://schemas.openxmlformats.org/officeDocument/2006/relationships/ctrlProp" Target="../ctrlProps/ctrlProp584.xml"/><Relationship Id="rId1007" Type="http://schemas.openxmlformats.org/officeDocument/2006/relationships/ctrlProp" Target="../ctrlProps/ctrlProp1021.xml"/><Relationship Id="rId223" Type="http://schemas.openxmlformats.org/officeDocument/2006/relationships/ctrlProp" Target="../ctrlProps/ctrlProp237.xml"/><Relationship Id="rId430" Type="http://schemas.openxmlformats.org/officeDocument/2006/relationships/ctrlProp" Target="../ctrlProps/ctrlProp444.xml"/><Relationship Id="rId668" Type="http://schemas.openxmlformats.org/officeDocument/2006/relationships/ctrlProp" Target="../ctrlProps/ctrlProp682.xml"/><Relationship Id="rId875" Type="http://schemas.openxmlformats.org/officeDocument/2006/relationships/ctrlProp" Target="../ctrlProps/ctrlProp889.xml"/><Relationship Id="rId18" Type="http://schemas.openxmlformats.org/officeDocument/2006/relationships/ctrlProp" Target="../ctrlProps/ctrlProp32.xml"/><Relationship Id="rId528" Type="http://schemas.openxmlformats.org/officeDocument/2006/relationships/ctrlProp" Target="../ctrlProps/ctrlProp542.xml"/><Relationship Id="rId735" Type="http://schemas.openxmlformats.org/officeDocument/2006/relationships/ctrlProp" Target="../ctrlProps/ctrlProp749.xml"/><Relationship Id="rId942" Type="http://schemas.openxmlformats.org/officeDocument/2006/relationships/ctrlProp" Target="../ctrlProps/ctrlProp956.xml"/><Relationship Id="rId167" Type="http://schemas.openxmlformats.org/officeDocument/2006/relationships/ctrlProp" Target="../ctrlProps/ctrlProp181.xml"/><Relationship Id="rId374" Type="http://schemas.openxmlformats.org/officeDocument/2006/relationships/ctrlProp" Target="../ctrlProps/ctrlProp388.xml"/><Relationship Id="rId581" Type="http://schemas.openxmlformats.org/officeDocument/2006/relationships/ctrlProp" Target="../ctrlProps/ctrlProp595.xml"/><Relationship Id="rId1018" Type="http://schemas.openxmlformats.org/officeDocument/2006/relationships/ctrlProp" Target="../ctrlProps/ctrlProp1032.xml"/><Relationship Id="rId71" Type="http://schemas.openxmlformats.org/officeDocument/2006/relationships/ctrlProp" Target="../ctrlProps/ctrlProp85.xml"/><Relationship Id="rId234" Type="http://schemas.openxmlformats.org/officeDocument/2006/relationships/ctrlProp" Target="../ctrlProps/ctrlProp248.xml"/><Relationship Id="rId679" Type="http://schemas.openxmlformats.org/officeDocument/2006/relationships/ctrlProp" Target="../ctrlProps/ctrlProp693.xml"/><Relationship Id="rId802" Type="http://schemas.openxmlformats.org/officeDocument/2006/relationships/ctrlProp" Target="../ctrlProps/ctrlProp816.xml"/><Relationship Id="rId886" Type="http://schemas.openxmlformats.org/officeDocument/2006/relationships/ctrlProp" Target="../ctrlProps/ctrlProp900.xml"/><Relationship Id="rId2" Type="http://schemas.openxmlformats.org/officeDocument/2006/relationships/drawing" Target="../drawings/drawing18.xml"/><Relationship Id="rId29" Type="http://schemas.openxmlformats.org/officeDocument/2006/relationships/ctrlProp" Target="../ctrlProps/ctrlProp43.xml"/><Relationship Id="rId441" Type="http://schemas.openxmlformats.org/officeDocument/2006/relationships/ctrlProp" Target="../ctrlProps/ctrlProp455.xml"/><Relationship Id="rId539" Type="http://schemas.openxmlformats.org/officeDocument/2006/relationships/ctrlProp" Target="../ctrlProps/ctrlProp553.xml"/><Relationship Id="rId746" Type="http://schemas.openxmlformats.org/officeDocument/2006/relationships/ctrlProp" Target="../ctrlProps/ctrlProp760.xml"/><Relationship Id="rId178" Type="http://schemas.openxmlformats.org/officeDocument/2006/relationships/ctrlProp" Target="../ctrlProps/ctrlProp192.xml"/><Relationship Id="rId301" Type="http://schemas.openxmlformats.org/officeDocument/2006/relationships/ctrlProp" Target="../ctrlProps/ctrlProp315.xml"/><Relationship Id="rId953" Type="http://schemas.openxmlformats.org/officeDocument/2006/relationships/ctrlProp" Target="../ctrlProps/ctrlProp967.xml"/><Relationship Id="rId82" Type="http://schemas.openxmlformats.org/officeDocument/2006/relationships/ctrlProp" Target="../ctrlProps/ctrlProp96.xml"/><Relationship Id="rId385" Type="http://schemas.openxmlformats.org/officeDocument/2006/relationships/ctrlProp" Target="../ctrlProps/ctrlProp399.xml"/><Relationship Id="rId592" Type="http://schemas.openxmlformats.org/officeDocument/2006/relationships/ctrlProp" Target="../ctrlProps/ctrlProp606.xml"/><Relationship Id="rId606" Type="http://schemas.openxmlformats.org/officeDocument/2006/relationships/ctrlProp" Target="../ctrlProps/ctrlProp620.xml"/><Relationship Id="rId813" Type="http://schemas.openxmlformats.org/officeDocument/2006/relationships/ctrlProp" Target="../ctrlProps/ctrlProp827.xml"/><Relationship Id="rId245" Type="http://schemas.openxmlformats.org/officeDocument/2006/relationships/ctrlProp" Target="../ctrlProps/ctrlProp259.xml"/><Relationship Id="rId452" Type="http://schemas.openxmlformats.org/officeDocument/2006/relationships/ctrlProp" Target="../ctrlProps/ctrlProp466.xml"/><Relationship Id="rId897" Type="http://schemas.openxmlformats.org/officeDocument/2006/relationships/ctrlProp" Target="../ctrlProps/ctrlProp911.xml"/><Relationship Id="rId105" Type="http://schemas.openxmlformats.org/officeDocument/2006/relationships/ctrlProp" Target="../ctrlProps/ctrlProp119.xml"/><Relationship Id="rId312" Type="http://schemas.openxmlformats.org/officeDocument/2006/relationships/ctrlProp" Target="../ctrlProps/ctrlProp326.xml"/><Relationship Id="rId757" Type="http://schemas.openxmlformats.org/officeDocument/2006/relationships/ctrlProp" Target="../ctrlProps/ctrlProp771.xml"/><Relationship Id="rId964" Type="http://schemas.openxmlformats.org/officeDocument/2006/relationships/ctrlProp" Target="../ctrlProps/ctrlProp978.xml"/><Relationship Id="rId93" Type="http://schemas.openxmlformats.org/officeDocument/2006/relationships/ctrlProp" Target="../ctrlProps/ctrlProp107.xml"/><Relationship Id="rId189" Type="http://schemas.openxmlformats.org/officeDocument/2006/relationships/ctrlProp" Target="../ctrlProps/ctrlProp203.xml"/><Relationship Id="rId396" Type="http://schemas.openxmlformats.org/officeDocument/2006/relationships/ctrlProp" Target="../ctrlProps/ctrlProp410.xml"/><Relationship Id="rId617" Type="http://schemas.openxmlformats.org/officeDocument/2006/relationships/ctrlProp" Target="../ctrlProps/ctrlProp631.xml"/><Relationship Id="rId824" Type="http://schemas.openxmlformats.org/officeDocument/2006/relationships/ctrlProp" Target="../ctrlProps/ctrlProp838.xml"/><Relationship Id="rId256" Type="http://schemas.openxmlformats.org/officeDocument/2006/relationships/ctrlProp" Target="../ctrlProps/ctrlProp270.xml"/><Relationship Id="rId463" Type="http://schemas.openxmlformats.org/officeDocument/2006/relationships/ctrlProp" Target="../ctrlProps/ctrlProp477.xml"/><Relationship Id="rId670" Type="http://schemas.openxmlformats.org/officeDocument/2006/relationships/ctrlProp" Target="../ctrlProps/ctrlProp684.xml"/><Relationship Id="rId116" Type="http://schemas.openxmlformats.org/officeDocument/2006/relationships/ctrlProp" Target="../ctrlProps/ctrlProp130.xml"/><Relationship Id="rId323" Type="http://schemas.openxmlformats.org/officeDocument/2006/relationships/ctrlProp" Target="../ctrlProps/ctrlProp337.xml"/><Relationship Id="rId530" Type="http://schemas.openxmlformats.org/officeDocument/2006/relationships/ctrlProp" Target="../ctrlProps/ctrlProp544.xml"/><Relationship Id="rId768" Type="http://schemas.openxmlformats.org/officeDocument/2006/relationships/ctrlProp" Target="../ctrlProps/ctrlProp782.xml"/><Relationship Id="rId975" Type="http://schemas.openxmlformats.org/officeDocument/2006/relationships/ctrlProp" Target="../ctrlProps/ctrlProp989.xml"/><Relationship Id="rId20" Type="http://schemas.openxmlformats.org/officeDocument/2006/relationships/ctrlProp" Target="../ctrlProps/ctrlProp34.xml"/><Relationship Id="rId628" Type="http://schemas.openxmlformats.org/officeDocument/2006/relationships/ctrlProp" Target="../ctrlProps/ctrlProp642.xml"/><Relationship Id="rId835" Type="http://schemas.openxmlformats.org/officeDocument/2006/relationships/ctrlProp" Target="../ctrlProps/ctrlProp849.xml"/><Relationship Id="rId267" Type="http://schemas.openxmlformats.org/officeDocument/2006/relationships/ctrlProp" Target="../ctrlProps/ctrlProp281.xml"/><Relationship Id="rId474" Type="http://schemas.openxmlformats.org/officeDocument/2006/relationships/ctrlProp" Target="../ctrlProps/ctrlProp488.xml"/><Relationship Id="rId1020" Type="http://schemas.openxmlformats.org/officeDocument/2006/relationships/ctrlProp" Target="../ctrlProps/ctrlProp1034.xml"/><Relationship Id="rId127" Type="http://schemas.openxmlformats.org/officeDocument/2006/relationships/ctrlProp" Target="../ctrlProps/ctrlProp141.xml"/><Relationship Id="rId681" Type="http://schemas.openxmlformats.org/officeDocument/2006/relationships/ctrlProp" Target="../ctrlProps/ctrlProp695.xml"/><Relationship Id="rId779" Type="http://schemas.openxmlformats.org/officeDocument/2006/relationships/ctrlProp" Target="../ctrlProps/ctrlProp793.xml"/><Relationship Id="rId902" Type="http://schemas.openxmlformats.org/officeDocument/2006/relationships/ctrlProp" Target="../ctrlProps/ctrlProp916.xml"/><Relationship Id="rId986" Type="http://schemas.openxmlformats.org/officeDocument/2006/relationships/ctrlProp" Target="../ctrlProps/ctrlProp1000.xml"/><Relationship Id="rId31" Type="http://schemas.openxmlformats.org/officeDocument/2006/relationships/ctrlProp" Target="../ctrlProps/ctrlProp45.xml"/><Relationship Id="rId334" Type="http://schemas.openxmlformats.org/officeDocument/2006/relationships/ctrlProp" Target="../ctrlProps/ctrlProp348.xml"/><Relationship Id="rId541" Type="http://schemas.openxmlformats.org/officeDocument/2006/relationships/ctrlProp" Target="../ctrlProps/ctrlProp555.xml"/><Relationship Id="rId639" Type="http://schemas.openxmlformats.org/officeDocument/2006/relationships/ctrlProp" Target="../ctrlProps/ctrlProp653.xml"/><Relationship Id="rId180" Type="http://schemas.openxmlformats.org/officeDocument/2006/relationships/ctrlProp" Target="../ctrlProps/ctrlProp194.xml"/><Relationship Id="rId278" Type="http://schemas.openxmlformats.org/officeDocument/2006/relationships/ctrlProp" Target="../ctrlProps/ctrlProp292.xml"/><Relationship Id="rId401" Type="http://schemas.openxmlformats.org/officeDocument/2006/relationships/ctrlProp" Target="../ctrlProps/ctrlProp415.xml"/><Relationship Id="rId846" Type="http://schemas.openxmlformats.org/officeDocument/2006/relationships/ctrlProp" Target="../ctrlProps/ctrlProp860.xml"/><Relationship Id="rId485" Type="http://schemas.openxmlformats.org/officeDocument/2006/relationships/ctrlProp" Target="../ctrlProps/ctrlProp499.xml"/><Relationship Id="rId692" Type="http://schemas.openxmlformats.org/officeDocument/2006/relationships/ctrlProp" Target="../ctrlProps/ctrlProp706.xml"/><Relationship Id="rId706" Type="http://schemas.openxmlformats.org/officeDocument/2006/relationships/ctrlProp" Target="../ctrlProps/ctrlProp720.xml"/><Relationship Id="rId913" Type="http://schemas.openxmlformats.org/officeDocument/2006/relationships/ctrlProp" Target="../ctrlProps/ctrlProp927.xml"/><Relationship Id="rId42" Type="http://schemas.openxmlformats.org/officeDocument/2006/relationships/ctrlProp" Target="../ctrlProps/ctrlProp56.xml"/><Relationship Id="rId138" Type="http://schemas.openxmlformats.org/officeDocument/2006/relationships/ctrlProp" Target="../ctrlProps/ctrlProp152.xml"/><Relationship Id="rId345" Type="http://schemas.openxmlformats.org/officeDocument/2006/relationships/ctrlProp" Target="../ctrlProps/ctrlProp359.xml"/><Relationship Id="rId552" Type="http://schemas.openxmlformats.org/officeDocument/2006/relationships/ctrlProp" Target="../ctrlProps/ctrlProp566.xml"/><Relationship Id="rId997" Type="http://schemas.openxmlformats.org/officeDocument/2006/relationships/ctrlProp" Target="../ctrlProps/ctrlProp1011.xml"/><Relationship Id="rId191" Type="http://schemas.openxmlformats.org/officeDocument/2006/relationships/ctrlProp" Target="../ctrlProps/ctrlProp205.xml"/><Relationship Id="rId205" Type="http://schemas.openxmlformats.org/officeDocument/2006/relationships/ctrlProp" Target="../ctrlProps/ctrlProp219.xml"/><Relationship Id="rId412" Type="http://schemas.openxmlformats.org/officeDocument/2006/relationships/ctrlProp" Target="../ctrlProps/ctrlProp426.xml"/><Relationship Id="rId857" Type="http://schemas.openxmlformats.org/officeDocument/2006/relationships/ctrlProp" Target="../ctrlProps/ctrlProp871.xml"/><Relationship Id="rId289" Type="http://schemas.openxmlformats.org/officeDocument/2006/relationships/ctrlProp" Target="../ctrlProps/ctrlProp303.xml"/><Relationship Id="rId496" Type="http://schemas.openxmlformats.org/officeDocument/2006/relationships/ctrlProp" Target="../ctrlProps/ctrlProp510.xml"/><Relationship Id="rId717" Type="http://schemas.openxmlformats.org/officeDocument/2006/relationships/ctrlProp" Target="../ctrlProps/ctrlProp731.xml"/><Relationship Id="rId924" Type="http://schemas.openxmlformats.org/officeDocument/2006/relationships/ctrlProp" Target="../ctrlProps/ctrlProp938.xml"/><Relationship Id="rId53" Type="http://schemas.openxmlformats.org/officeDocument/2006/relationships/ctrlProp" Target="../ctrlProps/ctrlProp67.xml"/><Relationship Id="rId149" Type="http://schemas.openxmlformats.org/officeDocument/2006/relationships/ctrlProp" Target="../ctrlProps/ctrlProp163.xml"/><Relationship Id="rId356" Type="http://schemas.openxmlformats.org/officeDocument/2006/relationships/ctrlProp" Target="../ctrlProps/ctrlProp370.xml"/><Relationship Id="rId563" Type="http://schemas.openxmlformats.org/officeDocument/2006/relationships/ctrlProp" Target="../ctrlProps/ctrlProp577.xml"/><Relationship Id="rId770" Type="http://schemas.openxmlformats.org/officeDocument/2006/relationships/ctrlProp" Target="../ctrlProps/ctrlProp784.xml"/><Relationship Id="rId216" Type="http://schemas.openxmlformats.org/officeDocument/2006/relationships/ctrlProp" Target="../ctrlProps/ctrlProp230.xml"/><Relationship Id="rId423" Type="http://schemas.openxmlformats.org/officeDocument/2006/relationships/ctrlProp" Target="../ctrlProps/ctrlProp437.xml"/><Relationship Id="rId868" Type="http://schemas.openxmlformats.org/officeDocument/2006/relationships/ctrlProp" Target="../ctrlProps/ctrlProp882.xml"/><Relationship Id="rId630" Type="http://schemas.openxmlformats.org/officeDocument/2006/relationships/ctrlProp" Target="../ctrlProps/ctrlProp644.xml"/><Relationship Id="rId728" Type="http://schemas.openxmlformats.org/officeDocument/2006/relationships/ctrlProp" Target="../ctrlProps/ctrlProp742.xml"/><Relationship Id="rId935" Type="http://schemas.openxmlformats.org/officeDocument/2006/relationships/ctrlProp" Target="../ctrlProps/ctrlProp949.xml"/><Relationship Id="rId64" Type="http://schemas.openxmlformats.org/officeDocument/2006/relationships/ctrlProp" Target="../ctrlProps/ctrlProp78.xml"/><Relationship Id="rId367" Type="http://schemas.openxmlformats.org/officeDocument/2006/relationships/ctrlProp" Target="../ctrlProps/ctrlProp381.xml"/><Relationship Id="rId574" Type="http://schemas.openxmlformats.org/officeDocument/2006/relationships/ctrlProp" Target="../ctrlProps/ctrlProp588.xml"/><Relationship Id="rId227" Type="http://schemas.openxmlformats.org/officeDocument/2006/relationships/ctrlProp" Target="../ctrlProps/ctrlProp241.xml"/><Relationship Id="rId781" Type="http://schemas.openxmlformats.org/officeDocument/2006/relationships/ctrlProp" Target="../ctrlProps/ctrlProp795.xml"/><Relationship Id="rId879" Type="http://schemas.openxmlformats.org/officeDocument/2006/relationships/ctrlProp" Target="../ctrlProps/ctrlProp893.xml"/><Relationship Id="rId434" Type="http://schemas.openxmlformats.org/officeDocument/2006/relationships/ctrlProp" Target="../ctrlProps/ctrlProp448.xml"/><Relationship Id="rId641" Type="http://schemas.openxmlformats.org/officeDocument/2006/relationships/ctrlProp" Target="../ctrlProps/ctrlProp655.xml"/><Relationship Id="rId739" Type="http://schemas.openxmlformats.org/officeDocument/2006/relationships/ctrlProp" Target="../ctrlProps/ctrlProp753.xml"/><Relationship Id="rId280" Type="http://schemas.openxmlformats.org/officeDocument/2006/relationships/ctrlProp" Target="../ctrlProps/ctrlProp294.xml"/><Relationship Id="rId501" Type="http://schemas.openxmlformats.org/officeDocument/2006/relationships/ctrlProp" Target="../ctrlProps/ctrlProp515.xml"/><Relationship Id="rId946" Type="http://schemas.openxmlformats.org/officeDocument/2006/relationships/ctrlProp" Target="../ctrlProps/ctrlProp960.xml"/><Relationship Id="rId75" Type="http://schemas.openxmlformats.org/officeDocument/2006/relationships/ctrlProp" Target="../ctrlProps/ctrlProp89.xml"/><Relationship Id="rId140" Type="http://schemas.openxmlformats.org/officeDocument/2006/relationships/ctrlProp" Target="../ctrlProps/ctrlProp154.xml"/><Relationship Id="rId378" Type="http://schemas.openxmlformats.org/officeDocument/2006/relationships/ctrlProp" Target="../ctrlProps/ctrlProp392.xml"/><Relationship Id="rId585" Type="http://schemas.openxmlformats.org/officeDocument/2006/relationships/ctrlProp" Target="../ctrlProps/ctrlProp599.xml"/><Relationship Id="rId792" Type="http://schemas.openxmlformats.org/officeDocument/2006/relationships/ctrlProp" Target="../ctrlProps/ctrlProp806.xml"/><Relationship Id="rId806" Type="http://schemas.openxmlformats.org/officeDocument/2006/relationships/ctrlProp" Target="../ctrlProps/ctrlProp820.xml"/><Relationship Id="rId6" Type="http://schemas.openxmlformats.org/officeDocument/2006/relationships/ctrlProp" Target="../ctrlProps/ctrlProp20.xml"/><Relationship Id="rId238" Type="http://schemas.openxmlformats.org/officeDocument/2006/relationships/ctrlProp" Target="../ctrlProps/ctrlProp252.xml"/><Relationship Id="rId445" Type="http://schemas.openxmlformats.org/officeDocument/2006/relationships/ctrlProp" Target="../ctrlProps/ctrlProp459.xml"/><Relationship Id="rId652" Type="http://schemas.openxmlformats.org/officeDocument/2006/relationships/ctrlProp" Target="../ctrlProps/ctrlProp666.xml"/><Relationship Id="rId291" Type="http://schemas.openxmlformats.org/officeDocument/2006/relationships/ctrlProp" Target="../ctrlProps/ctrlProp305.xml"/><Relationship Id="rId305" Type="http://schemas.openxmlformats.org/officeDocument/2006/relationships/ctrlProp" Target="../ctrlProps/ctrlProp319.xml"/><Relationship Id="rId512" Type="http://schemas.openxmlformats.org/officeDocument/2006/relationships/ctrlProp" Target="../ctrlProps/ctrlProp526.xml"/><Relationship Id="rId957" Type="http://schemas.openxmlformats.org/officeDocument/2006/relationships/ctrlProp" Target="../ctrlProps/ctrlProp971.xml"/><Relationship Id="rId86" Type="http://schemas.openxmlformats.org/officeDocument/2006/relationships/ctrlProp" Target="../ctrlProps/ctrlProp100.xml"/><Relationship Id="rId151" Type="http://schemas.openxmlformats.org/officeDocument/2006/relationships/ctrlProp" Target="../ctrlProps/ctrlProp165.xml"/><Relationship Id="rId389" Type="http://schemas.openxmlformats.org/officeDocument/2006/relationships/ctrlProp" Target="../ctrlProps/ctrlProp403.xml"/><Relationship Id="rId596" Type="http://schemas.openxmlformats.org/officeDocument/2006/relationships/ctrlProp" Target="../ctrlProps/ctrlProp610.xml"/><Relationship Id="rId817" Type="http://schemas.openxmlformats.org/officeDocument/2006/relationships/ctrlProp" Target="../ctrlProps/ctrlProp831.xml"/><Relationship Id="rId1002" Type="http://schemas.openxmlformats.org/officeDocument/2006/relationships/ctrlProp" Target="../ctrlProps/ctrlProp1016.xml"/><Relationship Id="rId249" Type="http://schemas.openxmlformats.org/officeDocument/2006/relationships/ctrlProp" Target="../ctrlProps/ctrlProp263.xml"/><Relationship Id="rId456" Type="http://schemas.openxmlformats.org/officeDocument/2006/relationships/ctrlProp" Target="../ctrlProps/ctrlProp470.xml"/><Relationship Id="rId663" Type="http://schemas.openxmlformats.org/officeDocument/2006/relationships/ctrlProp" Target="../ctrlProps/ctrlProp677.xml"/><Relationship Id="rId870" Type="http://schemas.openxmlformats.org/officeDocument/2006/relationships/ctrlProp" Target="../ctrlProps/ctrlProp884.xml"/><Relationship Id="rId13" Type="http://schemas.openxmlformats.org/officeDocument/2006/relationships/ctrlProp" Target="../ctrlProps/ctrlProp27.xml"/><Relationship Id="rId109" Type="http://schemas.openxmlformats.org/officeDocument/2006/relationships/ctrlProp" Target="../ctrlProps/ctrlProp123.xml"/><Relationship Id="rId316" Type="http://schemas.openxmlformats.org/officeDocument/2006/relationships/ctrlProp" Target="../ctrlProps/ctrlProp330.xml"/><Relationship Id="rId523" Type="http://schemas.openxmlformats.org/officeDocument/2006/relationships/ctrlProp" Target="../ctrlProps/ctrlProp537.xml"/><Relationship Id="rId968" Type="http://schemas.openxmlformats.org/officeDocument/2006/relationships/ctrlProp" Target="../ctrlProps/ctrlProp982.xml"/><Relationship Id="rId97" Type="http://schemas.openxmlformats.org/officeDocument/2006/relationships/ctrlProp" Target="../ctrlProps/ctrlProp111.xml"/><Relationship Id="rId730" Type="http://schemas.openxmlformats.org/officeDocument/2006/relationships/ctrlProp" Target="../ctrlProps/ctrlProp744.xml"/><Relationship Id="rId828" Type="http://schemas.openxmlformats.org/officeDocument/2006/relationships/ctrlProp" Target="../ctrlProps/ctrlProp842.xml"/><Relationship Id="rId1013" Type="http://schemas.openxmlformats.org/officeDocument/2006/relationships/ctrlProp" Target="../ctrlProps/ctrlProp1027.xml"/><Relationship Id="rId162" Type="http://schemas.openxmlformats.org/officeDocument/2006/relationships/ctrlProp" Target="../ctrlProps/ctrlProp176.xml"/><Relationship Id="rId467" Type="http://schemas.openxmlformats.org/officeDocument/2006/relationships/ctrlProp" Target="../ctrlProps/ctrlProp481.xml"/><Relationship Id="rId674" Type="http://schemas.openxmlformats.org/officeDocument/2006/relationships/ctrlProp" Target="../ctrlProps/ctrlProp688.xml"/><Relationship Id="rId881" Type="http://schemas.openxmlformats.org/officeDocument/2006/relationships/ctrlProp" Target="../ctrlProps/ctrlProp895.xml"/><Relationship Id="rId979" Type="http://schemas.openxmlformats.org/officeDocument/2006/relationships/ctrlProp" Target="../ctrlProps/ctrlProp993.xml"/><Relationship Id="rId24" Type="http://schemas.openxmlformats.org/officeDocument/2006/relationships/ctrlProp" Target="../ctrlProps/ctrlProp38.xml"/><Relationship Id="rId327" Type="http://schemas.openxmlformats.org/officeDocument/2006/relationships/ctrlProp" Target="../ctrlProps/ctrlProp341.xml"/><Relationship Id="rId534" Type="http://schemas.openxmlformats.org/officeDocument/2006/relationships/ctrlProp" Target="../ctrlProps/ctrlProp548.xml"/><Relationship Id="rId741" Type="http://schemas.openxmlformats.org/officeDocument/2006/relationships/ctrlProp" Target="../ctrlProps/ctrlProp755.xml"/><Relationship Id="rId839" Type="http://schemas.openxmlformats.org/officeDocument/2006/relationships/ctrlProp" Target="../ctrlProps/ctrlProp853.xml"/><Relationship Id="rId173" Type="http://schemas.openxmlformats.org/officeDocument/2006/relationships/ctrlProp" Target="../ctrlProps/ctrlProp187.xml"/><Relationship Id="rId380" Type="http://schemas.openxmlformats.org/officeDocument/2006/relationships/ctrlProp" Target="../ctrlProps/ctrlProp394.xml"/><Relationship Id="rId601" Type="http://schemas.openxmlformats.org/officeDocument/2006/relationships/ctrlProp" Target="../ctrlProps/ctrlProp615.xml"/><Relationship Id="rId1024" Type="http://schemas.openxmlformats.org/officeDocument/2006/relationships/ctrlProp" Target="../ctrlProps/ctrlProp1038.xml"/><Relationship Id="rId240" Type="http://schemas.openxmlformats.org/officeDocument/2006/relationships/ctrlProp" Target="../ctrlProps/ctrlProp254.xml"/><Relationship Id="rId478" Type="http://schemas.openxmlformats.org/officeDocument/2006/relationships/ctrlProp" Target="../ctrlProps/ctrlProp492.xml"/><Relationship Id="rId685" Type="http://schemas.openxmlformats.org/officeDocument/2006/relationships/ctrlProp" Target="../ctrlProps/ctrlProp699.xml"/><Relationship Id="rId892" Type="http://schemas.openxmlformats.org/officeDocument/2006/relationships/ctrlProp" Target="../ctrlProps/ctrlProp906.xml"/><Relationship Id="rId906" Type="http://schemas.openxmlformats.org/officeDocument/2006/relationships/ctrlProp" Target="../ctrlProps/ctrlProp920.xml"/><Relationship Id="rId35" Type="http://schemas.openxmlformats.org/officeDocument/2006/relationships/ctrlProp" Target="../ctrlProps/ctrlProp49.xml"/><Relationship Id="rId100" Type="http://schemas.openxmlformats.org/officeDocument/2006/relationships/ctrlProp" Target="../ctrlProps/ctrlProp114.xml"/><Relationship Id="rId338" Type="http://schemas.openxmlformats.org/officeDocument/2006/relationships/ctrlProp" Target="../ctrlProps/ctrlProp352.xml"/><Relationship Id="rId545" Type="http://schemas.openxmlformats.org/officeDocument/2006/relationships/ctrlProp" Target="../ctrlProps/ctrlProp559.xml"/><Relationship Id="rId752" Type="http://schemas.openxmlformats.org/officeDocument/2006/relationships/ctrlProp" Target="../ctrlProps/ctrlProp766.xml"/><Relationship Id="rId184" Type="http://schemas.openxmlformats.org/officeDocument/2006/relationships/ctrlProp" Target="../ctrlProps/ctrlProp198.xml"/><Relationship Id="rId391" Type="http://schemas.openxmlformats.org/officeDocument/2006/relationships/ctrlProp" Target="../ctrlProps/ctrlProp405.xml"/><Relationship Id="rId405" Type="http://schemas.openxmlformats.org/officeDocument/2006/relationships/ctrlProp" Target="../ctrlProps/ctrlProp419.xml"/><Relationship Id="rId612" Type="http://schemas.openxmlformats.org/officeDocument/2006/relationships/ctrlProp" Target="../ctrlProps/ctrlProp626.xml"/><Relationship Id="rId251" Type="http://schemas.openxmlformats.org/officeDocument/2006/relationships/ctrlProp" Target="../ctrlProps/ctrlProp265.xml"/><Relationship Id="rId489" Type="http://schemas.openxmlformats.org/officeDocument/2006/relationships/ctrlProp" Target="../ctrlProps/ctrlProp503.xml"/><Relationship Id="rId696" Type="http://schemas.openxmlformats.org/officeDocument/2006/relationships/ctrlProp" Target="../ctrlProps/ctrlProp710.xml"/><Relationship Id="rId917" Type="http://schemas.openxmlformats.org/officeDocument/2006/relationships/ctrlProp" Target="../ctrlProps/ctrlProp931.xml"/><Relationship Id="rId46" Type="http://schemas.openxmlformats.org/officeDocument/2006/relationships/ctrlProp" Target="../ctrlProps/ctrlProp60.xml"/><Relationship Id="rId349" Type="http://schemas.openxmlformats.org/officeDocument/2006/relationships/ctrlProp" Target="../ctrlProps/ctrlProp363.xml"/><Relationship Id="rId556" Type="http://schemas.openxmlformats.org/officeDocument/2006/relationships/ctrlProp" Target="../ctrlProps/ctrlProp570.xml"/><Relationship Id="rId763" Type="http://schemas.openxmlformats.org/officeDocument/2006/relationships/ctrlProp" Target="../ctrlProps/ctrlProp777.xml"/><Relationship Id="rId111" Type="http://schemas.openxmlformats.org/officeDocument/2006/relationships/ctrlProp" Target="../ctrlProps/ctrlProp125.xml"/><Relationship Id="rId195" Type="http://schemas.openxmlformats.org/officeDocument/2006/relationships/ctrlProp" Target="../ctrlProps/ctrlProp209.xml"/><Relationship Id="rId209" Type="http://schemas.openxmlformats.org/officeDocument/2006/relationships/ctrlProp" Target="../ctrlProps/ctrlProp223.xml"/><Relationship Id="rId416" Type="http://schemas.openxmlformats.org/officeDocument/2006/relationships/ctrlProp" Target="../ctrlProps/ctrlProp430.xml"/><Relationship Id="rId970" Type="http://schemas.openxmlformats.org/officeDocument/2006/relationships/ctrlProp" Target="../ctrlProps/ctrlProp984.xml"/><Relationship Id="rId623" Type="http://schemas.openxmlformats.org/officeDocument/2006/relationships/ctrlProp" Target="../ctrlProps/ctrlProp637.xml"/><Relationship Id="rId830" Type="http://schemas.openxmlformats.org/officeDocument/2006/relationships/ctrlProp" Target="../ctrlProps/ctrlProp844.xml"/><Relationship Id="rId928" Type="http://schemas.openxmlformats.org/officeDocument/2006/relationships/ctrlProp" Target="../ctrlProps/ctrlProp942.xml"/><Relationship Id="rId57" Type="http://schemas.openxmlformats.org/officeDocument/2006/relationships/ctrlProp" Target="../ctrlProps/ctrlProp71.xml"/><Relationship Id="rId262" Type="http://schemas.openxmlformats.org/officeDocument/2006/relationships/ctrlProp" Target="../ctrlProps/ctrlProp276.xml"/><Relationship Id="rId567" Type="http://schemas.openxmlformats.org/officeDocument/2006/relationships/ctrlProp" Target="../ctrlProps/ctrlProp581.xml"/><Relationship Id="rId122" Type="http://schemas.openxmlformats.org/officeDocument/2006/relationships/ctrlProp" Target="../ctrlProps/ctrlProp136.xml"/><Relationship Id="rId774" Type="http://schemas.openxmlformats.org/officeDocument/2006/relationships/ctrlProp" Target="../ctrlProps/ctrlProp788.xml"/><Relationship Id="rId981" Type="http://schemas.openxmlformats.org/officeDocument/2006/relationships/ctrlProp" Target="../ctrlProps/ctrlProp995.xml"/><Relationship Id="rId427" Type="http://schemas.openxmlformats.org/officeDocument/2006/relationships/ctrlProp" Target="../ctrlProps/ctrlProp441.xml"/><Relationship Id="rId634" Type="http://schemas.openxmlformats.org/officeDocument/2006/relationships/ctrlProp" Target="../ctrlProps/ctrlProp648.xml"/><Relationship Id="rId841" Type="http://schemas.openxmlformats.org/officeDocument/2006/relationships/ctrlProp" Target="../ctrlProps/ctrlProp855.xml"/><Relationship Id="rId273" Type="http://schemas.openxmlformats.org/officeDocument/2006/relationships/ctrlProp" Target="../ctrlProps/ctrlProp287.xml"/><Relationship Id="rId480" Type="http://schemas.openxmlformats.org/officeDocument/2006/relationships/ctrlProp" Target="../ctrlProps/ctrlProp494.xml"/><Relationship Id="rId701" Type="http://schemas.openxmlformats.org/officeDocument/2006/relationships/ctrlProp" Target="../ctrlProps/ctrlProp715.xml"/><Relationship Id="rId939" Type="http://schemas.openxmlformats.org/officeDocument/2006/relationships/ctrlProp" Target="../ctrlProps/ctrlProp953.xml"/><Relationship Id="rId68" Type="http://schemas.openxmlformats.org/officeDocument/2006/relationships/ctrlProp" Target="../ctrlProps/ctrlProp82.xml"/><Relationship Id="rId133" Type="http://schemas.openxmlformats.org/officeDocument/2006/relationships/ctrlProp" Target="../ctrlProps/ctrlProp147.xml"/><Relationship Id="rId340" Type="http://schemas.openxmlformats.org/officeDocument/2006/relationships/ctrlProp" Target="../ctrlProps/ctrlProp354.xml"/><Relationship Id="rId578" Type="http://schemas.openxmlformats.org/officeDocument/2006/relationships/ctrlProp" Target="../ctrlProps/ctrlProp592.xml"/><Relationship Id="rId785" Type="http://schemas.openxmlformats.org/officeDocument/2006/relationships/ctrlProp" Target="../ctrlProps/ctrlProp799.xml"/><Relationship Id="rId992" Type="http://schemas.openxmlformats.org/officeDocument/2006/relationships/ctrlProp" Target="../ctrlProps/ctrlProp1006.xml"/><Relationship Id="rId200" Type="http://schemas.openxmlformats.org/officeDocument/2006/relationships/ctrlProp" Target="../ctrlProps/ctrlProp214.xml"/><Relationship Id="rId438" Type="http://schemas.openxmlformats.org/officeDocument/2006/relationships/ctrlProp" Target="../ctrlProps/ctrlProp452.xml"/><Relationship Id="rId645" Type="http://schemas.openxmlformats.org/officeDocument/2006/relationships/ctrlProp" Target="../ctrlProps/ctrlProp659.xml"/><Relationship Id="rId852" Type="http://schemas.openxmlformats.org/officeDocument/2006/relationships/ctrlProp" Target="../ctrlProps/ctrlProp866.xml"/><Relationship Id="rId284" Type="http://schemas.openxmlformats.org/officeDocument/2006/relationships/ctrlProp" Target="../ctrlProps/ctrlProp298.xml"/><Relationship Id="rId491" Type="http://schemas.openxmlformats.org/officeDocument/2006/relationships/ctrlProp" Target="../ctrlProps/ctrlProp505.xml"/><Relationship Id="rId505" Type="http://schemas.openxmlformats.org/officeDocument/2006/relationships/ctrlProp" Target="../ctrlProps/ctrlProp519.xml"/><Relationship Id="rId712" Type="http://schemas.openxmlformats.org/officeDocument/2006/relationships/ctrlProp" Target="../ctrlProps/ctrlProp726.xml"/><Relationship Id="rId79" Type="http://schemas.openxmlformats.org/officeDocument/2006/relationships/ctrlProp" Target="../ctrlProps/ctrlProp93.xml"/><Relationship Id="rId144" Type="http://schemas.openxmlformats.org/officeDocument/2006/relationships/ctrlProp" Target="../ctrlProps/ctrlProp158.xml"/><Relationship Id="rId589" Type="http://schemas.openxmlformats.org/officeDocument/2006/relationships/ctrlProp" Target="../ctrlProps/ctrlProp603.xml"/><Relationship Id="rId796" Type="http://schemas.openxmlformats.org/officeDocument/2006/relationships/ctrlProp" Target="../ctrlProps/ctrlProp810.xml"/><Relationship Id="rId351" Type="http://schemas.openxmlformats.org/officeDocument/2006/relationships/ctrlProp" Target="../ctrlProps/ctrlProp365.xml"/><Relationship Id="rId449" Type="http://schemas.openxmlformats.org/officeDocument/2006/relationships/ctrlProp" Target="../ctrlProps/ctrlProp463.xml"/><Relationship Id="rId656" Type="http://schemas.openxmlformats.org/officeDocument/2006/relationships/ctrlProp" Target="../ctrlProps/ctrlProp670.xml"/><Relationship Id="rId863" Type="http://schemas.openxmlformats.org/officeDocument/2006/relationships/ctrlProp" Target="../ctrlProps/ctrlProp877.xml"/><Relationship Id="rId211" Type="http://schemas.openxmlformats.org/officeDocument/2006/relationships/ctrlProp" Target="../ctrlProps/ctrlProp225.xml"/><Relationship Id="rId295" Type="http://schemas.openxmlformats.org/officeDocument/2006/relationships/ctrlProp" Target="../ctrlProps/ctrlProp309.xml"/><Relationship Id="rId309" Type="http://schemas.openxmlformats.org/officeDocument/2006/relationships/ctrlProp" Target="../ctrlProps/ctrlProp323.xml"/><Relationship Id="rId516" Type="http://schemas.openxmlformats.org/officeDocument/2006/relationships/ctrlProp" Target="../ctrlProps/ctrlProp530.xml"/><Relationship Id="rId723" Type="http://schemas.openxmlformats.org/officeDocument/2006/relationships/ctrlProp" Target="../ctrlProps/ctrlProp737.xml"/><Relationship Id="rId930" Type="http://schemas.openxmlformats.org/officeDocument/2006/relationships/ctrlProp" Target="../ctrlProps/ctrlProp944.xml"/><Relationship Id="rId1006" Type="http://schemas.openxmlformats.org/officeDocument/2006/relationships/ctrlProp" Target="../ctrlProps/ctrlProp1020.xml"/><Relationship Id="rId155" Type="http://schemas.openxmlformats.org/officeDocument/2006/relationships/ctrlProp" Target="../ctrlProps/ctrlProp169.xml"/><Relationship Id="rId362" Type="http://schemas.openxmlformats.org/officeDocument/2006/relationships/ctrlProp" Target="../ctrlProps/ctrlProp376.xml"/><Relationship Id="rId222" Type="http://schemas.openxmlformats.org/officeDocument/2006/relationships/ctrlProp" Target="../ctrlProps/ctrlProp236.xml"/><Relationship Id="rId667" Type="http://schemas.openxmlformats.org/officeDocument/2006/relationships/ctrlProp" Target="../ctrlProps/ctrlProp681.xml"/><Relationship Id="rId874" Type="http://schemas.openxmlformats.org/officeDocument/2006/relationships/ctrlProp" Target="../ctrlProps/ctrlProp888.xml"/><Relationship Id="rId17" Type="http://schemas.openxmlformats.org/officeDocument/2006/relationships/ctrlProp" Target="../ctrlProps/ctrlProp31.xml"/><Relationship Id="rId527" Type="http://schemas.openxmlformats.org/officeDocument/2006/relationships/ctrlProp" Target="../ctrlProps/ctrlProp541.xml"/><Relationship Id="rId734" Type="http://schemas.openxmlformats.org/officeDocument/2006/relationships/ctrlProp" Target="../ctrlProps/ctrlProp748.xml"/><Relationship Id="rId941" Type="http://schemas.openxmlformats.org/officeDocument/2006/relationships/ctrlProp" Target="../ctrlProps/ctrlProp955.xml"/><Relationship Id="rId70" Type="http://schemas.openxmlformats.org/officeDocument/2006/relationships/ctrlProp" Target="../ctrlProps/ctrlProp84.xml"/><Relationship Id="rId166" Type="http://schemas.openxmlformats.org/officeDocument/2006/relationships/ctrlProp" Target="../ctrlProps/ctrlProp180.xml"/><Relationship Id="rId373" Type="http://schemas.openxmlformats.org/officeDocument/2006/relationships/ctrlProp" Target="../ctrlProps/ctrlProp387.xml"/><Relationship Id="rId580" Type="http://schemas.openxmlformats.org/officeDocument/2006/relationships/ctrlProp" Target="../ctrlProps/ctrlProp594.xml"/><Relationship Id="rId801" Type="http://schemas.openxmlformats.org/officeDocument/2006/relationships/ctrlProp" Target="../ctrlProps/ctrlProp815.xml"/><Relationship Id="rId1017" Type="http://schemas.openxmlformats.org/officeDocument/2006/relationships/ctrlProp" Target="../ctrlProps/ctrlProp1031.xml"/><Relationship Id="rId1" Type="http://schemas.openxmlformats.org/officeDocument/2006/relationships/printerSettings" Target="../printerSettings/printerSettings46.bin"/><Relationship Id="rId233" Type="http://schemas.openxmlformats.org/officeDocument/2006/relationships/ctrlProp" Target="../ctrlProps/ctrlProp247.xml"/><Relationship Id="rId440" Type="http://schemas.openxmlformats.org/officeDocument/2006/relationships/ctrlProp" Target="../ctrlProps/ctrlProp454.xml"/><Relationship Id="rId678" Type="http://schemas.openxmlformats.org/officeDocument/2006/relationships/ctrlProp" Target="../ctrlProps/ctrlProp692.xml"/><Relationship Id="rId885" Type="http://schemas.openxmlformats.org/officeDocument/2006/relationships/ctrlProp" Target="../ctrlProps/ctrlProp899.xml"/><Relationship Id="rId28" Type="http://schemas.openxmlformats.org/officeDocument/2006/relationships/ctrlProp" Target="../ctrlProps/ctrlProp42.xml"/><Relationship Id="rId300" Type="http://schemas.openxmlformats.org/officeDocument/2006/relationships/ctrlProp" Target="../ctrlProps/ctrlProp314.xml"/><Relationship Id="rId538" Type="http://schemas.openxmlformats.org/officeDocument/2006/relationships/ctrlProp" Target="../ctrlProps/ctrlProp552.xml"/><Relationship Id="rId745" Type="http://schemas.openxmlformats.org/officeDocument/2006/relationships/ctrlProp" Target="../ctrlProps/ctrlProp759.xml"/><Relationship Id="rId952" Type="http://schemas.openxmlformats.org/officeDocument/2006/relationships/ctrlProp" Target="../ctrlProps/ctrlProp966.xml"/><Relationship Id="rId81" Type="http://schemas.openxmlformats.org/officeDocument/2006/relationships/ctrlProp" Target="../ctrlProps/ctrlProp95.xml"/><Relationship Id="rId177" Type="http://schemas.openxmlformats.org/officeDocument/2006/relationships/ctrlProp" Target="../ctrlProps/ctrlProp191.xml"/><Relationship Id="rId384" Type="http://schemas.openxmlformats.org/officeDocument/2006/relationships/ctrlProp" Target="../ctrlProps/ctrlProp398.xml"/><Relationship Id="rId591" Type="http://schemas.openxmlformats.org/officeDocument/2006/relationships/ctrlProp" Target="../ctrlProps/ctrlProp605.xml"/><Relationship Id="rId605" Type="http://schemas.openxmlformats.org/officeDocument/2006/relationships/ctrlProp" Target="../ctrlProps/ctrlProp619.xml"/><Relationship Id="rId812" Type="http://schemas.openxmlformats.org/officeDocument/2006/relationships/ctrlProp" Target="../ctrlProps/ctrlProp826.xml"/><Relationship Id="rId1028" Type="http://schemas.openxmlformats.org/officeDocument/2006/relationships/ctrlProp" Target="../ctrlProps/ctrlProp1042.xml"/><Relationship Id="rId244" Type="http://schemas.openxmlformats.org/officeDocument/2006/relationships/ctrlProp" Target="../ctrlProps/ctrlProp258.xml"/><Relationship Id="rId689" Type="http://schemas.openxmlformats.org/officeDocument/2006/relationships/ctrlProp" Target="../ctrlProps/ctrlProp703.xml"/><Relationship Id="rId896" Type="http://schemas.openxmlformats.org/officeDocument/2006/relationships/ctrlProp" Target="../ctrlProps/ctrlProp910.xml"/><Relationship Id="rId39" Type="http://schemas.openxmlformats.org/officeDocument/2006/relationships/ctrlProp" Target="../ctrlProps/ctrlProp53.xml"/><Relationship Id="rId451" Type="http://schemas.openxmlformats.org/officeDocument/2006/relationships/ctrlProp" Target="../ctrlProps/ctrlProp465.xml"/><Relationship Id="rId549" Type="http://schemas.openxmlformats.org/officeDocument/2006/relationships/ctrlProp" Target="../ctrlProps/ctrlProp563.xml"/><Relationship Id="rId756" Type="http://schemas.openxmlformats.org/officeDocument/2006/relationships/ctrlProp" Target="../ctrlProps/ctrlProp770.xml"/><Relationship Id="rId104" Type="http://schemas.openxmlformats.org/officeDocument/2006/relationships/ctrlProp" Target="../ctrlProps/ctrlProp118.xml"/><Relationship Id="rId188" Type="http://schemas.openxmlformats.org/officeDocument/2006/relationships/ctrlProp" Target="../ctrlProps/ctrlProp202.xml"/><Relationship Id="rId311" Type="http://schemas.openxmlformats.org/officeDocument/2006/relationships/ctrlProp" Target="../ctrlProps/ctrlProp325.xml"/><Relationship Id="rId395" Type="http://schemas.openxmlformats.org/officeDocument/2006/relationships/ctrlProp" Target="../ctrlProps/ctrlProp409.xml"/><Relationship Id="rId409" Type="http://schemas.openxmlformats.org/officeDocument/2006/relationships/ctrlProp" Target="../ctrlProps/ctrlProp423.xml"/><Relationship Id="rId963" Type="http://schemas.openxmlformats.org/officeDocument/2006/relationships/ctrlProp" Target="../ctrlProps/ctrlProp977.xml"/><Relationship Id="rId92" Type="http://schemas.openxmlformats.org/officeDocument/2006/relationships/ctrlProp" Target="../ctrlProps/ctrlProp106.xml"/><Relationship Id="rId616" Type="http://schemas.openxmlformats.org/officeDocument/2006/relationships/ctrlProp" Target="../ctrlProps/ctrlProp630.xml"/><Relationship Id="rId823" Type="http://schemas.openxmlformats.org/officeDocument/2006/relationships/ctrlProp" Target="../ctrlProps/ctrlProp837.xml"/><Relationship Id="rId255" Type="http://schemas.openxmlformats.org/officeDocument/2006/relationships/ctrlProp" Target="../ctrlProps/ctrlProp269.xml"/><Relationship Id="rId462" Type="http://schemas.openxmlformats.org/officeDocument/2006/relationships/ctrlProp" Target="../ctrlProps/ctrlProp476.xml"/><Relationship Id="rId115" Type="http://schemas.openxmlformats.org/officeDocument/2006/relationships/ctrlProp" Target="../ctrlProps/ctrlProp129.xml"/><Relationship Id="rId322" Type="http://schemas.openxmlformats.org/officeDocument/2006/relationships/ctrlProp" Target="../ctrlProps/ctrlProp336.xml"/><Relationship Id="rId767" Type="http://schemas.openxmlformats.org/officeDocument/2006/relationships/ctrlProp" Target="../ctrlProps/ctrlProp781.xml"/><Relationship Id="rId974" Type="http://schemas.openxmlformats.org/officeDocument/2006/relationships/ctrlProp" Target="../ctrlProps/ctrlProp988.xml"/><Relationship Id="rId199" Type="http://schemas.openxmlformats.org/officeDocument/2006/relationships/ctrlProp" Target="../ctrlProps/ctrlProp213.xml"/><Relationship Id="rId627" Type="http://schemas.openxmlformats.org/officeDocument/2006/relationships/ctrlProp" Target="../ctrlProps/ctrlProp641.xml"/><Relationship Id="rId834" Type="http://schemas.openxmlformats.org/officeDocument/2006/relationships/ctrlProp" Target="../ctrlProps/ctrlProp848.xml"/><Relationship Id="rId266" Type="http://schemas.openxmlformats.org/officeDocument/2006/relationships/ctrlProp" Target="../ctrlProps/ctrlProp280.xml"/><Relationship Id="rId473" Type="http://schemas.openxmlformats.org/officeDocument/2006/relationships/ctrlProp" Target="../ctrlProps/ctrlProp487.xml"/><Relationship Id="rId680" Type="http://schemas.openxmlformats.org/officeDocument/2006/relationships/ctrlProp" Target="../ctrlProps/ctrlProp694.xml"/><Relationship Id="rId901" Type="http://schemas.openxmlformats.org/officeDocument/2006/relationships/ctrlProp" Target="../ctrlProps/ctrlProp915.xml"/><Relationship Id="rId30" Type="http://schemas.openxmlformats.org/officeDocument/2006/relationships/ctrlProp" Target="../ctrlProps/ctrlProp44.xml"/><Relationship Id="rId126" Type="http://schemas.openxmlformats.org/officeDocument/2006/relationships/ctrlProp" Target="../ctrlProps/ctrlProp140.xml"/><Relationship Id="rId333" Type="http://schemas.openxmlformats.org/officeDocument/2006/relationships/ctrlProp" Target="../ctrlProps/ctrlProp347.xml"/><Relationship Id="rId540" Type="http://schemas.openxmlformats.org/officeDocument/2006/relationships/ctrlProp" Target="../ctrlProps/ctrlProp554.xml"/><Relationship Id="rId778" Type="http://schemas.openxmlformats.org/officeDocument/2006/relationships/ctrlProp" Target="../ctrlProps/ctrlProp792.xml"/><Relationship Id="rId985" Type="http://schemas.openxmlformats.org/officeDocument/2006/relationships/ctrlProp" Target="../ctrlProps/ctrlProp999.xml"/><Relationship Id="rId638" Type="http://schemas.openxmlformats.org/officeDocument/2006/relationships/ctrlProp" Target="../ctrlProps/ctrlProp652.xml"/><Relationship Id="rId845" Type="http://schemas.openxmlformats.org/officeDocument/2006/relationships/ctrlProp" Target="../ctrlProps/ctrlProp859.xml"/><Relationship Id="rId277" Type="http://schemas.openxmlformats.org/officeDocument/2006/relationships/ctrlProp" Target="../ctrlProps/ctrlProp291.xml"/><Relationship Id="rId400" Type="http://schemas.openxmlformats.org/officeDocument/2006/relationships/ctrlProp" Target="../ctrlProps/ctrlProp414.xml"/><Relationship Id="rId484" Type="http://schemas.openxmlformats.org/officeDocument/2006/relationships/ctrlProp" Target="../ctrlProps/ctrlProp498.xml"/><Relationship Id="rId705" Type="http://schemas.openxmlformats.org/officeDocument/2006/relationships/ctrlProp" Target="../ctrlProps/ctrlProp719.xml"/><Relationship Id="rId137" Type="http://schemas.openxmlformats.org/officeDocument/2006/relationships/ctrlProp" Target="../ctrlProps/ctrlProp151.xml"/><Relationship Id="rId344" Type="http://schemas.openxmlformats.org/officeDocument/2006/relationships/ctrlProp" Target="../ctrlProps/ctrlProp358.xml"/><Relationship Id="rId691" Type="http://schemas.openxmlformats.org/officeDocument/2006/relationships/ctrlProp" Target="../ctrlProps/ctrlProp705.xml"/><Relationship Id="rId789" Type="http://schemas.openxmlformats.org/officeDocument/2006/relationships/ctrlProp" Target="../ctrlProps/ctrlProp803.xml"/><Relationship Id="rId912" Type="http://schemas.openxmlformats.org/officeDocument/2006/relationships/ctrlProp" Target="../ctrlProps/ctrlProp926.xml"/><Relationship Id="rId996" Type="http://schemas.openxmlformats.org/officeDocument/2006/relationships/ctrlProp" Target="../ctrlProps/ctrlProp1010.xml"/><Relationship Id="rId41" Type="http://schemas.openxmlformats.org/officeDocument/2006/relationships/ctrlProp" Target="../ctrlProps/ctrlProp55.xml"/><Relationship Id="rId551" Type="http://schemas.openxmlformats.org/officeDocument/2006/relationships/ctrlProp" Target="../ctrlProps/ctrlProp565.xml"/><Relationship Id="rId649" Type="http://schemas.openxmlformats.org/officeDocument/2006/relationships/ctrlProp" Target="../ctrlProps/ctrlProp663.xml"/><Relationship Id="rId856" Type="http://schemas.openxmlformats.org/officeDocument/2006/relationships/ctrlProp" Target="../ctrlProps/ctrlProp870.xml"/><Relationship Id="rId190" Type="http://schemas.openxmlformats.org/officeDocument/2006/relationships/ctrlProp" Target="../ctrlProps/ctrlProp204.xml"/><Relationship Id="rId204" Type="http://schemas.openxmlformats.org/officeDocument/2006/relationships/ctrlProp" Target="../ctrlProps/ctrlProp218.xml"/><Relationship Id="rId288" Type="http://schemas.openxmlformats.org/officeDocument/2006/relationships/ctrlProp" Target="../ctrlProps/ctrlProp302.xml"/><Relationship Id="rId411" Type="http://schemas.openxmlformats.org/officeDocument/2006/relationships/ctrlProp" Target="../ctrlProps/ctrlProp425.xml"/><Relationship Id="rId509" Type="http://schemas.openxmlformats.org/officeDocument/2006/relationships/ctrlProp" Target="../ctrlProps/ctrlProp523.xml"/><Relationship Id="rId495" Type="http://schemas.openxmlformats.org/officeDocument/2006/relationships/ctrlProp" Target="../ctrlProps/ctrlProp509.xml"/><Relationship Id="rId716" Type="http://schemas.openxmlformats.org/officeDocument/2006/relationships/ctrlProp" Target="../ctrlProps/ctrlProp730.xml"/><Relationship Id="rId923" Type="http://schemas.openxmlformats.org/officeDocument/2006/relationships/ctrlProp" Target="../ctrlProps/ctrlProp937.xml"/><Relationship Id="rId52" Type="http://schemas.openxmlformats.org/officeDocument/2006/relationships/ctrlProp" Target="../ctrlProps/ctrlProp66.xml"/><Relationship Id="rId148" Type="http://schemas.openxmlformats.org/officeDocument/2006/relationships/ctrlProp" Target="../ctrlProps/ctrlProp162.xml"/><Relationship Id="rId355" Type="http://schemas.openxmlformats.org/officeDocument/2006/relationships/ctrlProp" Target="../ctrlProps/ctrlProp369.xml"/><Relationship Id="rId562" Type="http://schemas.openxmlformats.org/officeDocument/2006/relationships/ctrlProp" Target="../ctrlProps/ctrlProp576.xml"/><Relationship Id="rId215" Type="http://schemas.openxmlformats.org/officeDocument/2006/relationships/ctrlProp" Target="../ctrlProps/ctrlProp229.xml"/><Relationship Id="rId422" Type="http://schemas.openxmlformats.org/officeDocument/2006/relationships/ctrlProp" Target="../ctrlProps/ctrlProp436.xml"/><Relationship Id="rId867" Type="http://schemas.openxmlformats.org/officeDocument/2006/relationships/ctrlProp" Target="../ctrlProps/ctrlProp881.xml"/><Relationship Id="rId299" Type="http://schemas.openxmlformats.org/officeDocument/2006/relationships/ctrlProp" Target="../ctrlProps/ctrlProp313.xml"/><Relationship Id="rId727" Type="http://schemas.openxmlformats.org/officeDocument/2006/relationships/ctrlProp" Target="../ctrlProps/ctrlProp741.xml"/><Relationship Id="rId934" Type="http://schemas.openxmlformats.org/officeDocument/2006/relationships/ctrlProp" Target="../ctrlProps/ctrlProp948.xml"/><Relationship Id="rId63" Type="http://schemas.openxmlformats.org/officeDocument/2006/relationships/ctrlProp" Target="../ctrlProps/ctrlProp77.xml"/><Relationship Id="rId159" Type="http://schemas.openxmlformats.org/officeDocument/2006/relationships/ctrlProp" Target="../ctrlProps/ctrlProp173.xml"/><Relationship Id="rId366" Type="http://schemas.openxmlformats.org/officeDocument/2006/relationships/ctrlProp" Target="../ctrlProps/ctrlProp380.xml"/><Relationship Id="rId573" Type="http://schemas.openxmlformats.org/officeDocument/2006/relationships/ctrlProp" Target="../ctrlProps/ctrlProp587.xml"/><Relationship Id="rId780" Type="http://schemas.openxmlformats.org/officeDocument/2006/relationships/ctrlProp" Target="../ctrlProps/ctrlProp794.xml"/><Relationship Id="rId226" Type="http://schemas.openxmlformats.org/officeDocument/2006/relationships/ctrlProp" Target="../ctrlProps/ctrlProp240.xml"/><Relationship Id="rId433" Type="http://schemas.openxmlformats.org/officeDocument/2006/relationships/ctrlProp" Target="../ctrlProps/ctrlProp447.xml"/><Relationship Id="rId878" Type="http://schemas.openxmlformats.org/officeDocument/2006/relationships/ctrlProp" Target="../ctrlProps/ctrlProp892.xml"/><Relationship Id="rId640" Type="http://schemas.openxmlformats.org/officeDocument/2006/relationships/ctrlProp" Target="../ctrlProps/ctrlProp654.xml"/><Relationship Id="rId738" Type="http://schemas.openxmlformats.org/officeDocument/2006/relationships/ctrlProp" Target="../ctrlProps/ctrlProp752.xml"/><Relationship Id="rId945" Type="http://schemas.openxmlformats.org/officeDocument/2006/relationships/ctrlProp" Target="../ctrlProps/ctrlProp959.xml"/><Relationship Id="rId74" Type="http://schemas.openxmlformats.org/officeDocument/2006/relationships/ctrlProp" Target="../ctrlProps/ctrlProp88.xml"/><Relationship Id="rId377" Type="http://schemas.openxmlformats.org/officeDocument/2006/relationships/ctrlProp" Target="../ctrlProps/ctrlProp391.xml"/><Relationship Id="rId500" Type="http://schemas.openxmlformats.org/officeDocument/2006/relationships/ctrlProp" Target="../ctrlProps/ctrlProp514.xml"/><Relationship Id="rId584" Type="http://schemas.openxmlformats.org/officeDocument/2006/relationships/ctrlProp" Target="../ctrlProps/ctrlProp598.xml"/><Relationship Id="rId805" Type="http://schemas.openxmlformats.org/officeDocument/2006/relationships/ctrlProp" Target="../ctrlProps/ctrlProp819.xml"/><Relationship Id="rId5" Type="http://schemas.openxmlformats.org/officeDocument/2006/relationships/ctrlProp" Target="../ctrlProps/ctrlProp19.xml"/><Relationship Id="rId237" Type="http://schemas.openxmlformats.org/officeDocument/2006/relationships/ctrlProp" Target="../ctrlProps/ctrlProp251.xml"/><Relationship Id="rId791" Type="http://schemas.openxmlformats.org/officeDocument/2006/relationships/ctrlProp" Target="../ctrlProps/ctrlProp805.xml"/><Relationship Id="rId889" Type="http://schemas.openxmlformats.org/officeDocument/2006/relationships/ctrlProp" Target="../ctrlProps/ctrlProp903.xml"/><Relationship Id="rId444" Type="http://schemas.openxmlformats.org/officeDocument/2006/relationships/ctrlProp" Target="../ctrlProps/ctrlProp458.xml"/><Relationship Id="rId651" Type="http://schemas.openxmlformats.org/officeDocument/2006/relationships/ctrlProp" Target="../ctrlProps/ctrlProp665.xml"/><Relationship Id="rId749" Type="http://schemas.openxmlformats.org/officeDocument/2006/relationships/ctrlProp" Target="../ctrlProps/ctrlProp763.xml"/><Relationship Id="rId290" Type="http://schemas.openxmlformats.org/officeDocument/2006/relationships/ctrlProp" Target="../ctrlProps/ctrlProp304.xml"/><Relationship Id="rId304" Type="http://schemas.openxmlformats.org/officeDocument/2006/relationships/ctrlProp" Target="../ctrlProps/ctrlProp318.xml"/><Relationship Id="rId388" Type="http://schemas.openxmlformats.org/officeDocument/2006/relationships/ctrlProp" Target="../ctrlProps/ctrlProp402.xml"/><Relationship Id="rId511" Type="http://schemas.openxmlformats.org/officeDocument/2006/relationships/ctrlProp" Target="../ctrlProps/ctrlProp525.xml"/><Relationship Id="rId609" Type="http://schemas.openxmlformats.org/officeDocument/2006/relationships/ctrlProp" Target="../ctrlProps/ctrlProp623.xml"/><Relationship Id="rId956" Type="http://schemas.openxmlformats.org/officeDocument/2006/relationships/ctrlProp" Target="../ctrlProps/ctrlProp970.xml"/><Relationship Id="rId85" Type="http://schemas.openxmlformats.org/officeDocument/2006/relationships/ctrlProp" Target="../ctrlProps/ctrlProp99.xml"/><Relationship Id="rId150" Type="http://schemas.openxmlformats.org/officeDocument/2006/relationships/ctrlProp" Target="../ctrlProps/ctrlProp164.xml"/><Relationship Id="rId595" Type="http://schemas.openxmlformats.org/officeDocument/2006/relationships/ctrlProp" Target="../ctrlProps/ctrlProp609.xml"/><Relationship Id="rId816" Type="http://schemas.openxmlformats.org/officeDocument/2006/relationships/ctrlProp" Target="../ctrlProps/ctrlProp830.xml"/><Relationship Id="rId1001" Type="http://schemas.openxmlformats.org/officeDocument/2006/relationships/ctrlProp" Target="../ctrlProps/ctrlProp1015.xml"/><Relationship Id="rId248" Type="http://schemas.openxmlformats.org/officeDocument/2006/relationships/ctrlProp" Target="../ctrlProps/ctrlProp262.xml"/><Relationship Id="rId455" Type="http://schemas.openxmlformats.org/officeDocument/2006/relationships/ctrlProp" Target="../ctrlProps/ctrlProp469.xml"/><Relationship Id="rId662" Type="http://schemas.openxmlformats.org/officeDocument/2006/relationships/ctrlProp" Target="../ctrlProps/ctrlProp676.xml"/><Relationship Id="rId12" Type="http://schemas.openxmlformats.org/officeDocument/2006/relationships/ctrlProp" Target="../ctrlProps/ctrlProp26.xml"/><Relationship Id="rId108" Type="http://schemas.openxmlformats.org/officeDocument/2006/relationships/ctrlProp" Target="../ctrlProps/ctrlProp122.xml"/><Relationship Id="rId315" Type="http://schemas.openxmlformats.org/officeDocument/2006/relationships/ctrlProp" Target="../ctrlProps/ctrlProp329.xml"/><Relationship Id="rId522" Type="http://schemas.openxmlformats.org/officeDocument/2006/relationships/ctrlProp" Target="../ctrlProps/ctrlProp536.xml"/><Relationship Id="rId967" Type="http://schemas.openxmlformats.org/officeDocument/2006/relationships/ctrlProp" Target="../ctrlProps/ctrlProp981.xml"/><Relationship Id="rId96" Type="http://schemas.openxmlformats.org/officeDocument/2006/relationships/ctrlProp" Target="../ctrlProps/ctrlProp110.xml"/><Relationship Id="rId161" Type="http://schemas.openxmlformats.org/officeDocument/2006/relationships/ctrlProp" Target="../ctrlProps/ctrlProp175.xml"/><Relationship Id="rId399" Type="http://schemas.openxmlformats.org/officeDocument/2006/relationships/ctrlProp" Target="../ctrlProps/ctrlProp413.xml"/><Relationship Id="rId827" Type="http://schemas.openxmlformats.org/officeDocument/2006/relationships/ctrlProp" Target="../ctrlProps/ctrlProp841.xml"/><Relationship Id="rId1012" Type="http://schemas.openxmlformats.org/officeDocument/2006/relationships/ctrlProp" Target="../ctrlProps/ctrlProp1026.xml"/><Relationship Id="rId259" Type="http://schemas.openxmlformats.org/officeDocument/2006/relationships/ctrlProp" Target="../ctrlProps/ctrlProp273.xml"/><Relationship Id="rId466" Type="http://schemas.openxmlformats.org/officeDocument/2006/relationships/ctrlProp" Target="../ctrlProps/ctrlProp480.xml"/><Relationship Id="rId673" Type="http://schemas.openxmlformats.org/officeDocument/2006/relationships/ctrlProp" Target="../ctrlProps/ctrlProp687.xml"/><Relationship Id="rId880" Type="http://schemas.openxmlformats.org/officeDocument/2006/relationships/ctrlProp" Target="../ctrlProps/ctrlProp894.xml"/><Relationship Id="rId23" Type="http://schemas.openxmlformats.org/officeDocument/2006/relationships/ctrlProp" Target="../ctrlProps/ctrlProp37.xml"/><Relationship Id="rId119" Type="http://schemas.openxmlformats.org/officeDocument/2006/relationships/ctrlProp" Target="../ctrlProps/ctrlProp133.xml"/><Relationship Id="rId326" Type="http://schemas.openxmlformats.org/officeDocument/2006/relationships/ctrlProp" Target="../ctrlProps/ctrlProp340.xml"/><Relationship Id="rId533" Type="http://schemas.openxmlformats.org/officeDocument/2006/relationships/ctrlProp" Target="../ctrlProps/ctrlProp547.xml"/><Relationship Id="rId978" Type="http://schemas.openxmlformats.org/officeDocument/2006/relationships/ctrlProp" Target="../ctrlProps/ctrlProp992.xml"/><Relationship Id="rId740" Type="http://schemas.openxmlformats.org/officeDocument/2006/relationships/ctrlProp" Target="../ctrlProps/ctrlProp754.xml"/><Relationship Id="rId838" Type="http://schemas.openxmlformats.org/officeDocument/2006/relationships/ctrlProp" Target="../ctrlProps/ctrlProp852.xml"/><Relationship Id="rId1023" Type="http://schemas.openxmlformats.org/officeDocument/2006/relationships/ctrlProp" Target="../ctrlProps/ctrlProp1037.xml"/><Relationship Id="rId172" Type="http://schemas.openxmlformats.org/officeDocument/2006/relationships/ctrlProp" Target="../ctrlProps/ctrlProp186.xml"/><Relationship Id="rId477" Type="http://schemas.openxmlformats.org/officeDocument/2006/relationships/ctrlProp" Target="../ctrlProps/ctrlProp491.xml"/><Relationship Id="rId600" Type="http://schemas.openxmlformats.org/officeDocument/2006/relationships/ctrlProp" Target="../ctrlProps/ctrlProp614.xml"/><Relationship Id="rId684" Type="http://schemas.openxmlformats.org/officeDocument/2006/relationships/ctrlProp" Target="../ctrlProps/ctrlProp698.xml"/><Relationship Id="rId337" Type="http://schemas.openxmlformats.org/officeDocument/2006/relationships/ctrlProp" Target="../ctrlProps/ctrlProp351.xml"/><Relationship Id="rId891" Type="http://schemas.openxmlformats.org/officeDocument/2006/relationships/ctrlProp" Target="../ctrlProps/ctrlProp905.xml"/><Relationship Id="rId905" Type="http://schemas.openxmlformats.org/officeDocument/2006/relationships/ctrlProp" Target="../ctrlProps/ctrlProp919.xml"/><Relationship Id="rId989" Type="http://schemas.openxmlformats.org/officeDocument/2006/relationships/ctrlProp" Target="../ctrlProps/ctrlProp1003.xml"/><Relationship Id="rId34" Type="http://schemas.openxmlformats.org/officeDocument/2006/relationships/ctrlProp" Target="../ctrlProps/ctrlProp48.xml"/><Relationship Id="rId544" Type="http://schemas.openxmlformats.org/officeDocument/2006/relationships/ctrlProp" Target="../ctrlProps/ctrlProp558.xml"/><Relationship Id="rId751" Type="http://schemas.openxmlformats.org/officeDocument/2006/relationships/ctrlProp" Target="../ctrlProps/ctrlProp765.xml"/><Relationship Id="rId849" Type="http://schemas.openxmlformats.org/officeDocument/2006/relationships/ctrlProp" Target="../ctrlProps/ctrlProp863.xml"/><Relationship Id="rId183" Type="http://schemas.openxmlformats.org/officeDocument/2006/relationships/ctrlProp" Target="../ctrlProps/ctrlProp197.xml"/><Relationship Id="rId390" Type="http://schemas.openxmlformats.org/officeDocument/2006/relationships/ctrlProp" Target="../ctrlProps/ctrlProp404.xml"/><Relationship Id="rId404" Type="http://schemas.openxmlformats.org/officeDocument/2006/relationships/ctrlProp" Target="../ctrlProps/ctrlProp418.xml"/><Relationship Id="rId611" Type="http://schemas.openxmlformats.org/officeDocument/2006/relationships/ctrlProp" Target="../ctrlProps/ctrlProp625.xml"/><Relationship Id="rId250" Type="http://schemas.openxmlformats.org/officeDocument/2006/relationships/ctrlProp" Target="../ctrlProps/ctrlProp264.xml"/><Relationship Id="rId488" Type="http://schemas.openxmlformats.org/officeDocument/2006/relationships/ctrlProp" Target="../ctrlProps/ctrlProp502.xml"/><Relationship Id="rId695" Type="http://schemas.openxmlformats.org/officeDocument/2006/relationships/ctrlProp" Target="../ctrlProps/ctrlProp709.xml"/><Relationship Id="rId709" Type="http://schemas.openxmlformats.org/officeDocument/2006/relationships/ctrlProp" Target="../ctrlProps/ctrlProp723.xml"/><Relationship Id="rId916" Type="http://schemas.openxmlformats.org/officeDocument/2006/relationships/ctrlProp" Target="../ctrlProps/ctrlProp930.xml"/><Relationship Id="rId45" Type="http://schemas.openxmlformats.org/officeDocument/2006/relationships/ctrlProp" Target="../ctrlProps/ctrlProp59.xml"/><Relationship Id="rId110" Type="http://schemas.openxmlformats.org/officeDocument/2006/relationships/ctrlProp" Target="../ctrlProps/ctrlProp124.xml"/><Relationship Id="rId348" Type="http://schemas.openxmlformats.org/officeDocument/2006/relationships/ctrlProp" Target="../ctrlProps/ctrlProp362.xml"/><Relationship Id="rId555" Type="http://schemas.openxmlformats.org/officeDocument/2006/relationships/ctrlProp" Target="../ctrlProps/ctrlProp569.xml"/><Relationship Id="rId762" Type="http://schemas.openxmlformats.org/officeDocument/2006/relationships/ctrlProp" Target="../ctrlProps/ctrlProp776.xml"/><Relationship Id="rId194" Type="http://schemas.openxmlformats.org/officeDocument/2006/relationships/ctrlProp" Target="../ctrlProps/ctrlProp208.xml"/><Relationship Id="rId208" Type="http://schemas.openxmlformats.org/officeDocument/2006/relationships/ctrlProp" Target="../ctrlProps/ctrlProp222.xml"/><Relationship Id="rId415" Type="http://schemas.openxmlformats.org/officeDocument/2006/relationships/ctrlProp" Target="../ctrlProps/ctrlProp429.xml"/><Relationship Id="rId622" Type="http://schemas.openxmlformats.org/officeDocument/2006/relationships/ctrlProp" Target="../ctrlProps/ctrlProp636.xml"/><Relationship Id="rId261" Type="http://schemas.openxmlformats.org/officeDocument/2006/relationships/ctrlProp" Target="../ctrlProps/ctrlProp275.xml"/><Relationship Id="rId499" Type="http://schemas.openxmlformats.org/officeDocument/2006/relationships/ctrlProp" Target="../ctrlProps/ctrlProp513.xml"/><Relationship Id="rId927" Type="http://schemas.openxmlformats.org/officeDocument/2006/relationships/ctrlProp" Target="../ctrlProps/ctrlProp941.xml"/><Relationship Id="rId56" Type="http://schemas.openxmlformats.org/officeDocument/2006/relationships/ctrlProp" Target="../ctrlProps/ctrlProp70.xml"/><Relationship Id="rId359" Type="http://schemas.openxmlformats.org/officeDocument/2006/relationships/ctrlProp" Target="../ctrlProps/ctrlProp373.xml"/><Relationship Id="rId566" Type="http://schemas.openxmlformats.org/officeDocument/2006/relationships/ctrlProp" Target="../ctrlProps/ctrlProp580.xml"/><Relationship Id="rId773" Type="http://schemas.openxmlformats.org/officeDocument/2006/relationships/ctrlProp" Target="../ctrlProps/ctrlProp787.xml"/><Relationship Id="rId121" Type="http://schemas.openxmlformats.org/officeDocument/2006/relationships/ctrlProp" Target="../ctrlProps/ctrlProp135.xml"/><Relationship Id="rId219" Type="http://schemas.openxmlformats.org/officeDocument/2006/relationships/ctrlProp" Target="../ctrlProps/ctrlProp233.xml"/><Relationship Id="rId426" Type="http://schemas.openxmlformats.org/officeDocument/2006/relationships/ctrlProp" Target="../ctrlProps/ctrlProp440.xml"/><Relationship Id="rId633" Type="http://schemas.openxmlformats.org/officeDocument/2006/relationships/ctrlProp" Target="../ctrlProps/ctrlProp647.xml"/><Relationship Id="rId980" Type="http://schemas.openxmlformats.org/officeDocument/2006/relationships/ctrlProp" Target="../ctrlProps/ctrlProp994.xml"/><Relationship Id="rId840" Type="http://schemas.openxmlformats.org/officeDocument/2006/relationships/ctrlProp" Target="../ctrlProps/ctrlProp854.xml"/><Relationship Id="rId938" Type="http://schemas.openxmlformats.org/officeDocument/2006/relationships/ctrlProp" Target="../ctrlProps/ctrlProp952.xml"/><Relationship Id="rId67" Type="http://schemas.openxmlformats.org/officeDocument/2006/relationships/ctrlProp" Target="../ctrlProps/ctrlProp81.xml"/><Relationship Id="rId272" Type="http://schemas.openxmlformats.org/officeDocument/2006/relationships/ctrlProp" Target="../ctrlProps/ctrlProp286.xml"/><Relationship Id="rId577" Type="http://schemas.openxmlformats.org/officeDocument/2006/relationships/ctrlProp" Target="../ctrlProps/ctrlProp591.xml"/><Relationship Id="rId700" Type="http://schemas.openxmlformats.org/officeDocument/2006/relationships/ctrlProp" Target="../ctrlProps/ctrlProp714.xml"/><Relationship Id="rId132" Type="http://schemas.openxmlformats.org/officeDocument/2006/relationships/ctrlProp" Target="../ctrlProps/ctrlProp146.xml"/><Relationship Id="rId784" Type="http://schemas.openxmlformats.org/officeDocument/2006/relationships/ctrlProp" Target="../ctrlProps/ctrlProp798.xml"/><Relationship Id="rId991" Type="http://schemas.openxmlformats.org/officeDocument/2006/relationships/ctrlProp" Target="../ctrlProps/ctrlProp1005.xml"/><Relationship Id="rId437" Type="http://schemas.openxmlformats.org/officeDocument/2006/relationships/ctrlProp" Target="../ctrlProps/ctrlProp451.xml"/><Relationship Id="rId644" Type="http://schemas.openxmlformats.org/officeDocument/2006/relationships/ctrlProp" Target="../ctrlProps/ctrlProp658.xml"/><Relationship Id="rId851" Type="http://schemas.openxmlformats.org/officeDocument/2006/relationships/ctrlProp" Target="../ctrlProps/ctrlProp865.xml"/><Relationship Id="rId283" Type="http://schemas.openxmlformats.org/officeDocument/2006/relationships/ctrlProp" Target="../ctrlProps/ctrlProp297.xml"/><Relationship Id="rId490" Type="http://schemas.openxmlformats.org/officeDocument/2006/relationships/ctrlProp" Target="../ctrlProps/ctrlProp504.xml"/><Relationship Id="rId504" Type="http://schemas.openxmlformats.org/officeDocument/2006/relationships/ctrlProp" Target="../ctrlProps/ctrlProp518.xml"/><Relationship Id="rId711" Type="http://schemas.openxmlformats.org/officeDocument/2006/relationships/ctrlProp" Target="../ctrlProps/ctrlProp725.xml"/><Relationship Id="rId949" Type="http://schemas.openxmlformats.org/officeDocument/2006/relationships/ctrlProp" Target="../ctrlProps/ctrlProp963.xml"/><Relationship Id="rId78" Type="http://schemas.openxmlformats.org/officeDocument/2006/relationships/ctrlProp" Target="../ctrlProps/ctrlProp92.xml"/><Relationship Id="rId143" Type="http://schemas.openxmlformats.org/officeDocument/2006/relationships/ctrlProp" Target="../ctrlProps/ctrlProp157.xml"/><Relationship Id="rId350" Type="http://schemas.openxmlformats.org/officeDocument/2006/relationships/ctrlProp" Target="../ctrlProps/ctrlProp364.xml"/><Relationship Id="rId588" Type="http://schemas.openxmlformats.org/officeDocument/2006/relationships/ctrlProp" Target="../ctrlProps/ctrlProp602.xml"/><Relationship Id="rId795" Type="http://schemas.openxmlformats.org/officeDocument/2006/relationships/ctrlProp" Target="../ctrlProps/ctrlProp809.xml"/><Relationship Id="rId809" Type="http://schemas.openxmlformats.org/officeDocument/2006/relationships/ctrlProp" Target="../ctrlProps/ctrlProp823.xml"/><Relationship Id="rId9" Type="http://schemas.openxmlformats.org/officeDocument/2006/relationships/ctrlProp" Target="../ctrlProps/ctrlProp23.xml"/><Relationship Id="rId210" Type="http://schemas.openxmlformats.org/officeDocument/2006/relationships/ctrlProp" Target="../ctrlProps/ctrlProp224.xml"/><Relationship Id="rId448" Type="http://schemas.openxmlformats.org/officeDocument/2006/relationships/ctrlProp" Target="../ctrlProps/ctrlProp462.xml"/><Relationship Id="rId655" Type="http://schemas.openxmlformats.org/officeDocument/2006/relationships/ctrlProp" Target="../ctrlProps/ctrlProp669.xml"/><Relationship Id="rId862" Type="http://schemas.openxmlformats.org/officeDocument/2006/relationships/ctrlProp" Target="../ctrlProps/ctrlProp876.xml"/><Relationship Id="rId294" Type="http://schemas.openxmlformats.org/officeDocument/2006/relationships/ctrlProp" Target="../ctrlProps/ctrlProp308.xml"/><Relationship Id="rId308" Type="http://schemas.openxmlformats.org/officeDocument/2006/relationships/ctrlProp" Target="../ctrlProps/ctrlProp322.xml"/><Relationship Id="rId515" Type="http://schemas.openxmlformats.org/officeDocument/2006/relationships/ctrlProp" Target="../ctrlProps/ctrlProp529.xml"/><Relationship Id="rId722" Type="http://schemas.openxmlformats.org/officeDocument/2006/relationships/ctrlProp" Target="../ctrlProps/ctrlProp736.xml"/><Relationship Id="rId89" Type="http://schemas.openxmlformats.org/officeDocument/2006/relationships/ctrlProp" Target="../ctrlProps/ctrlProp103.xml"/><Relationship Id="rId154" Type="http://schemas.openxmlformats.org/officeDocument/2006/relationships/ctrlProp" Target="../ctrlProps/ctrlProp168.xml"/><Relationship Id="rId361" Type="http://schemas.openxmlformats.org/officeDocument/2006/relationships/ctrlProp" Target="../ctrlProps/ctrlProp375.xml"/><Relationship Id="rId599" Type="http://schemas.openxmlformats.org/officeDocument/2006/relationships/ctrlProp" Target="../ctrlProps/ctrlProp613.xml"/><Relationship Id="rId1005" Type="http://schemas.openxmlformats.org/officeDocument/2006/relationships/ctrlProp" Target="../ctrlProps/ctrlProp1019.xml"/><Relationship Id="rId459" Type="http://schemas.openxmlformats.org/officeDocument/2006/relationships/ctrlProp" Target="../ctrlProps/ctrlProp473.xml"/><Relationship Id="rId666" Type="http://schemas.openxmlformats.org/officeDocument/2006/relationships/ctrlProp" Target="../ctrlProps/ctrlProp680.xml"/><Relationship Id="rId873" Type="http://schemas.openxmlformats.org/officeDocument/2006/relationships/ctrlProp" Target="../ctrlProps/ctrlProp887.xml"/><Relationship Id="rId16" Type="http://schemas.openxmlformats.org/officeDocument/2006/relationships/ctrlProp" Target="../ctrlProps/ctrlProp30.xml"/><Relationship Id="rId221" Type="http://schemas.openxmlformats.org/officeDocument/2006/relationships/ctrlProp" Target="../ctrlProps/ctrlProp235.xml"/><Relationship Id="rId319" Type="http://schemas.openxmlformats.org/officeDocument/2006/relationships/ctrlProp" Target="../ctrlProps/ctrlProp333.xml"/><Relationship Id="rId526" Type="http://schemas.openxmlformats.org/officeDocument/2006/relationships/ctrlProp" Target="../ctrlProps/ctrlProp540.xml"/><Relationship Id="rId733" Type="http://schemas.openxmlformats.org/officeDocument/2006/relationships/ctrlProp" Target="../ctrlProps/ctrlProp747.xml"/><Relationship Id="rId940" Type="http://schemas.openxmlformats.org/officeDocument/2006/relationships/ctrlProp" Target="../ctrlProps/ctrlProp954.xml"/><Relationship Id="rId1016" Type="http://schemas.openxmlformats.org/officeDocument/2006/relationships/ctrlProp" Target="../ctrlProps/ctrlProp1030.xml"/><Relationship Id="rId165" Type="http://schemas.openxmlformats.org/officeDocument/2006/relationships/ctrlProp" Target="../ctrlProps/ctrlProp179.xml"/><Relationship Id="rId372" Type="http://schemas.openxmlformats.org/officeDocument/2006/relationships/ctrlProp" Target="../ctrlProps/ctrlProp386.xml"/><Relationship Id="rId677" Type="http://schemas.openxmlformats.org/officeDocument/2006/relationships/ctrlProp" Target="../ctrlProps/ctrlProp691.xml"/><Relationship Id="rId800" Type="http://schemas.openxmlformats.org/officeDocument/2006/relationships/ctrlProp" Target="../ctrlProps/ctrlProp814.xml"/><Relationship Id="rId232" Type="http://schemas.openxmlformats.org/officeDocument/2006/relationships/ctrlProp" Target="../ctrlProps/ctrlProp246.xml"/><Relationship Id="rId884" Type="http://schemas.openxmlformats.org/officeDocument/2006/relationships/ctrlProp" Target="../ctrlProps/ctrlProp898.xml"/><Relationship Id="rId27" Type="http://schemas.openxmlformats.org/officeDocument/2006/relationships/ctrlProp" Target="../ctrlProps/ctrlProp41.xml"/><Relationship Id="rId537" Type="http://schemas.openxmlformats.org/officeDocument/2006/relationships/ctrlProp" Target="../ctrlProps/ctrlProp551.xml"/><Relationship Id="rId744" Type="http://schemas.openxmlformats.org/officeDocument/2006/relationships/ctrlProp" Target="../ctrlProps/ctrlProp758.xml"/><Relationship Id="rId951" Type="http://schemas.openxmlformats.org/officeDocument/2006/relationships/ctrlProp" Target="../ctrlProps/ctrlProp965.xml"/><Relationship Id="rId80" Type="http://schemas.openxmlformats.org/officeDocument/2006/relationships/ctrlProp" Target="../ctrlProps/ctrlProp94.xml"/><Relationship Id="rId176" Type="http://schemas.openxmlformats.org/officeDocument/2006/relationships/ctrlProp" Target="../ctrlProps/ctrlProp190.xml"/><Relationship Id="rId383" Type="http://schemas.openxmlformats.org/officeDocument/2006/relationships/ctrlProp" Target="../ctrlProps/ctrlProp397.xml"/><Relationship Id="rId590" Type="http://schemas.openxmlformats.org/officeDocument/2006/relationships/ctrlProp" Target="../ctrlProps/ctrlProp604.xml"/><Relationship Id="rId604" Type="http://schemas.openxmlformats.org/officeDocument/2006/relationships/ctrlProp" Target="../ctrlProps/ctrlProp618.xml"/><Relationship Id="rId811" Type="http://schemas.openxmlformats.org/officeDocument/2006/relationships/ctrlProp" Target="../ctrlProps/ctrlProp825.xml"/><Relationship Id="rId1027" Type="http://schemas.openxmlformats.org/officeDocument/2006/relationships/ctrlProp" Target="../ctrlProps/ctrlProp1041.xml"/><Relationship Id="rId243" Type="http://schemas.openxmlformats.org/officeDocument/2006/relationships/ctrlProp" Target="../ctrlProps/ctrlProp257.xml"/><Relationship Id="rId450" Type="http://schemas.openxmlformats.org/officeDocument/2006/relationships/ctrlProp" Target="../ctrlProps/ctrlProp464.xml"/><Relationship Id="rId688" Type="http://schemas.openxmlformats.org/officeDocument/2006/relationships/ctrlProp" Target="../ctrlProps/ctrlProp702.xml"/><Relationship Id="rId895" Type="http://schemas.openxmlformats.org/officeDocument/2006/relationships/ctrlProp" Target="../ctrlProps/ctrlProp909.xml"/><Relationship Id="rId909" Type="http://schemas.openxmlformats.org/officeDocument/2006/relationships/ctrlProp" Target="../ctrlProps/ctrlProp923.xml"/><Relationship Id="rId38" Type="http://schemas.openxmlformats.org/officeDocument/2006/relationships/ctrlProp" Target="../ctrlProps/ctrlProp52.xml"/><Relationship Id="rId103" Type="http://schemas.openxmlformats.org/officeDocument/2006/relationships/ctrlProp" Target="../ctrlProps/ctrlProp117.xml"/><Relationship Id="rId310" Type="http://schemas.openxmlformats.org/officeDocument/2006/relationships/ctrlProp" Target="../ctrlProps/ctrlProp324.xml"/><Relationship Id="rId548" Type="http://schemas.openxmlformats.org/officeDocument/2006/relationships/ctrlProp" Target="../ctrlProps/ctrlProp562.xml"/><Relationship Id="rId755" Type="http://schemas.openxmlformats.org/officeDocument/2006/relationships/ctrlProp" Target="../ctrlProps/ctrlProp769.xml"/><Relationship Id="rId962" Type="http://schemas.openxmlformats.org/officeDocument/2006/relationships/ctrlProp" Target="../ctrlProps/ctrlProp976.xml"/><Relationship Id="rId91" Type="http://schemas.openxmlformats.org/officeDocument/2006/relationships/ctrlProp" Target="../ctrlProps/ctrlProp105.xml"/><Relationship Id="rId187" Type="http://schemas.openxmlformats.org/officeDocument/2006/relationships/ctrlProp" Target="../ctrlProps/ctrlProp201.xml"/><Relationship Id="rId394" Type="http://schemas.openxmlformats.org/officeDocument/2006/relationships/ctrlProp" Target="../ctrlProps/ctrlProp408.xml"/><Relationship Id="rId408" Type="http://schemas.openxmlformats.org/officeDocument/2006/relationships/ctrlProp" Target="../ctrlProps/ctrlProp422.xml"/><Relationship Id="rId615" Type="http://schemas.openxmlformats.org/officeDocument/2006/relationships/ctrlProp" Target="../ctrlProps/ctrlProp629.xml"/><Relationship Id="rId822" Type="http://schemas.openxmlformats.org/officeDocument/2006/relationships/ctrlProp" Target="../ctrlProps/ctrlProp836.xml"/><Relationship Id="rId254" Type="http://schemas.openxmlformats.org/officeDocument/2006/relationships/ctrlProp" Target="../ctrlProps/ctrlProp268.xml"/><Relationship Id="rId699" Type="http://schemas.openxmlformats.org/officeDocument/2006/relationships/ctrlProp" Target="../ctrlProps/ctrlProp713.xml"/><Relationship Id="rId49" Type="http://schemas.openxmlformats.org/officeDocument/2006/relationships/ctrlProp" Target="../ctrlProps/ctrlProp63.xml"/><Relationship Id="rId114" Type="http://schemas.openxmlformats.org/officeDocument/2006/relationships/ctrlProp" Target="../ctrlProps/ctrlProp128.xml"/><Relationship Id="rId461" Type="http://schemas.openxmlformats.org/officeDocument/2006/relationships/ctrlProp" Target="../ctrlProps/ctrlProp475.xml"/><Relationship Id="rId559" Type="http://schemas.openxmlformats.org/officeDocument/2006/relationships/ctrlProp" Target="../ctrlProps/ctrlProp573.xml"/><Relationship Id="rId766" Type="http://schemas.openxmlformats.org/officeDocument/2006/relationships/ctrlProp" Target="../ctrlProps/ctrlProp780.xml"/><Relationship Id="rId198" Type="http://schemas.openxmlformats.org/officeDocument/2006/relationships/ctrlProp" Target="../ctrlProps/ctrlProp212.xml"/><Relationship Id="rId321" Type="http://schemas.openxmlformats.org/officeDocument/2006/relationships/ctrlProp" Target="../ctrlProps/ctrlProp335.xml"/><Relationship Id="rId419" Type="http://schemas.openxmlformats.org/officeDocument/2006/relationships/ctrlProp" Target="../ctrlProps/ctrlProp433.xml"/><Relationship Id="rId626" Type="http://schemas.openxmlformats.org/officeDocument/2006/relationships/ctrlProp" Target="../ctrlProps/ctrlProp640.xml"/><Relationship Id="rId973" Type="http://schemas.openxmlformats.org/officeDocument/2006/relationships/ctrlProp" Target="../ctrlProps/ctrlProp987.xml"/><Relationship Id="rId833" Type="http://schemas.openxmlformats.org/officeDocument/2006/relationships/ctrlProp" Target="../ctrlProps/ctrlProp847.xml"/><Relationship Id="rId265" Type="http://schemas.openxmlformats.org/officeDocument/2006/relationships/ctrlProp" Target="../ctrlProps/ctrlProp279.xml"/><Relationship Id="rId472" Type="http://schemas.openxmlformats.org/officeDocument/2006/relationships/ctrlProp" Target="../ctrlProps/ctrlProp486.xml"/><Relationship Id="rId900" Type="http://schemas.openxmlformats.org/officeDocument/2006/relationships/ctrlProp" Target="../ctrlProps/ctrlProp914.xml"/><Relationship Id="rId125" Type="http://schemas.openxmlformats.org/officeDocument/2006/relationships/ctrlProp" Target="../ctrlProps/ctrlProp139.xml"/><Relationship Id="rId332" Type="http://schemas.openxmlformats.org/officeDocument/2006/relationships/ctrlProp" Target="../ctrlProps/ctrlProp346.xml"/><Relationship Id="rId777" Type="http://schemas.openxmlformats.org/officeDocument/2006/relationships/ctrlProp" Target="../ctrlProps/ctrlProp791.xml"/><Relationship Id="rId984" Type="http://schemas.openxmlformats.org/officeDocument/2006/relationships/ctrlProp" Target="../ctrlProps/ctrlProp998.xml"/><Relationship Id="rId637" Type="http://schemas.openxmlformats.org/officeDocument/2006/relationships/ctrlProp" Target="../ctrlProps/ctrlProp651.xml"/><Relationship Id="rId844" Type="http://schemas.openxmlformats.org/officeDocument/2006/relationships/ctrlProp" Target="../ctrlProps/ctrlProp858.xml"/><Relationship Id="rId276" Type="http://schemas.openxmlformats.org/officeDocument/2006/relationships/ctrlProp" Target="../ctrlProps/ctrlProp290.xml"/><Relationship Id="rId483" Type="http://schemas.openxmlformats.org/officeDocument/2006/relationships/ctrlProp" Target="../ctrlProps/ctrlProp497.xml"/><Relationship Id="rId690" Type="http://schemas.openxmlformats.org/officeDocument/2006/relationships/ctrlProp" Target="../ctrlProps/ctrlProp704.xml"/><Relationship Id="rId704" Type="http://schemas.openxmlformats.org/officeDocument/2006/relationships/ctrlProp" Target="../ctrlProps/ctrlProp718.xml"/><Relationship Id="rId911" Type="http://schemas.openxmlformats.org/officeDocument/2006/relationships/ctrlProp" Target="../ctrlProps/ctrlProp925.xml"/><Relationship Id="rId40" Type="http://schemas.openxmlformats.org/officeDocument/2006/relationships/ctrlProp" Target="../ctrlProps/ctrlProp54.xml"/><Relationship Id="rId136" Type="http://schemas.openxmlformats.org/officeDocument/2006/relationships/ctrlProp" Target="../ctrlProps/ctrlProp150.xml"/><Relationship Id="rId343" Type="http://schemas.openxmlformats.org/officeDocument/2006/relationships/ctrlProp" Target="../ctrlProps/ctrlProp357.xml"/><Relationship Id="rId550" Type="http://schemas.openxmlformats.org/officeDocument/2006/relationships/ctrlProp" Target="../ctrlProps/ctrlProp564.xml"/><Relationship Id="rId788" Type="http://schemas.openxmlformats.org/officeDocument/2006/relationships/ctrlProp" Target="../ctrlProps/ctrlProp802.xml"/><Relationship Id="rId995" Type="http://schemas.openxmlformats.org/officeDocument/2006/relationships/ctrlProp" Target="../ctrlProps/ctrlProp1009.xml"/><Relationship Id="rId203" Type="http://schemas.openxmlformats.org/officeDocument/2006/relationships/ctrlProp" Target="../ctrlProps/ctrlProp217.xml"/><Relationship Id="rId648" Type="http://schemas.openxmlformats.org/officeDocument/2006/relationships/ctrlProp" Target="../ctrlProps/ctrlProp662.xml"/><Relationship Id="rId855" Type="http://schemas.openxmlformats.org/officeDocument/2006/relationships/ctrlProp" Target="../ctrlProps/ctrlProp869.xml"/><Relationship Id="rId287" Type="http://schemas.openxmlformats.org/officeDocument/2006/relationships/ctrlProp" Target="../ctrlProps/ctrlProp301.xml"/><Relationship Id="rId410" Type="http://schemas.openxmlformats.org/officeDocument/2006/relationships/ctrlProp" Target="../ctrlProps/ctrlProp424.xml"/><Relationship Id="rId494" Type="http://schemas.openxmlformats.org/officeDocument/2006/relationships/ctrlProp" Target="../ctrlProps/ctrlProp508.xml"/><Relationship Id="rId508" Type="http://schemas.openxmlformats.org/officeDocument/2006/relationships/ctrlProp" Target="../ctrlProps/ctrlProp522.xml"/><Relationship Id="rId715" Type="http://schemas.openxmlformats.org/officeDocument/2006/relationships/ctrlProp" Target="../ctrlProps/ctrlProp729.xml"/><Relationship Id="rId922" Type="http://schemas.openxmlformats.org/officeDocument/2006/relationships/ctrlProp" Target="../ctrlProps/ctrlProp936.xml"/><Relationship Id="rId147" Type="http://schemas.openxmlformats.org/officeDocument/2006/relationships/ctrlProp" Target="../ctrlProps/ctrlProp161.xml"/><Relationship Id="rId354" Type="http://schemas.openxmlformats.org/officeDocument/2006/relationships/ctrlProp" Target="../ctrlProps/ctrlProp368.xml"/><Relationship Id="rId799" Type="http://schemas.openxmlformats.org/officeDocument/2006/relationships/ctrlProp" Target="../ctrlProps/ctrlProp813.xml"/><Relationship Id="rId51" Type="http://schemas.openxmlformats.org/officeDocument/2006/relationships/ctrlProp" Target="../ctrlProps/ctrlProp65.xml"/><Relationship Id="rId561" Type="http://schemas.openxmlformats.org/officeDocument/2006/relationships/ctrlProp" Target="../ctrlProps/ctrlProp575.xml"/><Relationship Id="rId659" Type="http://schemas.openxmlformats.org/officeDocument/2006/relationships/ctrlProp" Target="../ctrlProps/ctrlProp673.xml"/><Relationship Id="rId866" Type="http://schemas.openxmlformats.org/officeDocument/2006/relationships/ctrlProp" Target="../ctrlProps/ctrlProp880.xml"/><Relationship Id="rId214" Type="http://schemas.openxmlformats.org/officeDocument/2006/relationships/ctrlProp" Target="../ctrlProps/ctrlProp228.xml"/><Relationship Id="rId298" Type="http://schemas.openxmlformats.org/officeDocument/2006/relationships/ctrlProp" Target="../ctrlProps/ctrlProp312.xml"/><Relationship Id="rId421" Type="http://schemas.openxmlformats.org/officeDocument/2006/relationships/ctrlProp" Target="../ctrlProps/ctrlProp435.xml"/><Relationship Id="rId519" Type="http://schemas.openxmlformats.org/officeDocument/2006/relationships/ctrlProp" Target="../ctrlProps/ctrlProp533.xml"/><Relationship Id="rId158" Type="http://schemas.openxmlformats.org/officeDocument/2006/relationships/ctrlProp" Target="../ctrlProps/ctrlProp172.xml"/><Relationship Id="rId726" Type="http://schemas.openxmlformats.org/officeDocument/2006/relationships/ctrlProp" Target="../ctrlProps/ctrlProp740.xml"/><Relationship Id="rId933" Type="http://schemas.openxmlformats.org/officeDocument/2006/relationships/ctrlProp" Target="../ctrlProps/ctrlProp947.xml"/><Relationship Id="rId1009" Type="http://schemas.openxmlformats.org/officeDocument/2006/relationships/ctrlProp" Target="../ctrlProps/ctrlProp1023.xml"/><Relationship Id="rId62" Type="http://schemas.openxmlformats.org/officeDocument/2006/relationships/ctrlProp" Target="../ctrlProps/ctrlProp76.xml"/><Relationship Id="rId365" Type="http://schemas.openxmlformats.org/officeDocument/2006/relationships/ctrlProp" Target="../ctrlProps/ctrlProp379.xml"/><Relationship Id="rId572" Type="http://schemas.openxmlformats.org/officeDocument/2006/relationships/ctrlProp" Target="../ctrlProps/ctrlProp586.xml"/><Relationship Id="rId225" Type="http://schemas.openxmlformats.org/officeDocument/2006/relationships/ctrlProp" Target="../ctrlProps/ctrlProp239.xml"/><Relationship Id="rId432" Type="http://schemas.openxmlformats.org/officeDocument/2006/relationships/ctrlProp" Target="../ctrlProps/ctrlProp446.xml"/><Relationship Id="rId877" Type="http://schemas.openxmlformats.org/officeDocument/2006/relationships/ctrlProp" Target="../ctrlProps/ctrlProp891.xml"/><Relationship Id="rId737" Type="http://schemas.openxmlformats.org/officeDocument/2006/relationships/ctrlProp" Target="../ctrlProps/ctrlProp751.xml"/><Relationship Id="rId944" Type="http://schemas.openxmlformats.org/officeDocument/2006/relationships/ctrlProp" Target="../ctrlProps/ctrlProp958.xml"/><Relationship Id="rId73" Type="http://schemas.openxmlformats.org/officeDocument/2006/relationships/ctrlProp" Target="../ctrlProps/ctrlProp87.xml"/><Relationship Id="rId169" Type="http://schemas.openxmlformats.org/officeDocument/2006/relationships/ctrlProp" Target="../ctrlProps/ctrlProp183.xml"/><Relationship Id="rId376" Type="http://schemas.openxmlformats.org/officeDocument/2006/relationships/ctrlProp" Target="../ctrlProps/ctrlProp390.xml"/><Relationship Id="rId583" Type="http://schemas.openxmlformats.org/officeDocument/2006/relationships/ctrlProp" Target="../ctrlProps/ctrlProp597.xml"/><Relationship Id="rId790" Type="http://schemas.openxmlformats.org/officeDocument/2006/relationships/ctrlProp" Target="../ctrlProps/ctrlProp804.xml"/><Relationship Id="rId804" Type="http://schemas.openxmlformats.org/officeDocument/2006/relationships/ctrlProp" Target="../ctrlProps/ctrlProp818.xml"/><Relationship Id="rId4" Type="http://schemas.openxmlformats.org/officeDocument/2006/relationships/ctrlProp" Target="../ctrlProps/ctrlProp18.xml"/><Relationship Id="rId236" Type="http://schemas.openxmlformats.org/officeDocument/2006/relationships/ctrlProp" Target="../ctrlProps/ctrlProp250.xml"/><Relationship Id="rId443" Type="http://schemas.openxmlformats.org/officeDocument/2006/relationships/ctrlProp" Target="../ctrlProps/ctrlProp457.xml"/><Relationship Id="rId650" Type="http://schemas.openxmlformats.org/officeDocument/2006/relationships/ctrlProp" Target="../ctrlProps/ctrlProp664.xml"/><Relationship Id="rId888" Type="http://schemas.openxmlformats.org/officeDocument/2006/relationships/ctrlProp" Target="../ctrlProps/ctrlProp902.xml"/><Relationship Id="rId303" Type="http://schemas.openxmlformats.org/officeDocument/2006/relationships/ctrlProp" Target="../ctrlProps/ctrlProp317.xml"/><Relationship Id="rId748" Type="http://schemas.openxmlformats.org/officeDocument/2006/relationships/ctrlProp" Target="../ctrlProps/ctrlProp762.xml"/><Relationship Id="rId955" Type="http://schemas.openxmlformats.org/officeDocument/2006/relationships/ctrlProp" Target="../ctrlProps/ctrlProp969.xml"/><Relationship Id="rId84" Type="http://schemas.openxmlformats.org/officeDocument/2006/relationships/ctrlProp" Target="../ctrlProps/ctrlProp98.xml"/><Relationship Id="rId387" Type="http://schemas.openxmlformats.org/officeDocument/2006/relationships/ctrlProp" Target="../ctrlProps/ctrlProp401.xml"/><Relationship Id="rId510" Type="http://schemas.openxmlformats.org/officeDocument/2006/relationships/ctrlProp" Target="../ctrlProps/ctrlProp524.xml"/><Relationship Id="rId594" Type="http://schemas.openxmlformats.org/officeDocument/2006/relationships/ctrlProp" Target="../ctrlProps/ctrlProp608.xml"/><Relationship Id="rId608" Type="http://schemas.openxmlformats.org/officeDocument/2006/relationships/ctrlProp" Target="../ctrlProps/ctrlProp622.xml"/><Relationship Id="rId815" Type="http://schemas.openxmlformats.org/officeDocument/2006/relationships/ctrlProp" Target="../ctrlProps/ctrlProp829.xml"/><Relationship Id="rId247" Type="http://schemas.openxmlformats.org/officeDocument/2006/relationships/ctrlProp" Target="../ctrlProps/ctrlProp261.xml"/><Relationship Id="rId899" Type="http://schemas.openxmlformats.org/officeDocument/2006/relationships/ctrlProp" Target="../ctrlProps/ctrlProp913.xml"/><Relationship Id="rId1000" Type="http://schemas.openxmlformats.org/officeDocument/2006/relationships/ctrlProp" Target="../ctrlProps/ctrlProp1014.xml"/><Relationship Id="rId107" Type="http://schemas.openxmlformats.org/officeDocument/2006/relationships/ctrlProp" Target="../ctrlProps/ctrlProp121.xml"/><Relationship Id="rId454" Type="http://schemas.openxmlformats.org/officeDocument/2006/relationships/ctrlProp" Target="../ctrlProps/ctrlProp468.xml"/><Relationship Id="rId661" Type="http://schemas.openxmlformats.org/officeDocument/2006/relationships/ctrlProp" Target="../ctrlProps/ctrlProp675.xml"/><Relationship Id="rId759" Type="http://schemas.openxmlformats.org/officeDocument/2006/relationships/ctrlProp" Target="../ctrlProps/ctrlProp773.xml"/><Relationship Id="rId966" Type="http://schemas.openxmlformats.org/officeDocument/2006/relationships/ctrlProp" Target="../ctrlProps/ctrlProp980.xml"/><Relationship Id="rId11" Type="http://schemas.openxmlformats.org/officeDocument/2006/relationships/ctrlProp" Target="../ctrlProps/ctrlProp25.xml"/><Relationship Id="rId314" Type="http://schemas.openxmlformats.org/officeDocument/2006/relationships/ctrlProp" Target="../ctrlProps/ctrlProp328.xml"/><Relationship Id="rId398" Type="http://schemas.openxmlformats.org/officeDocument/2006/relationships/ctrlProp" Target="../ctrlProps/ctrlProp412.xml"/><Relationship Id="rId521" Type="http://schemas.openxmlformats.org/officeDocument/2006/relationships/ctrlProp" Target="../ctrlProps/ctrlProp535.xml"/><Relationship Id="rId619" Type="http://schemas.openxmlformats.org/officeDocument/2006/relationships/ctrlProp" Target="../ctrlProps/ctrlProp633.xml"/><Relationship Id="rId95" Type="http://schemas.openxmlformats.org/officeDocument/2006/relationships/ctrlProp" Target="../ctrlProps/ctrlProp109.xml"/><Relationship Id="rId160" Type="http://schemas.openxmlformats.org/officeDocument/2006/relationships/ctrlProp" Target="../ctrlProps/ctrlProp174.xml"/><Relationship Id="rId826" Type="http://schemas.openxmlformats.org/officeDocument/2006/relationships/ctrlProp" Target="../ctrlProps/ctrlProp840.xml"/><Relationship Id="rId1011" Type="http://schemas.openxmlformats.org/officeDocument/2006/relationships/ctrlProp" Target="../ctrlProps/ctrlProp1025.xml"/><Relationship Id="rId258" Type="http://schemas.openxmlformats.org/officeDocument/2006/relationships/ctrlProp" Target="../ctrlProps/ctrlProp272.xml"/><Relationship Id="rId465" Type="http://schemas.openxmlformats.org/officeDocument/2006/relationships/ctrlProp" Target="../ctrlProps/ctrlProp479.xml"/><Relationship Id="rId672" Type="http://schemas.openxmlformats.org/officeDocument/2006/relationships/ctrlProp" Target="../ctrlProps/ctrlProp686.xml"/><Relationship Id="rId22" Type="http://schemas.openxmlformats.org/officeDocument/2006/relationships/ctrlProp" Target="../ctrlProps/ctrlProp36.xml"/><Relationship Id="rId118" Type="http://schemas.openxmlformats.org/officeDocument/2006/relationships/ctrlProp" Target="../ctrlProps/ctrlProp132.xml"/><Relationship Id="rId325" Type="http://schemas.openxmlformats.org/officeDocument/2006/relationships/ctrlProp" Target="../ctrlProps/ctrlProp339.xml"/><Relationship Id="rId532" Type="http://schemas.openxmlformats.org/officeDocument/2006/relationships/ctrlProp" Target="../ctrlProps/ctrlProp546.xml"/><Relationship Id="rId977" Type="http://schemas.openxmlformats.org/officeDocument/2006/relationships/ctrlProp" Target="../ctrlProps/ctrlProp991.xml"/><Relationship Id="rId171" Type="http://schemas.openxmlformats.org/officeDocument/2006/relationships/ctrlProp" Target="../ctrlProps/ctrlProp185.xml"/><Relationship Id="rId837" Type="http://schemas.openxmlformats.org/officeDocument/2006/relationships/ctrlProp" Target="../ctrlProps/ctrlProp851.xml"/><Relationship Id="rId1022" Type="http://schemas.openxmlformats.org/officeDocument/2006/relationships/ctrlProp" Target="../ctrlProps/ctrlProp1036.xml"/><Relationship Id="rId269" Type="http://schemas.openxmlformats.org/officeDocument/2006/relationships/ctrlProp" Target="../ctrlProps/ctrlProp283.xml"/><Relationship Id="rId476" Type="http://schemas.openxmlformats.org/officeDocument/2006/relationships/ctrlProp" Target="../ctrlProps/ctrlProp490.xml"/><Relationship Id="rId683" Type="http://schemas.openxmlformats.org/officeDocument/2006/relationships/ctrlProp" Target="../ctrlProps/ctrlProp697.xml"/><Relationship Id="rId890" Type="http://schemas.openxmlformats.org/officeDocument/2006/relationships/ctrlProp" Target="../ctrlProps/ctrlProp904.xml"/><Relationship Id="rId904" Type="http://schemas.openxmlformats.org/officeDocument/2006/relationships/ctrlProp" Target="../ctrlProps/ctrlProp918.xml"/><Relationship Id="rId33" Type="http://schemas.openxmlformats.org/officeDocument/2006/relationships/ctrlProp" Target="../ctrlProps/ctrlProp47.xml"/><Relationship Id="rId129" Type="http://schemas.openxmlformats.org/officeDocument/2006/relationships/ctrlProp" Target="../ctrlProps/ctrlProp143.xml"/><Relationship Id="rId336" Type="http://schemas.openxmlformats.org/officeDocument/2006/relationships/ctrlProp" Target="../ctrlProps/ctrlProp350.xml"/><Relationship Id="rId543" Type="http://schemas.openxmlformats.org/officeDocument/2006/relationships/ctrlProp" Target="../ctrlProps/ctrlProp557.xml"/><Relationship Id="rId988" Type="http://schemas.openxmlformats.org/officeDocument/2006/relationships/ctrlProp" Target="../ctrlProps/ctrlProp1002.xml"/><Relationship Id="rId182" Type="http://schemas.openxmlformats.org/officeDocument/2006/relationships/ctrlProp" Target="../ctrlProps/ctrlProp196.xml"/><Relationship Id="rId403" Type="http://schemas.openxmlformats.org/officeDocument/2006/relationships/ctrlProp" Target="../ctrlProps/ctrlProp417.xml"/><Relationship Id="rId750" Type="http://schemas.openxmlformats.org/officeDocument/2006/relationships/ctrlProp" Target="../ctrlProps/ctrlProp764.xml"/><Relationship Id="rId848" Type="http://schemas.openxmlformats.org/officeDocument/2006/relationships/ctrlProp" Target="../ctrlProps/ctrlProp862.xml"/><Relationship Id="rId487" Type="http://schemas.openxmlformats.org/officeDocument/2006/relationships/ctrlProp" Target="../ctrlProps/ctrlProp501.xml"/><Relationship Id="rId610" Type="http://schemas.openxmlformats.org/officeDocument/2006/relationships/ctrlProp" Target="../ctrlProps/ctrlProp624.xml"/><Relationship Id="rId694" Type="http://schemas.openxmlformats.org/officeDocument/2006/relationships/ctrlProp" Target="../ctrlProps/ctrlProp708.xml"/><Relationship Id="rId708" Type="http://schemas.openxmlformats.org/officeDocument/2006/relationships/ctrlProp" Target="../ctrlProps/ctrlProp722.xml"/><Relationship Id="rId915" Type="http://schemas.openxmlformats.org/officeDocument/2006/relationships/ctrlProp" Target="../ctrlProps/ctrlProp929.xml"/><Relationship Id="rId347" Type="http://schemas.openxmlformats.org/officeDocument/2006/relationships/ctrlProp" Target="../ctrlProps/ctrlProp361.xml"/><Relationship Id="rId999" Type="http://schemas.openxmlformats.org/officeDocument/2006/relationships/ctrlProp" Target="../ctrlProps/ctrlProp1013.xml"/><Relationship Id="rId44" Type="http://schemas.openxmlformats.org/officeDocument/2006/relationships/ctrlProp" Target="../ctrlProps/ctrlProp58.xml"/><Relationship Id="rId554" Type="http://schemas.openxmlformats.org/officeDocument/2006/relationships/ctrlProp" Target="../ctrlProps/ctrlProp568.xml"/><Relationship Id="rId761" Type="http://schemas.openxmlformats.org/officeDocument/2006/relationships/ctrlProp" Target="../ctrlProps/ctrlProp775.xml"/><Relationship Id="rId859" Type="http://schemas.openxmlformats.org/officeDocument/2006/relationships/ctrlProp" Target="../ctrlProps/ctrlProp873.xml"/><Relationship Id="rId193" Type="http://schemas.openxmlformats.org/officeDocument/2006/relationships/ctrlProp" Target="../ctrlProps/ctrlProp207.xml"/><Relationship Id="rId207" Type="http://schemas.openxmlformats.org/officeDocument/2006/relationships/ctrlProp" Target="../ctrlProps/ctrlProp221.xml"/><Relationship Id="rId414" Type="http://schemas.openxmlformats.org/officeDocument/2006/relationships/ctrlProp" Target="../ctrlProps/ctrlProp428.xml"/><Relationship Id="rId498" Type="http://schemas.openxmlformats.org/officeDocument/2006/relationships/ctrlProp" Target="../ctrlProps/ctrlProp512.xml"/><Relationship Id="rId621" Type="http://schemas.openxmlformats.org/officeDocument/2006/relationships/ctrlProp" Target="../ctrlProps/ctrlProp635.xml"/><Relationship Id="rId260" Type="http://schemas.openxmlformats.org/officeDocument/2006/relationships/ctrlProp" Target="../ctrlProps/ctrlProp274.xml"/><Relationship Id="rId719" Type="http://schemas.openxmlformats.org/officeDocument/2006/relationships/ctrlProp" Target="../ctrlProps/ctrlProp733.xml"/><Relationship Id="rId926" Type="http://schemas.openxmlformats.org/officeDocument/2006/relationships/ctrlProp" Target="../ctrlProps/ctrlProp940.xml"/><Relationship Id="rId55" Type="http://schemas.openxmlformats.org/officeDocument/2006/relationships/ctrlProp" Target="../ctrlProps/ctrlProp69.xml"/><Relationship Id="rId120" Type="http://schemas.openxmlformats.org/officeDocument/2006/relationships/ctrlProp" Target="../ctrlProps/ctrlProp134.xml"/><Relationship Id="rId358" Type="http://schemas.openxmlformats.org/officeDocument/2006/relationships/ctrlProp" Target="../ctrlProps/ctrlProp372.xml"/><Relationship Id="rId565" Type="http://schemas.openxmlformats.org/officeDocument/2006/relationships/ctrlProp" Target="../ctrlProps/ctrlProp579.xml"/><Relationship Id="rId772" Type="http://schemas.openxmlformats.org/officeDocument/2006/relationships/ctrlProp" Target="../ctrlProps/ctrlProp786.xml"/><Relationship Id="rId218" Type="http://schemas.openxmlformats.org/officeDocument/2006/relationships/ctrlProp" Target="../ctrlProps/ctrlProp232.xml"/><Relationship Id="rId425" Type="http://schemas.openxmlformats.org/officeDocument/2006/relationships/ctrlProp" Target="../ctrlProps/ctrlProp439.xml"/><Relationship Id="rId632" Type="http://schemas.openxmlformats.org/officeDocument/2006/relationships/ctrlProp" Target="../ctrlProps/ctrlProp646.xml"/><Relationship Id="rId271" Type="http://schemas.openxmlformats.org/officeDocument/2006/relationships/ctrlProp" Target="../ctrlProps/ctrlProp285.xml"/><Relationship Id="rId937" Type="http://schemas.openxmlformats.org/officeDocument/2006/relationships/ctrlProp" Target="../ctrlProps/ctrlProp951.xml"/><Relationship Id="rId66" Type="http://schemas.openxmlformats.org/officeDocument/2006/relationships/ctrlProp" Target="../ctrlProps/ctrlProp80.xml"/><Relationship Id="rId131" Type="http://schemas.openxmlformats.org/officeDocument/2006/relationships/ctrlProp" Target="../ctrlProps/ctrlProp145.xml"/><Relationship Id="rId369" Type="http://schemas.openxmlformats.org/officeDocument/2006/relationships/ctrlProp" Target="../ctrlProps/ctrlProp383.xml"/><Relationship Id="rId576" Type="http://schemas.openxmlformats.org/officeDocument/2006/relationships/ctrlProp" Target="../ctrlProps/ctrlProp590.xml"/><Relationship Id="rId783" Type="http://schemas.openxmlformats.org/officeDocument/2006/relationships/ctrlProp" Target="../ctrlProps/ctrlProp797.xml"/><Relationship Id="rId990" Type="http://schemas.openxmlformats.org/officeDocument/2006/relationships/ctrlProp" Target="../ctrlProps/ctrlProp1004.xml"/><Relationship Id="rId229" Type="http://schemas.openxmlformats.org/officeDocument/2006/relationships/ctrlProp" Target="../ctrlProps/ctrlProp243.xml"/><Relationship Id="rId436" Type="http://schemas.openxmlformats.org/officeDocument/2006/relationships/ctrlProp" Target="../ctrlProps/ctrlProp450.xml"/><Relationship Id="rId643" Type="http://schemas.openxmlformats.org/officeDocument/2006/relationships/ctrlProp" Target="../ctrlProps/ctrlProp657.xml"/><Relationship Id="rId850" Type="http://schemas.openxmlformats.org/officeDocument/2006/relationships/ctrlProp" Target="../ctrlProps/ctrlProp864.xml"/><Relationship Id="rId948" Type="http://schemas.openxmlformats.org/officeDocument/2006/relationships/ctrlProp" Target="../ctrlProps/ctrlProp962.xml"/><Relationship Id="rId77" Type="http://schemas.openxmlformats.org/officeDocument/2006/relationships/ctrlProp" Target="../ctrlProps/ctrlProp91.xml"/><Relationship Id="rId282" Type="http://schemas.openxmlformats.org/officeDocument/2006/relationships/ctrlProp" Target="../ctrlProps/ctrlProp296.xml"/><Relationship Id="rId503" Type="http://schemas.openxmlformats.org/officeDocument/2006/relationships/ctrlProp" Target="../ctrlProps/ctrlProp517.xml"/><Relationship Id="rId587" Type="http://schemas.openxmlformats.org/officeDocument/2006/relationships/ctrlProp" Target="../ctrlProps/ctrlProp601.xml"/><Relationship Id="rId710" Type="http://schemas.openxmlformats.org/officeDocument/2006/relationships/ctrlProp" Target="../ctrlProps/ctrlProp724.xml"/><Relationship Id="rId808" Type="http://schemas.openxmlformats.org/officeDocument/2006/relationships/ctrlProp" Target="../ctrlProps/ctrlProp822.xml"/><Relationship Id="rId8" Type="http://schemas.openxmlformats.org/officeDocument/2006/relationships/ctrlProp" Target="../ctrlProps/ctrlProp22.xml"/><Relationship Id="rId142" Type="http://schemas.openxmlformats.org/officeDocument/2006/relationships/ctrlProp" Target="../ctrlProps/ctrlProp156.xml"/><Relationship Id="rId447" Type="http://schemas.openxmlformats.org/officeDocument/2006/relationships/ctrlProp" Target="../ctrlProps/ctrlProp461.xml"/><Relationship Id="rId794" Type="http://schemas.openxmlformats.org/officeDocument/2006/relationships/ctrlProp" Target="../ctrlProps/ctrlProp808.xml"/><Relationship Id="rId654" Type="http://schemas.openxmlformats.org/officeDocument/2006/relationships/ctrlProp" Target="../ctrlProps/ctrlProp668.xml"/><Relationship Id="rId861" Type="http://schemas.openxmlformats.org/officeDocument/2006/relationships/ctrlProp" Target="../ctrlProps/ctrlProp875.xml"/><Relationship Id="rId959" Type="http://schemas.openxmlformats.org/officeDocument/2006/relationships/ctrlProp" Target="../ctrlProps/ctrlProp973.xml"/><Relationship Id="rId293" Type="http://schemas.openxmlformats.org/officeDocument/2006/relationships/ctrlProp" Target="../ctrlProps/ctrlProp307.xml"/><Relationship Id="rId307" Type="http://schemas.openxmlformats.org/officeDocument/2006/relationships/ctrlProp" Target="../ctrlProps/ctrlProp321.xml"/><Relationship Id="rId514" Type="http://schemas.openxmlformats.org/officeDocument/2006/relationships/ctrlProp" Target="../ctrlProps/ctrlProp528.xml"/><Relationship Id="rId721" Type="http://schemas.openxmlformats.org/officeDocument/2006/relationships/ctrlProp" Target="../ctrlProps/ctrlProp735.xml"/><Relationship Id="rId88" Type="http://schemas.openxmlformats.org/officeDocument/2006/relationships/ctrlProp" Target="../ctrlProps/ctrlProp102.xml"/><Relationship Id="rId153" Type="http://schemas.openxmlformats.org/officeDocument/2006/relationships/ctrlProp" Target="../ctrlProps/ctrlProp167.xml"/><Relationship Id="rId360" Type="http://schemas.openxmlformats.org/officeDocument/2006/relationships/ctrlProp" Target="../ctrlProps/ctrlProp374.xml"/><Relationship Id="rId598" Type="http://schemas.openxmlformats.org/officeDocument/2006/relationships/ctrlProp" Target="../ctrlProps/ctrlProp612.xml"/><Relationship Id="rId819" Type="http://schemas.openxmlformats.org/officeDocument/2006/relationships/ctrlProp" Target="../ctrlProps/ctrlProp833.xml"/><Relationship Id="rId1004" Type="http://schemas.openxmlformats.org/officeDocument/2006/relationships/ctrlProp" Target="../ctrlProps/ctrlProp1018.xml"/><Relationship Id="rId220" Type="http://schemas.openxmlformats.org/officeDocument/2006/relationships/ctrlProp" Target="../ctrlProps/ctrlProp234.xml"/><Relationship Id="rId458" Type="http://schemas.openxmlformats.org/officeDocument/2006/relationships/ctrlProp" Target="../ctrlProps/ctrlProp472.xml"/><Relationship Id="rId665" Type="http://schemas.openxmlformats.org/officeDocument/2006/relationships/ctrlProp" Target="../ctrlProps/ctrlProp679.xml"/><Relationship Id="rId872" Type="http://schemas.openxmlformats.org/officeDocument/2006/relationships/ctrlProp" Target="../ctrlProps/ctrlProp886.xml"/><Relationship Id="rId15" Type="http://schemas.openxmlformats.org/officeDocument/2006/relationships/ctrlProp" Target="../ctrlProps/ctrlProp29.xml"/><Relationship Id="rId318" Type="http://schemas.openxmlformats.org/officeDocument/2006/relationships/ctrlProp" Target="../ctrlProps/ctrlProp332.xml"/><Relationship Id="rId525" Type="http://schemas.openxmlformats.org/officeDocument/2006/relationships/ctrlProp" Target="../ctrlProps/ctrlProp539.xml"/><Relationship Id="rId732" Type="http://schemas.openxmlformats.org/officeDocument/2006/relationships/ctrlProp" Target="../ctrlProps/ctrlProp746.xml"/><Relationship Id="rId99" Type="http://schemas.openxmlformats.org/officeDocument/2006/relationships/ctrlProp" Target="../ctrlProps/ctrlProp113.xml"/><Relationship Id="rId164" Type="http://schemas.openxmlformats.org/officeDocument/2006/relationships/ctrlProp" Target="../ctrlProps/ctrlProp178.xml"/><Relationship Id="rId371" Type="http://schemas.openxmlformats.org/officeDocument/2006/relationships/ctrlProp" Target="../ctrlProps/ctrlProp385.xml"/><Relationship Id="rId1015" Type="http://schemas.openxmlformats.org/officeDocument/2006/relationships/ctrlProp" Target="../ctrlProps/ctrlProp1029.xml"/><Relationship Id="rId469" Type="http://schemas.openxmlformats.org/officeDocument/2006/relationships/ctrlProp" Target="../ctrlProps/ctrlProp483.xml"/><Relationship Id="rId676" Type="http://schemas.openxmlformats.org/officeDocument/2006/relationships/ctrlProp" Target="../ctrlProps/ctrlProp690.xml"/><Relationship Id="rId883" Type="http://schemas.openxmlformats.org/officeDocument/2006/relationships/ctrlProp" Target="../ctrlProps/ctrlProp897.xml"/><Relationship Id="rId26" Type="http://schemas.openxmlformats.org/officeDocument/2006/relationships/ctrlProp" Target="../ctrlProps/ctrlProp40.xml"/><Relationship Id="rId231" Type="http://schemas.openxmlformats.org/officeDocument/2006/relationships/ctrlProp" Target="../ctrlProps/ctrlProp245.xml"/><Relationship Id="rId329" Type="http://schemas.openxmlformats.org/officeDocument/2006/relationships/ctrlProp" Target="../ctrlProps/ctrlProp343.xml"/><Relationship Id="rId536" Type="http://schemas.openxmlformats.org/officeDocument/2006/relationships/ctrlProp" Target="../ctrlProps/ctrlProp550.xml"/><Relationship Id="rId175" Type="http://schemas.openxmlformats.org/officeDocument/2006/relationships/ctrlProp" Target="../ctrlProps/ctrlProp189.xml"/><Relationship Id="rId743" Type="http://schemas.openxmlformats.org/officeDocument/2006/relationships/ctrlProp" Target="../ctrlProps/ctrlProp757.xml"/><Relationship Id="rId950" Type="http://schemas.openxmlformats.org/officeDocument/2006/relationships/ctrlProp" Target="../ctrlProps/ctrlProp964.xml"/><Relationship Id="rId1026" Type="http://schemas.openxmlformats.org/officeDocument/2006/relationships/ctrlProp" Target="../ctrlProps/ctrlProp1040.xml"/><Relationship Id="rId382" Type="http://schemas.openxmlformats.org/officeDocument/2006/relationships/ctrlProp" Target="../ctrlProps/ctrlProp396.xml"/><Relationship Id="rId603" Type="http://schemas.openxmlformats.org/officeDocument/2006/relationships/ctrlProp" Target="../ctrlProps/ctrlProp617.xml"/><Relationship Id="rId687" Type="http://schemas.openxmlformats.org/officeDocument/2006/relationships/ctrlProp" Target="../ctrlProps/ctrlProp701.xml"/><Relationship Id="rId810" Type="http://schemas.openxmlformats.org/officeDocument/2006/relationships/ctrlProp" Target="../ctrlProps/ctrlProp824.xml"/><Relationship Id="rId908" Type="http://schemas.openxmlformats.org/officeDocument/2006/relationships/ctrlProp" Target="../ctrlProps/ctrlProp922.xml"/><Relationship Id="rId242" Type="http://schemas.openxmlformats.org/officeDocument/2006/relationships/ctrlProp" Target="../ctrlProps/ctrlProp256.xml"/><Relationship Id="rId894" Type="http://schemas.openxmlformats.org/officeDocument/2006/relationships/ctrlProp" Target="../ctrlProps/ctrlProp908.xml"/><Relationship Id="rId37" Type="http://schemas.openxmlformats.org/officeDocument/2006/relationships/ctrlProp" Target="../ctrlProps/ctrlProp51.xml"/><Relationship Id="rId102" Type="http://schemas.openxmlformats.org/officeDocument/2006/relationships/ctrlProp" Target="../ctrlProps/ctrlProp116.xml"/><Relationship Id="rId547" Type="http://schemas.openxmlformats.org/officeDocument/2006/relationships/ctrlProp" Target="../ctrlProps/ctrlProp561.xml"/><Relationship Id="rId754" Type="http://schemas.openxmlformats.org/officeDocument/2006/relationships/ctrlProp" Target="../ctrlProps/ctrlProp768.xml"/><Relationship Id="rId961" Type="http://schemas.openxmlformats.org/officeDocument/2006/relationships/ctrlProp" Target="../ctrlProps/ctrlProp975.xml"/><Relationship Id="rId90" Type="http://schemas.openxmlformats.org/officeDocument/2006/relationships/ctrlProp" Target="../ctrlProps/ctrlProp104.xml"/><Relationship Id="rId186" Type="http://schemas.openxmlformats.org/officeDocument/2006/relationships/ctrlProp" Target="../ctrlProps/ctrlProp200.xml"/><Relationship Id="rId393" Type="http://schemas.openxmlformats.org/officeDocument/2006/relationships/ctrlProp" Target="../ctrlProps/ctrlProp407.xml"/><Relationship Id="rId407" Type="http://schemas.openxmlformats.org/officeDocument/2006/relationships/ctrlProp" Target="../ctrlProps/ctrlProp421.xml"/><Relationship Id="rId614" Type="http://schemas.openxmlformats.org/officeDocument/2006/relationships/ctrlProp" Target="../ctrlProps/ctrlProp628.xml"/><Relationship Id="rId821" Type="http://schemas.openxmlformats.org/officeDocument/2006/relationships/ctrlProp" Target="../ctrlProps/ctrlProp835.xml"/><Relationship Id="rId253" Type="http://schemas.openxmlformats.org/officeDocument/2006/relationships/ctrlProp" Target="../ctrlProps/ctrlProp267.xml"/><Relationship Id="rId460" Type="http://schemas.openxmlformats.org/officeDocument/2006/relationships/ctrlProp" Target="../ctrlProps/ctrlProp474.xml"/><Relationship Id="rId698" Type="http://schemas.openxmlformats.org/officeDocument/2006/relationships/ctrlProp" Target="../ctrlProps/ctrlProp712.xml"/><Relationship Id="rId919" Type="http://schemas.openxmlformats.org/officeDocument/2006/relationships/ctrlProp" Target="../ctrlProps/ctrlProp933.xml"/><Relationship Id="rId48" Type="http://schemas.openxmlformats.org/officeDocument/2006/relationships/ctrlProp" Target="../ctrlProps/ctrlProp62.xml"/><Relationship Id="rId113" Type="http://schemas.openxmlformats.org/officeDocument/2006/relationships/ctrlProp" Target="../ctrlProps/ctrlProp127.xml"/><Relationship Id="rId320" Type="http://schemas.openxmlformats.org/officeDocument/2006/relationships/ctrlProp" Target="../ctrlProps/ctrlProp334.xml"/><Relationship Id="rId558" Type="http://schemas.openxmlformats.org/officeDocument/2006/relationships/ctrlProp" Target="../ctrlProps/ctrlProp572.xml"/><Relationship Id="rId765" Type="http://schemas.openxmlformats.org/officeDocument/2006/relationships/ctrlProp" Target="../ctrlProps/ctrlProp779.xml"/><Relationship Id="rId972" Type="http://schemas.openxmlformats.org/officeDocument/2006/relationships/ctrlProp" Target="../ctrlProps/ctrlProp986.xml"/><Relationship Id="rId197" Type="http://schemas.openxmlformats.org/officeDocument/2006/relationships/ctrlProp" Target="../ctrlProps/ctrlProp211.xml"/><Relationship Id="rId418" Type="http://schemas.openxmlformats.org/officeDocument/2006/relationships/ctrlProp" Target="../ctrlProps/ctrlProp432.xml"/><Relationship Id="rId625" Type="http://schemas.openxmlformats.org/officeDocument/2006/relationships/ctrlProp" Target="../ctrlProps/ctrlProp639.xml"/><Relationship Id="rId832" Type="http://schemas.openxmlformats.org/officeDocument/2006/relationships/ctrlProp" Target="../ctrlProps/ctrlProp846.xml"/><Relationship Id="rId264" Type="http://schemas.openxmlformats.org/officeDocument/2006/relationships/ctrlProp" Target="../ctrlProps/ctrlProp278.xml"/><Relationship Id="rId471" Type="http://schemas.openxmlformats.org/officeDocument/2006/relationships/ctrlProp" Target="../ctrlProps/ctrlProp485.xml"/><Relationship Id="rId59" Type="http://schemas.openxmlformats.org/officeDocument/2006/relationships/ctrlProp" Target="../ctrlProps/ctrlProp73.xml"/><Relationship Id="rId124" Type="http://schemas.openxmlformats.org/officeDocument/2006/relationships/ctrlProp" Target="../ctrlProps/ctrlProp138.xml"/><Relationship Id="rId569" Type="http://schemas.openxmlformats.org/officeDocument/2006/relationships/ctrlProp" Target="../ctrlProps/ctrlProp583.xml"/><Relationship Id="rId776" Type="http://schemas.openxmlformats.org/officeDocument/2006/relationships/ctrlProp" Target="../ctrlProps/ctrlProp790.xml"/><Relationship Id="rId983" Type="http://schemas.openxmlformats.org/officeDocument/2006/relationships/ctrlProp" Target="../ctrlProps/ctrlProp997.xml"/><Relationship Id="rId331" Type="http://schemas.openxmlformats.org/officeDocument/2006/relationships/ctrlProp" Target="../ctrlProps/ctrlProp345.xml"/><Relationship Id="rId429" Type="http://schemas.openxmlformats.org/officeDocument/2006/relationships/ctrlProp" Target="../ctrlProps/ctrlProp443.xml"/><Relationship Id="rId636" Type="http://schemas.openxmlformats.org/officeDocument/2006/relationships/ctrlProp" Target="../ctrlProps/ctrlProp650.xml"/><Relationship Id="rId843" Type="http://schemas.openxmlformats.org/officeDocument/2006/relationships/ctrlProp" Target="../ctrlProps/ctrlProp857.xml"/><Relationship Id="rId275" Type="http://schemas.openxmlformats.org/officeDocument/2006/relationships/ctrlProp" Target="../ctrlProps/ctrlProp289.xml"/><Relationship Id="rId482" Type="http://schemas.openxmlformats.org/officeDocument/2006/relationships/ctrlProp" Target="../ctrlProps/ctrlProp496.xml"/><Relationship Id="rId703" Type="http://schemas.openxmlformats.org/officeDocument/2006/relationships/ctrlProp" Target="../ctrlProps/ctrlProp717.xml"/><Relationship Id="rId910" Type="http://schemas.openxmlformats.org/officeDocument/2006/relationships/ctrlProp" Target="../ctrlProps/ctrlProp924.xml"/><Relationship Id="rId135" Type="http://schemas.openxmlformats.org/officeDocument/2006/relationships/ctrlProp" Target="../ctrlProps/ctrlProp149.xml"/><Relationship Id="rId342" Type="http://schemas.openxmlformats.org/officeDocument/2006/relationships/ctrlProp" Target="../ctrlProps/ctrlProp356.xml"/><Relationship Id="rId787" Type="http://schemas.openxmlformats.org/officeDocument/2006/relationships/ctrlProp" Target="../ctrlProps/ctrlProp801.xml"/><Relationship Id="rId994" Type="http://schemas.openxmlformats.org/officeDocument/2006/relationships/ctrlProp" Target="../ctrlProps/ctrlProp1008.xml"/><Relationship Id="rId202" Type="http://schemas.openxmlformats.org/officeDocument/2006/relationships/ctrlProp" Target="../ctrlProps/ctrlProp216.xml"/><Relationship Id="rId647" Type="http://schemas.openxmlformats.org/officeDocument/2006/relationships/ctrlProp" Target="../ctrlProps/ctrlProp661.xml"/><Relationship Id="rId854" Type="http://schemas.openxmlformats.org/officeDocument/2006/relationships/ctrlProp" Target="../ctrlProps/ctrlProp868.xml"/><Relationship Id="rId286" Type="http://schemas.openxmlformats.org/officeDocument/2006/relationships/ctrlProp" Target="../ctrlProps/ctrlProp300.xml"/><Relationship Id="rId493" Type="http://schemas.openxmlformats.org/officeDocument/2006/relationships/ctrlProp" Target="../ctrlProps/ctrlProp507.xml"/><Relationship Id="rId507" Type="http://schemas.openxmlformats.org/officeDocument/2006/relationships/ctrlProp" Target="../ctrlProps/ctrlProp521.xml"/><Relationship Id="rId714" Type="http://schemas.openxmlformats.org/officeDocument/2006/relationships/ctrlProp" Target="../ctrlProps/ctrlProp728.xml"/><Relationship Id="rId921" Type="http://schemas.openxmlformats.org/officeDocument/2006/relationships/ctrlProp" Target="../ctrlProps/ctrlProp935.xml"/><Relationship Id="rId50" Type="http://schemas.openxmlformats.org/officeDocument/2006/relationships/ctrlProp" Target="../ctrlProps/ctrlProp64.xml"/><Relationship Id="rId146" Type="http://schemas.openxmlformats.org/officeDocument/2006/relationships/ctrlProp" Target="../ctrlProps/ctrlProp160.xml"/><Relationship Id="rId353" Type="http://schemas.openxmlformats.org/officeDocument/2006/relationships/ctrlProp" Target="../ctrlProps/ctrlProp367.xml"/><Relationship Id="rId560" Type="http://schemas.openxmlformats.org/officeDocument/2006/relationships/ctrlProp" Target="../ctrlProps/ctrlProp574.xml"/><Relationship Id="rId798" Type="http://schemas.openxmlformats.org/officeDocument/2006/relationships/ctrlProp" Target="../ctrlProps/ctrlProp812.xml"/><Relationship Id="rId213" Type="http://schemas.openxmlformats.org/officeDocument/2006/relationships/ctrlProp" Target="../ctrlProps/ctrlProp227.xml"/><Relationship Id="rId420" Type="http://schemas.openxmlformats.org/officeDocument/2006/relationships/ctrlProp" Target="../ctrlProps/ctrlProp434.xml"/><Relationship Id="rId658" Type="http://schemas.openxmlformats.org/officeDocument/2006/relationships/ctrlProp" Target="../ctrlProps/ctrlProp672.xml"/><Relationship Id="rId865" Type="http://schemas.openxmlformats.org/officeDocument/2006/relationships/ctrlProp" Target="../ctrlProps/ctrlProp879.xml"/><Relationship Id="rId297" Type="http://schemas.openxmlformats.org/officeDocument/2006/relationships/ctrlProp" Target="../ctrlProps/ctrlProp311.xml"/><Relationship Id="rId518" Type="http://schemas.openxmlformats.org/officeDocument/2006/relationships/ctrlProp" Target="../ctrlProps/ctrlProp532.xml"/><Relationship Id="rId725" Type="http://schemas.openxmlformats.org/officeDocument/2006/relationships/ctrlProp" Target="../ctrlProps/ctrlProp739.xml"/><Relationship Id="rId932" Type="http://schemas.openxmlformats.org/officeDocument/2006/relationships/ctrlProp" Target="../ctrlProps/ctrlProp946.xml"/><Relationship Id="rId157" Type="http://schemas.openxmlformats.org/officeDocument/2006/relationships/ctrlProp" Target="../ctrlProps/ctrlProp171.xml"/><Relationship Id="rId364" Type="http://schemas.openxmlformats.org/officeDocument/2006/relationships/ctrlProp" Target="../ctrlProps/ctrlProp378.xml"/><Relationship Id="rId1008" Type="http://schemas.openxmlformats.org/officeDocument/2006/relationships/ctrlProp" Target="../ctrlProps/ctrlProp1022.xml"/><Relationship Id="rId61" Type="http://schemas.openxmlformats.org/officeDocument/2006/relationships/ctrlProp" Target="../ctrlProps/ctrlProp75.xml"/><Relationship Id="rId571" Type="http://schemas.openxmlformats.org/officeDocument/2006/relationships/ctrlProp" Target="../ctrlProps/ctrlProp585.xml"/><Relationship Id="rId669" Type="http://schemas.openxmlformats.org/officeDocument/2006/relationships/ctrlProp" Target="../ctrlProps/ctrlProp683.xml"/><Relationship Id="rId876" Type="http://schemas.openxmlformats.org/officeDocument/2006/relationships/ctrlProp" Target="../ctrlProps/ctrlProp890.xml"/><Relationship Id="rId19" Type="http://schemas.openxmlformats.org/officeDocument/2006/relationships/ctrlProp" Target="../ctrlProps/ctrlProp33.xml"/><Relationship Id="rId224" Type="http://schemas.openxmlformats.org/officeDocument/2006/relationships/ctrlProp" Target="../ctrlProps/ctrlProp238.xml"/><Relationship Id="rId431" Type="http://schemas.openxmlformats.org/officeDocument/2006/relationships/ctrlProp" Target="../ctrlProps/ctrlProp445.xml"/><Relationship Id="rId529" Type="http://schemas.openxmlformats.org/officeDocument/2006/relationships/ctrlProp" Target="../ctrlProps/ctrlProp543.xml"/><Relationship Id="rId736" Type="http://schemas.openxmlformats.org/officeDocument/2006/relationships/ctrlProp" Target="../ctrlProps/ctrlProp750.xml"/><Relationship Id="rId168" Type="http://schemas.openxmlformats.org/officeDocument/2006/relationships/ctrlProp" Target="../ctrlProps/ctrlProp182.xml"/><Relationship Id="rId943" Type="http://schemas.openxmlformats.org/officeDocument/2006/relationships/ctrlProp" Target="../ctrlProps/ctrlProp957.xml"/><Relationship Id="rId1019" Type="http://schemas.openxmlformats.org/officeDocument/2006/relationships/ctrlProp" Target="../ctrlProps/ctrlProp1033.xml"/><Relationship Id="rId72" Type="http://schemas.openxmlformats.org/officeDocument/2006/relationships/ctrlProp" Target="../ctrlProps/ctrlProp86.xml"/><Relationship Id="rId375" Type="http://schemas.openxmlformats.org/officeDocument/2006/relationships/ctrlProp" Target="../ctrlProps/ctrlProp389.xml"/><Relationship Id="rId582" Type="http://schemas.openxmlformats.org/officeDocument/2006/relationships/ctrlProp" Target="../ctrlProps/ctrlProp596.xml"/><Relationship Id="rId803" Type="http://schemas.openxmlformats.org/officeDocument/2006/relationships/ctrlProp" Target="../ctrlProps/ctrlProp817.xml"/><Relationship Id="rId3" Type="http://schemas.openxmlformats.org/officeDocument/2006/relationships/vmlDrawing" Target="../drawings/vmlDrawing18.vml"/><Relationship Id="rId235" Type="http://schemas.openxmlformats.org/officeDocument/2006/relationships/ctrlProp" Target="../ctrlProps/ctrlProp249.xml"/><Relationship Id="rId442" Type="http://schemas.openxmlformats.org/officeDocument/2006/relationships/ctrlProp" Target="../ctrlProps/ctrlProp456.xml"/><Relationship Id="rId887" Type="http://schemas.openxmlformats.org/officeDocument/2006/relationships/ctrlProp" Target="../ctrlProps/ctrlProp901.xml"/><Relationship Id="rId302" Type="http://schemas.openxmlformats.org/officeDocument/2006/relationships/ctrlProp" Target="../ctrlProps/ctrlProp316.xml"/><Relationship Id="rId747" Type="http://schemas.openxmlformats.org/officeDocument/2006/relationships/ctrlProp" Target="../ctrlProps/ctrlProp761.xml"/><Relationship Id="rId954" Type="http://schemas.openxmlformats.org/officeDocument/2006/relationships/ctrlProp" Target="../ctrlProps/ctrlProp968.xml"/><Relationship Id="rId83" Type="http://schemas.openxmlformats.org/officeDocument/2006/relationships/ctrlProp" Target="../ctrlProps/ctrlProp97.xml"/><Relationship Id="rId179" Type="http://schemas.openxmlformats.org/officeDocument/2006/relationships/ctrlProp" Target="../ctrlProps/ctrlProp193.xml"/><Relationship Id="rId386" Type="http://schemas.openxmlformats.org/officeDocument/2006/relationships/ctrlProp" Target="../ctrlProps/ctrlProp400.xml"/><Relationship Id="rId593" Type="http://schemas.openxmlformats.org/officeDocument/2006/relationships/ctrlProp" Target="../ctrlProps/ctrlProp607.xml"/><Relationship Id="rId607" Type="http://schemas.openxmlformats.org/officeDocument/2006/relationships/ctrlProp" Target="../ctrlProps/ctrlProp621.xml"/><Relationship Id="rId814" Type="http://schemas.openxmlformats.org/officeDocument/2006/relationships/ctrlProp" Target="../ctrlProps/ctrlProp828.xml"/><Relationship Id="rId246" Type="http://schemas.openxmlformats.org/officeDocument/2006/relationships/ctrlProp" Target="../ctrlProps/ctrlProp260.xml"/><Relationship Id="rId453" Type="http://schemas.openxmlformats.org/officeDocument/2006/relationships/ctrlProp" Target="../ctrlProps/ctrlProp467.xml"/><Relationship Id="rId660" Type="http://schemas.openxmlformats.org/officeDocument/2006/relationships/ctrlProp" Target="../ctrlProps/ctrlProp674.xml"/><Relationship Id="rId898" Type="http://schemas.openxmlformats.org/officeDocument/2006/relationships/ctrlProp" Target="../ctrlProps/ctrlProp912.xml"/><Relationship Id="rId106" Type="http://schemas.openxmlformats.org/officeDocument/2006/relationships/ctrlProp" Target="../ctrlProps/ctrlProp120.xml"/><Relationship Id="rId313" Type="http://schemas.openxmlformats.org/officeDocument/2006/relationships/ctrlProp" Target="../ctrlProps/ctrlProp327.xml"/><Relationship Id="rId758" Type="http://schemas.openxmlformats.org/officeDocument/2006/relationships/ctrlProp" Target="../ctrlProps/ctrlProp772.xml"/><Relationship Id="rId965" Type="http://schemas.openxmlformats.org/officeDocument/2006/relationships/ctrlProp" Target="../ctrlProps/ctrlProp979.xml"/><Relationship Id="rId10" Type="http://schemas.openxmlformats.org/officeDocument/2006/relationships/ctrlProp" Target="../ctrlProps/ctrlProp24.xml"/><Relationship Id="rId94" Type="http://schemas.openxmlformats.org/officeDocument/2006/relationships/ctrlProp" Target="../ctrlProps/ctrlProp108.xml"/><Relationship Id="rId397" Type="http://schemas.openxmlformats.org/officeDocument/2006/relationships/ctrlProp" Target="../ctrlProps/ctrlProp411.xml"/><Relationship Id="rId520" Type="http://schemas.openxmlformats.org/officeDocument/2006/relationships/ctrlProp" Target="../ctrlProps/ctrlProp534.xml"/><Relationship Id="rId618" Type="http://schemas.openxmlformats.org/officeDocument/2006/relationships/ctrlProp" Target="../ctrlProps/ctrlProp632.xml"/><Relationship Id="rId825" Type="http://schemas.openxmlformats.org/officeDocument/2006/relationships/ctrlProp" Target="../ctrlProps/ctrlProp839.xml"/><Relationship Id="rId257" Type="http://schemas.openxmlformats.org/officeDocument/2006/relationships/ctrlProp" Target="../ctrlProps/ctrlProp271.xml"/><Relationship Id="rId464" Type="http://schemas.openxmlformats.org/officeDocument/2006/relationships/ctrlProp" Target="../ctrlProps/ctrlProp478.xml"/><Relationship Id="rId1010" Type="http://schemas.openxmlformats.org/officeDocument/2006/relationships/ctrlProp" Target="../ctrlProps/ctrlProp1024.xml"/><Relationship Id="rId117" Type="http://schemas.openxmlformats.org/officeDocument/2006/relationships/ctrlProp" Target="../ctrlProps/ctrlProp131.xml"/><Relationship Id="rId671" Type="http://schemas.openxmlformats.org/officeDocument/2006/relationships/ctrlProp" Target="../ctrlProps/ctrlProp685.xml"/><Relationship Id="rId769" Type="http://schemas.openxmlformats.org/officeDocument/2006/relationships/ctrlProp" Target="../ctrlProps/ctrlProp783.xml"/><Relationship Id="rId976" Type="http://schemas.openxmlformats.org/officeDocument/2006/relationships/ctrlProp" Target="../ctrlProps/ctrlProp99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60.xml.rels><?xml version="1.0" encoding="UTF-8" standalone="yes"?>
<Relationships xmlns="http://schemas.openxmlformats.org/package/2006/relationships"><Relationship Id="rId21" Type="http://schemas.openxmlformats.org/officeDocument/2006/relationships/ctrlProp" Target="../ctrlProps/ctrlProp1060.xml"/><Relationship Id="rId324" Type="http://schemas.openxmlformats.org/officeDocument/2006/relationships/ctrlProp" Target="../ctrlProps/ctrlProp1363.xml"/><Relationship Id="rId531" Type="http://schemas.openxmlformats.org/officeDocument/2006/relationships/ctrlProp" Target="../ctrlProps/ctrlProp1570.xml"/><Relationship Id="rId629" Type="http://schemas.openxmlformats.org/officeDocument/2006/relationships/ctrlProp" Target="../ctrlProps/ctrlProp1668.xml"/><Relationship Id="rId170" Type="http://schemas.openxmlformats.org/officeDocument/2006/relationships/ctrlProp" Target="../ctrlProps/ctrlProp1209.xml"/><Relationship Id="rId836" Type="http://schemas.openxmlformats.org/officeDocument/2006/relationships/ctrlProp" Target="../ctrlProps/ctrlProp1875.xml"/><Relationship Id="rId1021" Type="http://schemas.openxmlformats.org/officeDocument/2006/relationships/ctrlProp" Target="../ctrlProps/ctrlProp2060.xml"/><Relationship Id="rId268" Type="http://schemas.openxmlformats.org/officeDocument/2006/relationships/ctrlProp" Target="../ctrlProps/ctrlProp1307.xml"/><Relationship Id="rId475" Type="http://schemas.openxmlformats.org/officeDocument/2006/relationships/ctrlProp" Target="../ctrlProps/ctrlProp1514.xml"/><Relationship Id="rId682" Type="http://schemas.openxmlformats.org/officeDocument/2006/relationships/ctrlProp" Target="../ctrlProps/ctrlProp1721.xml"/><Relationship Id="rId903" Type="http://schemas.openxmlformats.org/officeDocument/2006/relationships/ctrlProp" Target="../ctrlProps/ctrlProp1942.xml"/><Relationship Id="rId32" Type="http://schemas.openxmlformats.org/officeDocument/2006/relationships/ctrlProp" Target="../ctrlProps/ctrlProp1071.xml"/><Relationship Id="rId128" Type="http://schemas.openxmlformats.org/officeDocument/2006/relationships/ctrlProp" Target="../ctrlProps/ctrlProp1167.xml"/><Relationship Id="rId335" Type="http://schemas.openxmlformats.org/officeDocument/2006/relationships/ctrlProp" Target="../ctrlProps/ctrlProp1374.xml"/><Relationship Id="rId542" Type="http://schemas.openxmlformats.org/officeDocument/2006/relationships/ctrlProp" Target="../ctrlProps/ctrlProp1581.xml"/><Relationship Id="rId987" Type="http://schemas.openxmlformats.org/officeDocument/2006/relationships/ctrlProp" Target="../ctrlProps/ctrlProp2026.xml"/><Relationship Id="rId181" Type="http://schemas.openxmlformats.org/officeDocument/2006/relationships/ctrlProp" Target="../ctrlProps/ctrlProp1220.xml"/><Relationship Id="rId402" Type="http://schemas.openxmlformats.org/officeDocument/2006/relationships/ctrlProp" Target="../ctrlProps/ctrlProp1441.xml"/><Relationship Id="rId847" Type="http://schemas.openxmlformats.org/officeDocument/2006/relationships/ctrlProp" Target="../ctrlProps/ctrlProp1886.xml"/><Relationship Id="rId279" Type="http://schemas.openxmlformats.org/officeDocument/2006/relationships/ctrlProp" Target="../ctrlProps/ctrlProp1318.xml"/><Relationship Id="rId486" Type="http://schemas.openxmlformats.org/officeDocument/2006/relationships/ctrlProp" Target="../ctrlProps/ctrlProp1525.xml"/><Relationship Id="rId693" Type="http://schemas.openxmlformats.org/officeDocument/2006/relationships/ctrlProp" Target="../ctrlProps/ctrlProp1732.xml"/><Relationship Id="rId707" Type="http://schemas.openxmlformats.org/officeDocument/2006/relationships/ctrlProp" Target="../ctrlProps/ctrlProp1746.xml"/><Relationship Id="rId914" Type="http://schemas.openxmlformats.org/officeDocument/2006/relationships/ctrlProp" Target="../ctrlProps/ctrlProp1953.xml"/><Relationship Id="rId43" Type="http://schemas.openxmlformats.org/officeDocument/2006/relationships/ctrlProp" Target="../ctrlProps/ctrlProp1082.xml"/><Relationship Id="rId139" Type="http://schemas.openxmlformats.org/officeDocument/2006/relationships/ctrlProp" Target="../ctrlProps/ctrlProp1178.xml"/><Relationship Id="rId346" Type="http://schemas.openxmlformats.org/officeDocument/2006/relationships/ctrlProp" Target="../ctrlProps/ctrlProp1385.xml"/><Relationship Id="rId553" Type="http://schemas.openxmlformats.org/officeDocument/2006/relationships/ctrlProp" Target="../ctrlProps/ctrlProp1592.xml"/><Relationship Id="rId760" Type="http://schemas.openxmlformats.org/officeDocument/2006/relationships/ctrlProp" Target="../ctrlProps/ctrlProp1799.xml"/><Relationship Id="rId998" Type="http://schemas.openxmlformats.org/officeDocument/2006/relationships/ctrlProp" Target="../ctrlProps/ctrlProp2037.xml"/><Relationship Id="rId192" Type="http://schemas.openxmlformats.org/officeDocument/2006/relationships/ctrlProp" Target="../ctrlProps/ctrlProp1231.xml"/><Relationship Id="rId206" Type="http://schemas.openxmlformats.org/officeDocument/2006/relationships/ctrlProp" Target="../ctrlProps/ctrlProp1245.xml"/><Relationship Id="rId413" Type="http://schemas.openxmlformats.org/officeDocument/2006/relationships/ctrlProp" Target="../ctrlProps/ctrlProp1452.xml"/><Relationship Id="rId858" Type="http://schemas.openxmlformats.org/officeDocument/2006/relationships/ctrlProp" Target="../ctrlProps/ctrlProp1897.xml"/><Relationship Id="rId497" Type="http://schemas.openxmlformats.org/officeDocument/2006/relationships/ctrlProp" Target="../ctrlProps/ctrlProp1536.xml"/><Relationship Id="rId620" Type="http://schemas.openxmlformats.org/officeDocument/2006/relationships/ctrlProp" Target="../ctrlProps/ctrlProp1659.xml"/><Relationship Id="rId718" Type="http://schemas.openxmlformats.org/officeDocument/2006/relationships/ctrlProp" Target="../ctrlProps/ctrlProp1757.xml"/><Relationship Id="rId925" Type="http://schemas.openxmlformats.org/officeDocument/2006/relationships/ctrlProp" Target="../ctrlProps/ctrlProp1964.xml"/><Relationship Id="rId357" Type="http://schemas.openxmlformats.org/officeDocument/2006/relationships/ctrlProp" Target="../ctrlProps/ctrlProp1396.xml"/><Relationship Id="rId54" Type="http://schemas.openxmlformats.org/officeDocument/2006/relationships/ctrlProp" Target="../ctrlProps/ctrlProp1093.xml"/><Relationship Id="rId217" Type="http://schemas.openxmlformats.org/officeDocument/2006/relationships/ctrlProp" Target="../ctrlProps/ctrlProp1256.xml"/><Relationship Id="rId564" Type="http://schemas.openxmlformats.org/officeDocument/2006/relationships/ctrlProp" Target="../ctrlProps/ctrlProp1603.xml"/><Relationship Id="rId771" Type="http://schemas.openxmlformats.org/officeDocument/2006/relationships/ctrlProp" Target="../ctrlProps/ctrlProp1810.xml"/><Relationship Id="rId869" Type="http://schemas.openxmlformats.org/officeDocument/2006/relationships/ctrlProp" Target="../ctrlProps/ctrlProp1908.xml"/><Relationship Id="rId424" Type="http://schemas.openxmlformats.org/officeDocument/2006/relationships/ctrlProp" Target="../ctrlProps/ctrlProp1463.xml"/><Relationship Id="rId631" Type="http://schemas.openxmlformats.org/officeDocument/2006/relationships/ctrlProp" Target="../ctrlProps/ctrlProp1670.xml"/><Relationship Id="rId729" Type="http://schemas.openxmlformats.org/officeDocument/2006/relationships/ctrlProp" Target="../ctrlProps/ctrlProp1768.xml"/><Relationship Id="rId270" Type="http://schemas.openxmlformats.org/officeDocument/2006/relationships/ctrlProp" Target="../ctrlProps/ctrlProp1309.xml"/><Relationship Id="rId936" Type="http://schemas.openxmlformats.org/officeDocument/2006/relationships/ctrlProp" Target="../ctrlProps/ctrlProp1975.xml"/><Relationship Id="rId65" Type="http://schemas.openxmlformats.org/officeDocument/2006/relationships/ctrlProp" Target="../ctrlProps/ctrlProp1104.xml"/><Relationship Id="rId130" Type="http://schemas.openxmlformats.org/officeDocument/2006/relationships/ctrlProp" Target="../ctrlProps/ctrlProp1169.xml"/><Relationship Id="rId368" Type="http://schemas.openxmlformats.org/officeDocument/2006/relationships/ctrlProp" Target="../ctrlProps/ctrlProp1407.xml"/><Relationship Id="rId575" Type="http://schemas.openxmlformats.org/officeDocument/2006/relationships/ctrlProp" Target="../ctrlProps/ctrlProp1614.xml"/><Relationship Id="rId782" Type="http://schemas.openxmlformats.org/officeDocument/2006/relationships/ctrlProp" Target="../ctrlProps/ctrlProp1821.xml"/><Relationship Id="rId228" Type="http://schemas.openxmlformats.org/officeDocument/2006/relationships/ctrlProp" Target="../ctrlProps/ctrlProp1267.xml"/><Relationship Id="rId435" Type="http://schemas.openxmlformats.org/officeDocument/2006/relationships/ctrlProp" Target="../ctrlProps/ctrlProp1474.xml"/><Relationship Id="rId642" Type="http://schemas.openxmlformats.org/officeDocument/2006/relationships/ctrlProp" Target="../ctrlProps/ctrlProp1681.xml"/><Relationship Id="rId281" Type="http://schemas.openxmlformats.org/officeDocument/2006/relationships/ctrlProp" Target="../ctrlProps/ctrlProp1320.xml"/><Relationship Id="rId502" Type="http://schemas.openxmlformats.org/officeDocument/2006/relationships/ctrlProp" Target="../ctrlProps/ctrlProp1541.xml"/><Relationship Id="rId947" Type="http://schemas.openxmlformats.org/officeDocument/2006/relationships/ctrlProp" Target="../ctrlProps/ctrlProp1986.xml"/><Relationship Id="rId76" Type="http://schemas.openxmlformats.org/officeDocument/2006/relationships/ctrlProp" Target="../ctrlProps/ctrlProp1115.xml"/><Relationship Id="rId141" Type="http://schemas.openxmlformats.org/officeDocument/2006/relationships/ctrlProp" Target="../ctrlProps/ctrlProp1180.xml"/><Relationship Id="rId379" Type="http://schemas.openxmlformats.org/officeDocument/2006/relationships/ctrlProp" Target="../ctrlProps/ctrlProp1418.xml"/><Relationship Id="rId586" Type="http://schemas.openxmlformats.org/officeDocument/2006/relationships/ctrlProp" Target="../ctrlProps/ctrlProp1625.xml"/><Relationship Id="rId793" Type="http://schemas.openxmlformats.org/officeDocument/2006/relationships/ctrlProp" Target="../ctrlProps/ctrlProp1832.xml"/><Relationship Id="rId807" Type="http://schemas.openxmlformats.org/officeDocument/2006/relationships/ctrlProp" Target="../ctrlProps/ctrlProp1846.xml"/><Relationship Id="rId7" Type="http://schemas.openxmlformats.org/officeDocument/2006/relationships/ctrlProp" Target="../ctrlProps/ctrlProp1046.xml"/><Relationship Id="rId239" Type="http://schemas.openxmlformats.org/officeDocument/2006/relationships/ctrlProp" Target="../ctrlProps/ctrlProp1278.xml"/><Relationship Id="rId446" Type="http://schemas.openxmlformats.org/officeDocument/2006/relationships/ctrlProp" Target="../ctrlProps/ctrlProp1485.xml"/><Relationship Id="rId653" Type="http://schemas.openxmlformats.org/officeDocument/2006/relationships/ctrlProp" Target="../ctrlProps/ctrlProp1692.xml"/><Relationship Id="rId292" Type="http://schemas.openxmlformats.org/officeDocument/2006/relationships/ctrlProp" Target="../ctrlProps/ctrlProp1331.xml"/><Relationship Id="rId306" Type="http://schemas.openxmlformats.org/officeDocument/2006/relationships/ctrlProp" Target="../ctrlProps/ctrlProp1345.xml"/><Relationship Id="rId860" Type="http://schemas.openxmlformats.org/officeDocument/2006/relationships/ctrlProp" Target="../ctrlProps/ctrlProp1899.xml"/><Relationship Id="rId958" Type="http://schemas.openxmlformats.org/officeDocument/2006/relationships/ctrlProp" Target="../ctrlProps/ctrlProp1997.xml"/><Relationship Id="rId87" Type="http://schemas.openxmlformats.org/officeDocument/2006/relationships/ctrlProp" Target="../ctrlProps/ctrlProp1126.xml"/><Relationship Id="rId513" Type="http://schemas.openxmlformats.org/officeDocument/2006/relationships/ctrlProp" Target="../ctrlProps/ctrlProp1552.xml"/><Relationship Id="rId597" Type="http://schemas.openxmlformats.org/officeDocument/2006/relationships/ctrlProp" Target="../ctrlProps/ctrlProp1636.xml"/><Relationship Id="rId720" Type="http://schemas.openxmlformats.org/officeDocument/2006/relationships/ctrlProp" Target="../ctrlProps/ctrlProp1759.xml"/><Relationship Id="rId818" Type="http://schemas.openxmlformats.org/officeDocument/2006/relationships/ctrlProp" Target="../ctrlProps/ctrlProp1857.xml"/><Relationship Id="rId152" Type="http://schemas.openxmlformats.org/officeDocument/2006/relationships/ctrlProp" Target="../ctrlProps/ctrlProp1191.xml"/><Relationship Id="rId457" Type="http://schemas.openxmlformats.org/officeDocument/2006/relationships/ctrlProp" Target="../ctrlProps/ctrlProp1496.xml"/><Relationship Id="rId1003" Type="http://schemas.openxmlformats.org/officeDocument/2006/relationships/ctrlProp" Target="../ctrlProps/ctrlProp2042.xml"/><Relationship Id="rId664" Type="http://schemas.openxmlformats.org/officeDocument/2006/relationships/ctrlProp" Target="../ctrlProps/ctrlProp1703.xml"/><Relationship Id="rId871" Type="http://schemas.openxmlformats.org/officeDocument/2006/relationships/ctrlProp" Target="../ctrlProps/ctrlProp1910.xml"/><Relationship Id="rId969" Type="http://schemas.openxmlformats.org/officeDocument/2006/relationships/ctrlProp" Target="../ctrlProps/ctrlProp2008.xml"/><Relationship Id="rId14" Type="http://schemas.openxmlformats.org/officeDocument/2006/relationships/ctrlProp" Target="../ctrlProps/ctrlProp1053.xml"/><Relationship Id="rId317" Type="http://schemas.openxmlformats.org/officeDocument/2006/relationships/ctrlProp" Target="../ctrlProps/ctrlProp1356.xml"/><Relationship Id="rId524" Type="http://schemas.openxmlformats.org/officeDocument/2006/relationships/ctrlProp" Target="../ctrlProps/ctrlProp1563.xml"/><Relationship Id="rId731" Type="http://schemas.openxmlformats.org/officeDocument/2006/relationships/ctrlProp" Target="../ctrlProps/ctrlProp1770.xml"/><Relationship Id="rId98" Type="http://schemas.openxmlformats.org/officeDocument/2006/relationships/ctrlProp" Target="../ctrlProps/ctrlProp1137.xml"/><Relationship Id="rId163" Type="http://schemas.openxmlformats.org/officeDocument/2006/relationships/ctrlProp" Target="../ctrlProps/ctrlProp1202.xml"/><Relationship Id="rId370" Type="http://schemas.openxmlformats.org/officeDocument/2006/relationships/ctrlProp" Target="../ctrlProps/ctrlProp1409.xml"/><Relationship Id="rId829" Type="http://schemas.openxmlformats.org/officeDocument/2006/relationships/ctrlProp" Target="../ctrlProps/ctrlProp1868.xml"/><Relationship Id="rId1014" Type="http://schemas.openxmlformats.org/officeDocument/2006/relationships/ctrlProp" Target="../ctrlProps/ctrlProp2053.xml"/><Relationship Id="rId230" Type="http://schemas.openxmlformats.org/officeDocument/2006/relationships/ctrlProp" Target="../ctrlProps/ctrlProp1269.xml"/><Relationship Id="rId468" Type="http://schemas.openxmlformats.org/officeDocument/2006/relationships/ctrlProp" Target="../ctrlProps/ctrlProp1507.xml"/><Relationship Id="rId675" Type="http://schemas.openxmlformats.org/officeDocument/2006/relationships/ctrlProp" Target="../ctrlProps/ctrlProp1714.xml"/><Relationship Id="rId882" Type="http://schemas.openxmlformats.org/officeDocument/2006/relationships/ctrlProp" Target="../ctrlProps/ctrlProp1921.xml"/><Relationship Id="rId25" Type="http://schemas.openxmlformats.org/officeDocument/2006/relationships/ctrlProp" Target="../ctrlProps/ctrlProp1064.xml"/><Relationship Id="rId328" Type="http://schemas.openxmlformats.org/officeDocument/2006/relationships/ctrlProp" Target="../ctrlProps/ctrlProp1367.xml"/><Relationship Id="rId535" Type="http://schemas.openxmlformats.org/officeDocument/2006/relationships/ctrlProp" Target="../ctrlProps/ctrlProp1574.xml"/><Relationship Id="rId742" Type="http://schemas.openxmlformats.org/officeDocument/2006/relationships/ctrlProp" Target="../ctrlProps/ctrlProp1781.xml"/><Relationship Id="rId174" Type="http://schemas.openxmlformats.org/officeDocument/2006/relationships/ctrlProp" Target="../ctrlProps/ctrlProp1213.xml"/><Relationship Id="rId381" Type="http://schemas.openxmlformats.org/officeDocument/2006/relationships/ctrlProp" Target="../ctrlProps/ctrlProp1420.xml"/><Relationship Id="rId602" Type="http://schemas.openxmlformats.org/officeDocument/2006/relationships/ctrlProp" Target="../ctrlProps/ctrlProp1641.xml"/><Relationship Id="rId1025" Type="http://schemas.openxmlformats.org/officeDocument/2006/relationships/ctrlProp" Target="../ctrlProps/ctrlProp2064.xml"/><Relationship Id="rId241" Type="http://schemas.openxmlformats.org/officeDocument/2006/relationships/ctrlProp" Target="../ctrlProps/ctrlProp1280.xml"/><Relationship Id="rId479" Type="http://schemas.openxmlformats.org/officeDocument/2006/relationships/ctrlProp" Target="../ctrlProps/ctrlProp1518.xml"/><Relationship Id="rId686" Type="http://schemas.openxmlformats.org/officeDocument/2006/relationships/ctrlProp" Target="../ctrlProps/ctrlProp1725.xml"/><Relationship Id="rId893" Type="http://schemas.openxmlformats.org/officeDocument/2006/relationships/ctrlProp" Target="../ctrlProps/ctrlProp1932.xml"/><Relationship Id="rId907" Type="http://schemas.openxmlformats.org/officeDocument/2006/relationships/ctrlProp" Target="../ctrlProps/ctrlProp1946.xml"/><Relationship Id="rId36" Type="http://schemas.openxmlformats.org/officeDocument/2006/relationships/ctrlProp" Target="../ctrlProps/ctrlProp1075.xml"/><Relationship Id="rId339" Type="http://schemas.openxmlformats.org/officeDocument/2006/relationships/ctrlProp" Target="../ctrlProps/ctrlProp1378.xml"/><Relationship Id="rId546" Type="http://schemas.openxmlformats.org/officeDocument/2006/relationships/ctrlProp" Target="../ctrlProps/ctrlProp1585.xml"/><Relationship Id="rId753" Type="http://schemas.openxmlformats.org/officeDocument/2006/relationships/ctrlProp" Target="../ctrlProps/ctrlProp1792.xml"/><Relationship Id="rId101" Type="http://schemas.openxmlformats.org/officeDocument/2006/relationships/ctrlProp" Target="../ctrlProps/ctrlProp1140.xml"/><Relationship Id="rId185" Type="http://schemas.openxmlformats.org/officeDocument/2006/relationships/ctrlProp" Target="../ctrlProps/ctrlProp1224.xml"/><Relationship Id="rId406" Type="http://schemas.openxmlformats.org/officeDocument/2006/relationships/ctrlProp" Target="../ctrlProps/ctrlProp1445.xml"/><Relationship Id="rId960" Type="http://schemas.openxmlformats.org/officeDocument/2006/relationships/ctrlProp" Target="../ctrlProps/ctrlProp1999.xml"/><Relationship Id="rId392" Type="http://schemas.openxmlformats.org/officeDocument/2006/relationships/ctrlProp" Target="../ctrlProps/ctrlProp1431.xml"/><Relationship Id="rId613" Type="http://schemas.openxmlformats.org/officeDocument/2006/relationships/ctrlProp" Target="../ctrlProps/ctrlProp1652.xml"/><Relationship Id="rId697" Type="http://schemas.openxmlformats.org/officeDocument/2006/relationships/ctrlProp" Target="../ctrlProps/ctrlProp1736.xml"/><Relationship Id="rId820" Type="http://schemas.openxmlformats.org/officeDocument/2006/relationships/ctrlProp" Target="../ctrlProps/ctrlProp1859.xml"/><Relationship Id="rId918" Type="http://schemas.openxmlformats.org/officeDocument/2006/relationships/ctrlProp" Target="../ctrlProps/ctrlProp1957.xml"/><Relationship Id="rId252" Type="http://schemas.openxmlformats.org/officeDocument/2006/relationships/ctrlProp" Target="../ctrlProps/ctrlProp1291.xml"/><Relationship Id="rId47" Type="http://schemas.openxmlformats.org/officeDocument/2006/relationships/ctrlProp" Target="../ctrlProps/ctrlProp1086.xml"/><Relationship Id="rId112" Type="http://schemas.openxmlformats.org/officeDocument/2006/relationships/ctrlProp" Target="../ctrlProps/ctrlProp1151.xml"/><Relationship Id="rId557" Type="http://schemas.openxmlformats.org/officeDocument/2006/relationships/ctrlProp" Target="../ctrlProps/ctrlProp1596.xml"/><Relationship Id="rId764" Type="http://schemas.openxmlformats.org/officeDocument/2006/relationships/ctrlProp" Target="../ctrlProps/ctrlProp1803.xml"/><Relationship Id="rId971" Type="http://schemas.openxmlformats.org/officeDocument/2006/relationships/ctrlProp" Target="../ctrlProps/ctrlProp2010.xml"/><Relationship Id="rId196" Type="http://schemas.openxmlformats.org/officeDocument/2006/relationships/ctrlProp" Target="../ctrlProps/ctrlProp1235.xml"/><Relationship Id="rId417" Type="http://schemas.openxmlformats.org/officeDocument/2006/relationships/ctrlProp" Target="../ctrlProps/ctrlProp1456.xml"/><Relationship Id="rId624" Type="http://schemas.openxmlformats.org/officeDocument/2006/relationships/ctrlProp" Target="../ctrlProps/ctrlProp1663.xml"/><Relationship Id="rId831" Type="http://schemas.openxmlformats.org/officeDocument/2006/relationships/ctrlProp" Target="../ctrlProps/ctrlProp1870.xml"/><Relationship Id="rId263" Type="http://schemas.openxmlformats.org/officeDocument/2006/relationships/ctrlProp" Target="../ctrlProps/ctrlProp1302.xml"/><Relationship Id="rId470" Type="http://schemas.openxmlformats.org/officeDocument/2006/relationships/ctrlProp" Target="../ctrlProps/ctrlProp1509.xml"/><Relationship Id="rId929" Type="http://schemas.openxmlformats.org/officeDocument/2006/relationships/ctrlProp" Target="../ctrlProps/ctrlProp1968.xml"/><Relationship Id="rId58" Type="http://schemas.openxmlformats.org/officeDocument/2006/relationships/ctrlProp" Target="../ctrlProps/ctrlProp1097.xml"/><Relationship Id="rId123" Type="http://schemas.openxmlformats.org/officeDocument/2006/relationships/ctrlProp" Target="../ctrlProps/ctrlProp1162.xml"/><Relationship Id="rId330" Type="http://schemas.openxmlformats.org/officeDocument/2006/relationships/ctrlProp" Target="../ctrlProps/ctrlProp1369.xml"/><Relationship Id="rId568" Type="http://schemas.openxmlformats.org/officeDocument/2006/relationships/ctrlProp" Target="../ctrlProps/ctrlProp1607.xml"/><Relationship Id="rId775" Type="http://schemas.openxmlformats.org/officeDocument/2006/relationships/ctrlProp" Target="../ctrlProps/ctrlProp1814.xml"/><Relationship Id="rId982" Type="http://schemas.openxmlformats.org/officeDocument/2006/relationships/ctrlProp" Target="../ctrlProps/ctrlProp2021.xml"/><Relationship Id="rId428" Type="http://schemas.openxmlformats.org/officeDocument/2006/relationships/ctrlProp" Target="../ctrlProps/ctrlProp1467.xml"/><Relationship Id="rId635" Type="http://schemas.openxmlformats.org/officeDocument/2006/relationships/ctrlProp" Target="../ctrlProps/ctrlProp1674.xml"/><Relationship Id="rId842" Type="http://schemas.openxmlformats.org/officeDocument/2006/relationships/ctrlProp" Target="../ctrlProps/ctrlProp1881.xml"/><Relationship Id="rId274" Type="http://schemas.openxmlformats.org/officeDocument/2006/relationships/ctrlProp" Target="../ctrlProps/ctrlProp1313.xml"/><Relationship Id="rId481" Type="http://schemas.openxmlformats.org/officeDocument/2006/relationships/ctrlProp" Target="../ctrlProps/ctrlProp1520.xml"/><Relationship Id="rId702" Type="http://schemas.openxmlformats.org/officeDocument/2006/relationships/ctrlProp" Target="../ctrlProps/ctrlProp1741.xml"/><Relationship Id="rId69" Type="http://schemas.openxmlformats.org/officeDocument/2006/relationships/ctrlProp" Target="../ctrlProps/ctrlProp1108.xml"/><Relationship Id="rId134" Type="http://schemas.openxmlformats.org/officeDocument/2006/relationships/ctrlProp" Target="../ctrlProps/ctrlProp1173.xml"/><Relationship Id="rId579" Type="http://schemas.openxmlformats.org/officeDocument/2006/relationships/ctrlProp" Target="../ctrlProps/ctrlProp1618.xml"/><Relationship Id="rId786" Type="http://schemas.openxmlformats.org/officeDocument/2006/relationships/ctrlProp" Target="../ctrlProps/ctrlProp1825.xml"/><Relationship Id="rId993" Type="http://schemas.openxmlformats.org/officeDocument/2006/relationships/ctrlProp" Target="../ctrlProps/ctrlProp2032.xml"/><Relationship Id="rId341" Type="http://schemas.openxmlformats.org/officeDocument/2006/relationships/ctrlProp" Target="../ctrlProps/ctrlProp1380.xml"/><Relationship Id="rId439" Type="http://schemas.openxmlformats.org/officeDocument/2006/relationships/ctrlProp" Target="../ctrlProps/ctrlProp1478.xml"/><Relationship Id="rId646" Type="http://schemas.openxmlformats.org/officeDocument/2006/relationships/ctrlProp" Target="../ctrlProps/ctrlProp1685.xml"/><Relationship Id="rId201" Type="http://schemas.openxmlformats.org/officeDocument/2006/relationships/ctrlProp" Target="../ctrlProps/ctrlProp1240.xml"/><Relationship Id="rId285" Type="http://schemas.openxmlformats.org/officeDocument/2006/relationships/ctrlProp" Target="../ctrlProps/ctrlProp1324.xml"/><Relationship Id="rId506" Type="http://schemas.openxmlformats.org/officeDocument/2006/relationships/ctrlProp" Target="../ctrlProps/ctrlProp1545.xml"/><Relationship Id="rId853" Type="http://schemas.openxmlformats.org/officeDocument/2006/relationships/ctrlProp" Target="../ctrlProps/ctrlProp1892.xml"/><Relationship Id="rId492" Type="http://schemas.openxmlformats.org/officeDocument/2006/relationships/ctrlProp" Target="../ctrlProps/ctrlProp1531.xml"/><Relationship Id="rId713" Type="http://schemas.openxmlformats.org/officeDocument/2006/relationships/ctrlProp" Target="../ctrlProps/ctrlProp1752.xml"/><Relationship Id="rId797" Type="http://schemas.openxmlformats.org/officeDocument/2006/relationships/ctrlProp" Target="../ctrlProps/ctrlProp1836.xml"/><Relationship Id="rId920" Type="http://schemas.openxmlformats.org/officeDocument/2006/relationships/ctrlProp" Target="../ctrlProps/ctrlProp1959.xml"/><Relationship Id="rId145" Type="http://schemas.openxmlformats.org/officeDocument/2006/relationships/ctrlProp" Target="../ctrlProps/ctrlProp1184.xml"/><Relationship Id="rId352" Type="http://schemas.openxmlformats.org/officeDocument/2006/relationships/ctrlProp" Target="../ctrlProps/ctrlProp1391.xml"/><Relationship Id="rId212" Type="http://schemas.openxmlformats.org/officeDocument/2006/relationships/ctrlProp" Target="../ctrlProps/ctrlProp1251.xml"/><Relationship Id="rId657" Type="http://schemas.openxmlformats.org/officeDocument/2006/relationships/ctrlProp" Target="../ctrlProps/ctrlProp1696.xml"/><Relationship Id="rId864" Type="http://schemas.openxmlformats.org/officeDocument/2006/relationships/ctrlProp" Target="../ctrlProps/ctrlProp1903.xml"/><Relationship Id="rId296" Type="http://schemas.openxmlformats.org/officeDocument/2006/relationships/ctrlProp" Target="../ctrlProps/ctrlProp1335.xml"/><Relationship Id="rId517" Type="http://schemas.openxmlformats.org/officeDocument/2006/relationships/ctrlProp" Target="../ctrlProps/ctrlProp1556.xml"/><Relationship Id="rId724" Type="http://schemas.openxmlformats.org/officeDocument/2006/relationships/ctrlProp" Target="../ctrlProps/ctrlProp1763.xml"/><Relationship Id="rId931" Type="http://schemas.openxmlformats.org/officeDocument/2006/relationships/ctrlProp" Target="../ctrlProps/ctrlProp1970.xml"/><Relationship Id="rId60" Type="http://schemas.openxmlformats.org/officeDocument/2006/relationships/ctrlProp" Target="../ctrlProps/ctrlProp1099.xml"/><Relationship Id="rId156" Type="http://schemas.openxmlformats.org/officeDocument/2006/relationships/ctrlProp" Target="../ctrlProps/ctrlProp1195.xml"/><Relationship Id="rId363" Type="http://schemas.openxmlformats.org/officeDocument/2006/relationships/ctrlProp" Target="../ctrlProps/ctrlProp1402.xml"/><Relationship Id="rId570" Type="http://schemas.openxmlformats.org/officeDocument/2006/relationships/ctrlProp" Target="../ctrlProps/ctrlProp1609.xml"/><Relationship Id="rId1007" Type="http://schemas.openxmlformats.org/officeDocument/2006/relationships/ctrlProp" Target="../ctrlProps/ctrlProp2046.xml"/><Relationship Id="rId223" Type="http://schemas.openxmlformats.org/officeDocument/2006/relationships/ctrlProp" Target="../ctrlProps/ctrlProp1262.xml"/><Relationship Id="rId430" Type="http://schemas.openxmlformats.org/officeDocument/2006/relationships/ctrlProp" Target="../ctrlProps/ctrlProp1469.xml"/><Relationship Id="rId668" Type="http://schemas.openxmlformats.org/officeDocument/2006/relationships/ctrlProp" Target="../ctrlProps/ctrlProp1707.xml"/><Relationship Id="rId875" Type="http://schemas.openxmlformats.org/officeDocument/2006/relationships/ctrlProp" Target="../ctrlProps/ctrlProp1914.xml"/><Relationship Id="rId18" Type="http://schemas.openxmlformats.org/officeDocument/2006/relationships/ctrlProp" Target="../ctrlProps/ctrlProp1057.xml"/><Relationship Id="rId528" Type="http://schemas.openxmlformats.org/officeDocument/2006/relationships/ctrlProp" Target="../ctrlProps/ctrlProp1567.xml"/><Relationship Id="rId735" Type="http://schemas.openxmlformats.org/officeDocument/2006/relationships/ctrlProp" Target="../ctrlProps/ctrlProp1774.xml"/><Relationship Id="rId942" Type="http://schemas.openxmlformats.org/officeDocument/2006/relationships/ctrlProp" Target="../ctrlProps/ctrlProp1981.xml"/><Relationship Id="rId167" Type="http://schemas.openxmlformats.org/officeDocument/2006/relationships/ctrlProp" Target="../ctrlProps/ctrlProp1206.xml"/><Relationship Id="rId374" Type="http://schemas.openxmlformats.org/officeDocument/2006/relationships/ctrlProp" Target="../ctrlProps/ctrlProp1413.xml"/><Relationship Id="rId581" Type="http://schemas.openxmlformats.org/officeDocument/2006/relationships/ctrlProp" Target="../ctrlProps/ctrlProp1620.xml"/><Relationship Id="rId1018" Type="http://schemas.openxmlformats.org/officeDocument/2006/relationships/ctrlProp" Target="../ctrlProps/ctrlProp2057.xml"/><Relationship Id="rId71" Type="http://schemas.openxmlformats.org/officeDocument/2006/relationships/ctrlProp" Target="../ctrlProps/ctrlProp1110.xml"/><Relationship Id="rId234" Type="http://schemas.openxmlformats.org/officeDocument/2006/relationships/ctrlProp" Target="../ctrlProps/ctrlProp1273.xml"/><Relationship Id="rId679" Type="http://schemas.openxmlformats.org/officeDocument/2006/relationships/ctrlProp" Target="../ctrlProps/ctrlProp1718.xml"/><Relationship Id="rId802" Type="http://schemas.openxmlformats.org/officeDocument/2006/relationships/ctrlProp" Target="../ctrlProps/ctrlProp1841.xml"/><Relationship Id="rId886" Type="http://schemas.openxmlformats.org/officeDocument/2006/relationships/ctrlProp" Target="../ctrlProps/ctrlProp1925.xml"/><Relationship Id="rId2" Type="http://schemas.openxmlformats.org/officeDocument/2006/relationships/drawing" Target="../drawings/drawing19.xml"/><Relationship Id="rId29" Type="http://schemas.openxmlformats.org/officeDocument/2006/relationships/ctrlProp" Target="../ctrlProps/ctrlProp1068.xml"/><Relationship Id="rId441" Type="http://schemas.openxmlformats.org/officeDocument/2006/relationships/ctrlProp" Target="../ctrlProps/ctrlProp1480.xml"/><Relationship Id="rId539" Type="http://schemas.openxmlformats.org/officeDocument/2006/relationships/ctrlProp" Target="../ctrlProps/ctrlProp1578.xml"/><Relationship Id="rId746" Type="http://schemas.openxmlformats.org/officeDocument/2006/relationships/ctrlProp" Target="../ctrlProps/ctrlProp1785.xml"/><Relationship Id="rId178" Type="http://schemas.openxmlformats.org/officeDocument/2006/relationships/ctrlProp" Target="../ctrlProps/ctrlProp1217.xml"/><Relationship Id="rId301" Type="http://schemas.openxmlformats.org/officeDocument/2006/relationships/ctrlProp" Target="../ctrlProps/ctrlProp1340.xml"/><Relationship Id="rId953" Type="http://schemas.openxmlformats.org/officeDocument/2006/relationships/ctrlProp" Target="../ctrlProps/ctrlProp1992.xml"/><Relationship Id="rId82" Type="http://schemas.openxmlformats.org/officeDocument/2006/relationships/ctrlProp" Target="../ctrlProps/ctrlProp1121.xml"/><Relationship Id="rId385" Type="http://schemas.openxmlformats.org/officeDocument/2006/relationships/ctrlProp" Target="../ctrlProps/ctrlProp1424.xml"/><Relationship Id="rId592" Type="http://schemas.openxmlformats.org/officeDocument/2006/relationships/ctrlProp" Target="../ctrlProps/ctrlProp1631.xml"/><Relationship Id="rId606" Type="http://schemas.openxmlformats.org/officeDocument/2006/relationships/ctrlProp" Target="../ctrlProps/ctrlProp1645.xml"/><Relationship Id="rId813" Type="http://schemas.openxmlformats.org/officeDocument/2006/relationships/ctrlProp" Target="../ctrlProps/ctrlProp1852.xml"/><Relationship Id="rId245" Type="http://schemas.openxmlformats.org/officeDocument/2006/relationships/ctrlProp" Target="../ctrlProps/ctrlProp1284.xml"/><Relationship Id="rId452" Type="http://schemas.openxmlformats.org/officeDocument/2006/relationships/ctrlProp" Target="../ctrlProps/ctrlProp1491.xml"/><Relationship Id="rId897" Type="http://schemas.openxmlformats.org/officeDocument/2006/relationships/ctrlProp" Target="../ctrlProps/ctrlProp1936.xml"/><Relationship Id="rId105" Type="http://schemas.openxmlformats.org/officeDocument/2006/relationships/ctrlProp" Target="../ctrlProps/ctrlProp1144.xml"/><Relationship Id="rId312" Type="http://schemas.openxmlformats.org/officeDocument/2006/relationships/ctrlProp" Target="../ctrlProps/ctrlProp1351.xml"/><Relationship Id="rId757" Type="http://schemas.openxmlformats.org/officeDocument/2006/relationships/ctrlProp" Target="../ctrlProps/ctrlProp1796.xml"/><Relationship Id="rId964" Type="http://schemas.openxmlformats.org/officeDocument/2006/relationships/ctrlProp" Target="../ctrlProps/ctrlProp2003.xml"/><Relationship Id="rId93" Type="http://schemas.openxmlformats.org/officeDocument/2006/relationships/ctrlProp" Target="../ctrlProps/ctrlProp1132.xml"/><Relationship Id="rId189" Type="http://schemas.openxmlformats.org/officeDocument/2006/relationships/ctrlProp" Target="../ctrlProps/ctrlProp1228.xml"/><Relationship Id="rId396" Type="http://schemas.openxmlformats.org/officeDocument/2006/relationships/ctrlProp" Target="../ctrlProps/ctrlProp1435.xml"/><Relationship Id="rId617" Type="http://schemas.openxmlformats.org/officeDocument/2006/relationships/ctrlProp" Target="../ctrlProps/ctrlProp1656.xml"/><Relationship Id="rId824" Type="http://schemas.openxmlformats.org/officeDocument/2006/relationships/ctrlProp" Target="../ctrlProps/ctrlProp1863.xml"/><Relationship Id="rId256" Type="http://schemas.openxmlformats.org/officeDocument/2006/relationships/ctrlProp" Target="../ctrlProps/ctrlProp1295.xml"/><Relationship Id="rId463" Type="http://schemas.openxmlformats.org/officeDocument/2006/relationships/ctrlProp" Target="../ctrlProps/ctrlProp1502.xml"/><Relationship Id="rId670" Type="http://schemas.openxmlformats.org/officeDocument/2006/relationships/ctrlProp" Target="../ctrlProps/ctrlProp1709.xml"/><Relationship Id="rId116" Type="http://schemas.openxmlformats.org/officeDocument/2006/relationships/ctrlProp" Target="../ctrlProps/ctrlProp1155.xml"/><Relationship Id="rId323" Type="http://schemas.openxmlformats.org/officeDocument/2006/relationships/ctrlProp" Target="../ctrlProps/ctrlProp1362.xml"/><Relationship Id="rId530" Type="http://schemas.openxmlformats.org/officeDocument/2006/relationships/ctrlProp" Target="../ctrlProps/ctrlProp1569.xml"/><Relationship Id="rId768" Type="http://schemas.openxmlformats.org/officeDocument/2006/relationships/ctrlProp" Target="../ctrlProps/ctrlProp1807.xml"/><Relationship Id="rId975" Type="http://schemas.openxmlformats.org/officeDocument/2006/relationships/ctrlProp" Target="../ctrlProps/ctrlProp2014.xml"/><Relationship Id="rId20" Type="http://schemas.openxmlformats.org/officeDocument/2006/relationships/ctrlProp" Target="../ctrlProps/ctrlProp1059.xml"/><Relationship Id="rId628" Type="http://schemas.openxmlformats.org/officeDocument/2006/relationships/ctrlProp" Target="../ctrlProps/ctrlProp1667.xml"/><Relationship Id="rId835" Type="http://schemas.openxmlformats.org/officeDocument/2006/relationships/ctrlProp" Target="../ctrlProps/ctrlProp1874.xml"/><Relationship Id="rId267" Type="http://schemas.openxmlformats.org/officeDocument/2006/relationships/ctrlProp" Target="../ctrlProps/ctrlProp1306.xml"/><Relationship Id="rId474" Type="http://schemas.openxmlformats.org/officeDocument/2006/relationships/ctrlProp" Target="../ctrlProps/ctrlProp1513.xml"/><Relationship Id="rId1020" Type="http://schemas.openxmlformats.org/officeDocument/2006/relationships/ctrlProp" Target="../ctrlProps/ctrlProp2059.xml"/><Relationship Id="rId127" Type="http://schemas.openxmlformats.org/officeDocument/2006/relationships/ctrlProp" Target="../ctrlProps/ctrlProp1166.xml"/><Relationship Id="rId681" Type="http://schemas.openxmlformats.org/officeDocument/2006/relationships/ctrlProp" Target="../ctrlProps/ctrlProp1720.xml"/><Relationship Id="rId779" Type="http://schemas.openxmlformats.org/officeDocument/2006/relationships/ctrlProp" Target="../ctrlProps/ctrlProp1818.xml"/><Relationship Id="rId902" Type="http://schemas.openxmlformats.org/officeDocument/2006/relationships/ctrlProp" Target="../ctrlProps/ctrlProp1941.xml"/><Relationship Id="rId986" Type="http://schemas.openxmlformats.org/officeDocument/2006/relationships/ctrlProp" Target="../ctrlProps/ctrlProp2025.xml"/><Relationship Id="rId31" Type="http://schemas.openxmlformats.org/officeDocument/2006/relationships/ctrlProp" Target="../ctrlProps/ctrlProp1070.xml"/><Relationship Id="rId334" Type="http://schemas.openxmlformats.org/officeDocument/2006/relationships/ctrlProp" Target="../ctrlProps/ctrlProp1373.xml"/><Relationship Id="rId541" Type="http://schemas.openxmlformats.org/officeDocument/2006/relationships/ctrlProp" Target="../ctrlProps/ctrlProp1580.xml"/><Relationship Id="rId639" Type="http://schemas.openxmlformats.org/officeDocument/2006/relationships/ctrlProp" Target="../ctrlProps/ctrlProp1678.xml"/><Relationship Id="rId180" Type="http://schemas.openxmlformats.org/officeDocument/2006/relationships/ctrlProp" Target="../ctrlProps/ctrlProp1219.xml"/><Relationship Id="rId278" Type="http://schemas.openxmlformats.org/officeDocument/2006/relationships/ctrlProp" Target="../ctrlProps/ctrlProp1317.xml"/><Relationship Id="rId401" Type="http://schemas.openxmlformats.org/officeDocument/2006/relationships/ctrlProp" Target="../ctrlProps/ctrlProp1440.xml"/><Relationship Id="rId846" Type="http://schemas.openxmlformats.org/officeDocument/2006/relationships/ctrlProp" Target="../ctrlProps/ctrlProp1885.xml"/><Relationship Id="rId485" Type="http://schemas.openxmlformats.org/officeDocument/2006/relationships/ctrlProp" Target="../ctrlProps/ctrlProp1524.xml"/><Relationship Id="rId692" Type="http://schemas.openxmlformats.org/officeDocument/2006/relationships/ctrlProp" Target="../ctrlProps/ctrlProp1731.xml"/><Relationship Id="rId706" Type="http://schemas.openxmlformats.org/officeDocument/2006/relationships/ctrlProp" Target="../ctrlProps/ctrlProp1745.xml"/><Relationship Id="rId913" Type="http://schemas.openxmlformats.org/officeDocument/2006/relationships/ctrlProp" Target="../ctrlProps/ctrlProp1952.xml"/><Relationship Id="rId42" Type="http://schemas.openxmlformats.org/officeDocument/2006/relationships/ctrlProp" Target="../ctrlProps/ctrlProp1081.xml"/><Relationship Id="rId138" Type="http://schemas.openxmlformats.org/officeDocument/2006/relationships/ctrlProp" Target="../ctrlProps/ctrlProp1177.xml"/><Relationship Id="rId345" Type="http://schemas.openxmlformats.org/officeDocument/2006/relationships/ctrlProp" Target="../ctrlProps/ctrlProp1384.xml"/><Relationship Id="rId552" Type="http://schemas.openxmlformats.org/officeDocument/2006/relationships/ctrlProp" Target="../ctrlProps/ctrlProp1591.xml"/><Relationship Id="rId997" Type="http://schemas.openxmlformats.org/officeDocument/2006/relationships/ctrlProp" Target="../ctrlProps/ctrlProp2036.xml"/><Relationship Id="rId191" Type="http://schemas.openxmlformats.org/officeDocument/2006/relationships/ctrlProp" Target="../ctrlProps/ctrlProp1230.xml"/><Relationship Id="rId205" Type="http://schemas.openxmlformats.org/officeDocument/2006/relationships/ctrlProp" Target="../ctrlProps/ctrlProp1244.xml"/><Relationship Id="rId412" Type="http://schemas.openxmlformats.org/officeDocument/2006/relationships/ctrlProp" Target="../ctrlProps/ctrlProp1451.xml"/><Relationship Id="rId857" Type="http://schemas.openxmlformats.org/officeDocument/2006/relationships/ctrlProp" Target="../ctrlProps/ctrlProp1896.xml"/><Relationship Id="rId289" Type="http://schemas.openxmlformats.org/officeDocument/2006/relationships/ctrlProp" Target="../ctrlProps/ctrlProp1328.xml"/><Relationship Id="rId496" Type="http://schemas.openxmlformats.org/officeDocument/2006/relationships/ctrlProp" Target="../ctrlProps/ctrlProp1535.xml"/><Relationship Id="rId717" Type="http://schemas.openxmlformats.org/officeDocument/2006/relationships/ctrlProp" Target="../ctrlProps/ctrlProp1756.xml"/><Relationship Id="rId924" Type="http://schemas.openxmlformats.org/officeDocument/2006/relationships/ctrlProp" Target="../ctrlProps/ctrlProp1963.xml"/><Relationship Id="rId53" Type="http://schemas.openxmlformats.org/officeDocument/2006/relationships/ctrlProp" Target="../ctrlProps/ctrlProp1092.xml"/><Relationship Id="rId149" Type="http://schemas.openxmlformats.org/officeDocument/2006/relationships/ctrlProp" Target="../ctrlProps/ctrlProp1188.xml"/><Relationship Id="rId356" Type="http://schemas.openxmlformats.org/officeDocument/2006/relationships/ctrlProp" Target="../ctrlProps/ctrlProp1395.xml"/><Relationship Id="rId563" Type="http://schemas.openxmlformats.org/officeDocument/2006/relationships/ctrlProp" Target="../ctrlProps/ctrlProp1602.xml"/><Relationship Id="rId770" Type="http://schemas.openxmlformats.org/officeDocument/2006/relationships/ctrlProp" Target="../ctrlProps/ctrlProp1809.xml"/><Relationship Id="rId216" Type="http://schemas.openxmlformats.org/officeDocument/2006/relationships/ctrlProp" Target="../ctrlProps/ctrlProp1255.xml"/><Relationship Id="rId423" Type="http://schemas.openxmlformats.org/officeDocument/2006/relationships/ctrlProp" Target="../ctrlProps/ctrlProp1462.xml"/><Relationship Id="rId868" Type="http://schemas.openxmlformats.org/officeDocument/2006/relationships/ctrlProp" Target="../ctrlProps/ctrlProp1907.xml"/><Relationship Id="rId630" Type="http://schemas.openxmlformats.org/officeDocument/2006/relationships/ctrlProp" Target="../ctrlProps/ctrlProp1669.xml"/><Relationship Id="rId728" Type="http://schemas.openxmlformats.org/officeDocument/2006/relationships/ctrlProp" Target="../ctrlProps/ctrlProp1767.xml"/><Relationship Id="rId935" Type="http://schemas.openxmlformats.org/officeDocument/2006/relationships/ctrlProp" Target="../ctrlProps/ctrlProp1974.xml"/><Relationship Id="rId64" Type="http://schemas.openxmlformats.org/officeDocument/2006/relationships/ctrlProp" Target="../ctrlProps/ctrlProp1103.xml"/><Relationship Id="rId367" Type="http://schemas.openxmlformats.org/officeDocument/2006/relationships/ctrlProp" Target="../ctrlProps/ctrlProp1406.xml"/><Relationship Id="rId574" Type="http://schemas.openxmlformats.org/officeDocument/2006/relationships/ctrlProp" Target="../ctrlProps/ctrlProp1613.xml"/><Relationship Id="rId227" Type="http://schemas.openxmlformats.org/officeDocument/2006/relationships/ctrlProp" Target="../ctrlProps/ctrlProp1266.xml"/><Relationship Id="rId781" Type="http://schemas.openxmlformats.org/officeDocument/2006/relationships/ctrlProp" Target="../ctrlProps/ctrlProp1820.xml"/><Relationship Id="rId879" Type="http://schemas.openxmlformats.org/officeDocument/2006/relationships/ctrlProp" Target="../ctrlProps/ctrlProp1918.xml"/><Relationship Id="rId434" Type="http://schemas.openxmlformats.org/officeDocument/2006/relationships/ctrlProp" Target="../ctrlProps/ctrlProp1473.xml"/><Relationship Id="rId641" Type="http://schemas.openxmlformats.org/officeDocument/2006/relationships/ctrlProp" Target="../ctrlProps/ctrlProp1680.xml"/><Relationship Id="rId739" Type="http://schemas.openxmlformats.org/officeDocument/2006/relationships/ctrlProp" Target="../ctrlProps/ctrlProp1778.xml"/><Relationship Id="rId280" Type="http://schemas.openxmlformats.org/officeDocument/2006/relationships/ctrlProp" Target="../ctrlProps/ctrlProp1319.xml"/><Relationship Id="rId501" Type="http://schemas.openxmlformats.org/officeDocument/2006/relationships/ctrlProp" Target="../ctrlProps/ctrlProp1540.xml"/><Relationship Id="rId946" Type="http://schemas.openxmlformats.org/officeDocument/2006/relationships/ctrlProp" Target="../ctrlProps/ctrlProp1985.xml"/><Relationship Id="rId75" Type="http://schemas.openxmlformats.org/officeDocument/2006/relationships/ctrlProp" Target="../ctrlProps/ctrlProp1114.xml"/><Relationship Id="rId140" Type="http://schemas.openxmlformats.org/officeDocument/2006/relationships/ctrlProp" Target="../ctrlProps/ctrlProp1179.xml"/><Relationship Id="rId378" Type="http://schemas.openxmlformats.org/officeDocument/2006/relationships/ctrlProp" Target="../ctrlProps/ctrlProp1417.xml"/><Relationship Id="rId585" Type="http://schemas.openxmlformats.org/officeDocument/2006/relationships/ctrlProp" Target="../ctrlProps/ctrlProp1624.xml"/><Relationship Id="rId792" Type="http://schemas.openxmlformats.org/officeDocument/2006/relationships/ctrlProp" Target="../ctrlProps/ctrlProp1831.xml"/><Relationship Id="rId806" Type="http://schemas.openxmlformats.org/officeDocument/2006/relationships/ctrlProp" Target="../ctrlProps/ctrlProp1845.xml"/><Relationship Id="rId6" Type="http://schemas.openxmlformats.org/officeDocument/2006/relationships/ctrlProp" Target="../ctrlProps/ctrlProp1045.xml"/><Relationship Id="rId238" Type="http://schemas.openxmlformats.org/officeDocument/2006/relationships/ctrlProp" Target="../ctrlProps/ctrlProp1277.xml"/><Relationship Id="rId445" Type="http://schemas.openxmlformats.org/officeDocument/2006/relationships/ctrlProp" Target="../ctrlProps/ctrlProp1484.xml"/><Relationship Id="rId652" Type="http://schemas.openxmlformats.org/officeDocument/2006/relationships/ctrlProp" Target="../ctrlProps/ctrlProp1691.xml"/><Relationship Id="rId291" Type="http://schemas.openxmlformats.org/officeDocument/2006/relationships/ctrlProp" Target="../ctrlProps/ctrlProp1330.xml"/><Relationship Id="rId305" Type="http://schemas.openxmlformats.org/officeDocument/2006/relationships/ctrlProp" Target="../ctrlProps/ctrlProp1344.xml"/><Relationship Id="rId512" Type="http://schemas.openxmlformats.org/officeDocument/2006/relationships/ctrlProp" Target="../ctrlProps/ctrlProp1551.xml"/><Relationship Id="rId957" Type="http://schemas.openxmlformats.org/officeDocument/2006/relationships/ctrlProp" Target="../ctrlProps/ctrlProp1996.xml"/><Relationship Id="rId86" Type="http://schemas.openxmlformats.org/officeDocument/2006/relationships/ctrlProp" Target="../ctrlProps/ctrlProp1125.xml"/><Relationship Id="rId151" Type="http://schemas.openxmlformats.org/officeDocument/2006/relationships/ctrlProp" Target="../ctrlProps/ctrlProp1190.xml"/><Relationship Id="rId389" Type="http://schemas.openxmlformats.org/officeDocument/2006/relationships/ctrlProp" Target="../ctrlProps/ctrlProp1428.xml"/><Relationship Id="rId596" Type="http://schemas.openxmlformats.org/officeDocument/2006/relationships/ctrlProp" Target="../ctrlProps/ctrlProp1635.xml"/><Relationship Id="rId817" Type="http://schemas.openxmlformats.org/officeDocument/2006/relationships/ctrlProp" Target="../ctrlProps/ctrlProp1856.xml"/><Relationship Id="rId1002" Type="http://schemas.openxmlformats.org/officeDocument/2006/relationships/ctrlProp" Target="../ctrlProps/ctrlProp2041.xml"/><Relationship Id="rId249" Type="http://schemas.openxmlformats.org/officeDocument/2006/relationships/ctrlProp" Target="../ctrlProps/ctrlProp1288.xml"/><Relationship Id="rId456" Type="http://schemas.openxmlformats.org/officeDocument/2006/relationships/ctrlProp" Target="../ctrlProps/ctrlProp1495.xml"/><Relationship Id="rId663" Type="http://schemas.openxmlformats.org/officeDocument/2006/relationships/ctrlProp" Target="../ctrlProps/ctrlProp1702.xml"/><Relationship Id="rId870" Type="http://schemas.openxmlformats.org/officeDocument/2006/relationships/ctrlProp" Target="../ctrlProps/ctrlProp1909.xml"/><Relationship Id="rId13" Type="http://schemas.openxmlformats.org/officeDocument/2006/relationships/ctrlProp" Target="../ctrlProps/ctrlProp1052.xml"/><Relationship Id="rId109" Type="http://schemas.openxmlformats.org/officeDocument/2006/relationships/ctrlProp" Target="../ctrlProps/ctrlProp1148.xml"/><Relationship Id="rId316" Type="http://schemas.openxmlformats.org/officeDocument/2006/relationships/ctrlProp" Target="../ctrlProps/ctrlProp1355.xml"/><Relationship Id="rId523" Type="http://schemas.openxmlformats.org/officeDocument/2006/relationships/ctrlProp" Target="../ctrlProps/ctrlProp1562.xml"/><Relationship Id="rId968" Type="http://schemas.openxmlformats.org/officeDocument/2006/relationships/ctrlProp" Target="../ctrlProps/ctrlProp2007.xml"/><Relationship Id="rId97" Type="http://schemas.openxmlformats.org/officeDocument/2006/relationships/ctrlProp" Target="../ctrlProps/ctrlProp1136.xml"/><Relationship Id="rId730" Type="http://schemas.openxmlformats.org/officeDocument/2006/relationships/ctrlProp" Target="../ctrlProps/ctrlProp1769.xml"/><Relationship Id="rId828" Type="http://schemas.openxmlformats.org/officeDocument/2006/relationships/ctrlProp" Target="../ctrlProps/ctrlProp1867.xml"/><Relationship Id="rId1013" Type="http://schemas.openxmlformats.org/officeDocument/2006/relationships/ctrlProp" Target="../ctrlProps/ctrlProp2052.xml"/><Relationship Id="rId162" Type="http://schemas.openxmlformats.org/officeDocument/2006/relationships/ctrlProp" Target="../ctrlProps/ctrlProp1201.xml"/><Relationship Id="rId467" Type="http://schemas.openxmlformats.org/officeDocument/2006/relationships/ctrlProp" Target="../ctrlProps/ctrlProp1506.xml"/><Relationship Id="rId674" Type="http://schemas.openxmlformats.org/officeDocument/2006/relationships/ctrlProp" Target="../ctrlProps/ctrlProp1713.xml"/><Relationship Id="rId881" Type="http://schemas.openxmlformats.org/officeDocument/2006/relationships/ctrlProp" Target="../ctrlProps/ctrlProp1920.xml"/><Relationship Id="rId979" Type="http://schemas.openxmlformats.org/officeDocument/2006/relationships/ctrlProp" Target="../ctrlProps/ctrlProp2018.xml"/><Relationship Id="rId24" Type="http://schemas.openxmlformats.org/officeDocument/2006/relationships/ctrlProp" Target="../ctrlProps/ctrlProp1063.xml"/><Relationship Id="rId327" Type="http://schemas.openxmlformats.org/officeDocument/2006/relationships/ctrlProp" Target="../ctrlProps/ctrlProp1366.xml"/><Relationship Id="rId534" Type="http://schemas.openxmlformats.org/officeDocument/2006/relationships/ctrlProp" Target="../ctrlProps/ctrlProp1573.xml"/><Relationship Id="rId741" Type="http://schemas.openxmlformats.org/officeDocument/2006/relationships/ctrlProp" Target="../ctrlProps/ctrlProp1780.xml"/><Relationship Id="rId839" Type="http://schemas.openxmlformats.org/officeDocument/2006/relationships/ctrlProp" Target="../ctrlProps/ctrlProp1878.xml"/><Relationship Id="rId173" Type="http://schemas.openxmlformats.org/officeDocument/2006/relationships/ctrlProp" Target="../ctrlProps/ctrlProp1212.xml"/><Relationship Id="rId380" Type="http://schemas.openxmlformats.org/officeDocument/2006/relationships/ctrlProp" Target="../ctrlProps/ctrlProp1419.xml"/><Relationship Id="rId601" Type="http://schemas.openxmlformats.org/officeDocument/2006/relationships/ctrlProp" Target="../ctrlProps/ctrlProp1640.xml"/><Relationship Id="rId1024" Type="http://schemas.openxmlformats.org/officeDocument/2006/relationships/ctrlProp" Target="../ctrlProps/ctrlProp2063.xml"/><Relationship Id="rId240" Type="http://schemas.openxmlformats.org/officeDocument/2006/relationships/ctrlProp" Target="../ctrlProps/ctrlProp1279.xml"/><Relationship Id="rId478" Type="http://schemas.openxmlformats.org/officeDocument/2006/relationships/ctrlProp" Target="../ctrlProps/ctrlProp1517.xml"/><Relationship Id="rId685" Type="http://schemas.openxmlformats.org/officeDocument/2006/relationships/ctrlProp" Target="../ctrlProps/ctrlProp1724.xml"/><Relationship Id="rId892" Type="http://schemas.openxmlformats.org/officeDocument/2006/relationships/ctrlProp" Target="../ctrlProps/ctrlProp1931.xml"/><Relationship Id="rId906" Type="http://schemas.openxmlformats.org/officeDocument/2006/relationships/ctrlProp" Target="../ctrlProps/ctrlProp1945.xml"/><Relationship Id="rId35" Type="http://schemas.openxmlformats.org/officeDocument/2006/relationships/ctrlProp" Target="../ctrlProps/ctrlProp1074.xml"/><Relationship Id="rId100" Type="http://schemas.openxmlformats.org/officeDocument/2006/relationships/ctrlProp" Target="../ctrlProps/ctrlProp1139.xml"/><Relationship Id="rId338" Type="http://schemas.openxmlformats.org/officeDocument/2006/relationships/ctrlProp" Target="../ctrlProps/ctrlProp1377.xml"/><Relationship Id="rId545" Type="http://schemas.openxmlformats.org/officeDocument/2006/relationships/ctrlProp" Target="../ctrlProps/ctrlProp1584.xml"/><Relationship Id="rId752" Type="http://schemas.openxmlformats.org/officeDocument/2006/relationships/ctrlProp" Target="../ctrlProps/ctrlProp1791.xml"/><Relationship Id="rId184" Type="http://schemas.openxmlformats.org/officeDocument/2006/relationships/ctrlProp" Target="../ctrlProps/ctrlProp1223.xml"/><Relationship Id="rId391" Type="http://schemas.openxmlformats.org/officeDocument/2006/relationships/ctrlProp" Target="../ctrlProps/ctrlProp1430.xml"/><Relationship Id="rId405" Type="http://schemas.openxmlformats.org/officeDocument/2006/relationships/ctrlProp" Target="../ctrlProps/ctrlProp1444.xml"/><Relationship Id="rId612" Type="http://schemas.openxmlformats.org/officeDocument/2006/relationships/ctrlProp" Target="../ctrlProps/ctrlProp1651.xml"/><Relationship Id="rId251" Type="http://schemas.openxmlformats.org/officeDocument/2006/relationships/ctrlProp" Target="../ctrlProps/ctrlProp1290.xml"/><Relationship Id="rId489" Type="http://schemas.openxmlformats.org/officeDocument/2006/relationships/ctrlProp" Target="../ctrlProps/ctrlProp1528.xml"/><Relationship Id="rId696" Type="http://schemas.openxmlformats.org/officeDocument/2006/relationships/ctrlProp" Target="../ctrlProps/ctrlProp1735.xml"/><Relationship Id="rId917" Type="http://schemas.openxmlformats.org/officeDocument/2006/relationships/ctrlProp" Target="../ctrlProps/ctrlProp1956.xml"/><Relationship Id="rId46" Type="http://schemas.openxmlformats.org/officeDocument/2006/relationships/ctrlProp" Target="../ctrlProps/ctrlProp1085.xml"/><Relationship Id="rId349" Type="http://schemas.openxmlformats.org/officeDocument/2006/relationships/ctrlProp" Target="../ctrlProps/ctrlProp1388.xml"/><Relationship Id="rId556" Type="http://schemas.openxmlformats.org/officeDocument/2006/relationships/ctrlProp" Target="../ctrlProps/ctrlProp1595.xml"/><Relationship Id="rId763" Type="http://schemas.openxmlformats.org/officeDocument/2006/relationships/ctrlProp" Target="../ctrlProps/ctrlProp1802.xml"/><Relationship Id="rId111" Type="http://schemas.openxmlformats.org/officeDocument/2006/relationships/ctrlProp" Target="../ctrlProps/ctrlProp1150.xml"/><Relationship Id="rId195" Type="http://schemas.openxmlformats.org/officeDocument/2006/relationships/ctrlProp" Target="../ctrlProps/ctrlProp1234.xml"/><Relationship Id="rId209" Type="http://schemas.openxmlformats.org/officeDocument/2006/relationships/ctrlProp" Target="../ctrlProps/ctrlProp1248.xml"/><Relationship Id="rId416" Type="http://schemas.openxmlformats.org/officeDocument/2006/relationships/ctrlProp" Target="../ctrlProps/ctrlProp1455.xml"/><Relationship Id="rId970" Type="http://schemas.openxmlformats.org/officeDocument/2006/relationships/ctrlProp" Target="../ctrlProps/ctrlProp2009.xml"/><Relationship Id="rId623" Type="http://schemas.openxmlformats.org/officeDocument/2006/relationships/ctrlProp" Target="../ctrlProps/ctrlProp1662.xml"/><Relationship Id="rId830" Type="http://schemas.openxmlformats.org/officeDocument/2006/relationships/ctrlProp" Target="../ctrlProps/ctrlProp1869.xml"/><Relationship Id="rId928" Type="http://schemas.openxmlformats.org/officeDocument/2006/relationships/ctrlProp" Target="../ctrlProps/ctrlProp1967.xml"/><Relationship Id="rId57" Type="http://schemas.openxmlformats.org/officeDocument/2006/relationships/ctrlProp" Target="../ctrlProps/ctrlProp1096.xml"/><Relationship Id="rId262" Type="http://schemas.openxmlformats.org/officeDocument/2006/relationships/ctrlProp" Target="../ctrlProps/ctrlProp1301.xml"/><Relationship Id="rId567" Type="http://schemas.openxmlformats.org/officeDocument/2006/relationships/ctrlProp" Target="../ctrlProps/ctrlProp1606.xml"/><Relationship Id="rId122" Type="http://schemas.openxmlformats.org/officeDocument/2006/relationships/ctrlProp" Target="../ctrlProps/ctrlProp1161.xml"/><Relationship Id="rId774" Type="http://schemas.openxmlformats.org/officeDocument/2006/relationships/ctrlProp" Target="../ctrlProps/ctrlProp1813.xml"/><Relationship Id="rId981" Type="http://schemas.openxmlformats.org/officeDocument/2006/relationships/ctrlProp" Target="../ctrlProps/ctrlProp2020.xml"/><Relationship Id="rId427" Type="http://schemas.openxmlformats.org/officeDocument/2006/relationships/ctrlProp" Target="../ctrlProps/ctrlProp1466.xml"/><Relationship Id="rId634" Type="http://schemas.openxmlformats.org/officeDocument/2006/relationships/ctrlProp" Target="../ctrlProps/ctrlProp1673.xml"/><Relationship Id="rId841" Type="http://schemas.openxmlformats.org/officeDocument/2006/relationships/ctrlProp" Target="../ctrlProps/ctrlProp1880.xml"/><Relationship Id="rId273" Type="http://schemas.openxmlformats.org/officeDocument/2006/relationships/ctrlProp" Target="../ctrlProps/ctrlProp1312.xml"/><Relationship Id="rId480" Type="http://schemas.openxmlformats.org/officeDocument/2006/relationships/ctrlProp" Target="../ctrlProps/ctrlProp1519.xml"/><Relationship Id="rId701" Type="http://schemas.openxmlformats.org/officeDocument/2006/relationships/ctrlProp" Target="../ctrlProps/ctrlProp1740.xml"/><Relationship Id="rId939" Type="http://schemas.openxmlformats.org/officeDocument/2006/relationships/ctrlProp" Target="../ctrlProps/ctrlProp1978.xml"/><Relationship Id="rId68" Type="http://schemas.openxmlformats.org/officeDocument/2006/relationships/ctrlProp" Target="../ctrlProps/ctrlProp1107.xml"/><Relationship Id="rId133" Type="http://schemas.openxmlformats.org/officeDocument/2006/relationships/ctrlProp" Target="../ctrlProps/ctrlProp1172.xml"/><Relationship Id="rId340" Type="http://schemas.openxmlformats.org/officeDocument/2006/relationships/ctrlProp" Target="../ctrlProps/ctrlProp1379.xml"/><Relationship Id="rId578" Type="http://schemas.openxmlformats.org/officeDocument/2006/relationships/ctrlProp" Target="../ctrlProps/ctrlProp1617.xml"/><Relationship Id="rId785" Type="http://schemas.openxmlformats.org/officeDocument/2006/relationships/ctrlProp" Target="../ctrlProps/ctrlProp1824.xml"/><Relationship Id="rId992" Type="http://schemas.openxmlformats.org/officeDocument/2006/relationships/ctrlProp" Target="../ctrlProps/ctrlProp2031.xml"/><Relationship Id="rId200" Type="http://schemas.openxmlformats.org/officeDocument/2006/relationships/ctrlProp" Target="../ctrlProps/ctrlProp1239.xml"/><Relationship Id="rId438" Type="http://schemas.openxmlformats.org/officeDocument/2006/relationships/ctrlProp" Target="../ctrlProps/ctrlProp1477.xml"/><Relationship Id="rId645" Type="http://schemas.openxmlformats.org/officeDocument/2006/relationships/ctrlProp" Target="../ctrlProps/ctrlProp1684.xml"/><Relationship Id="rId852" Type="http://schemas.openxmlformats.org/officeDocument/2006/relationships/ctrlProp" Target="../ctrlProps/ctrlProp1891.xml"/><Relationship Id="rId284" Type="http://schemas.openxmlformats.org/officeDocument/2006/relationships/ctrlProp" Target="../ctrlProps/ctrlProp1323.xml"/><Relationship Id="rId491" Type="http://schemas.openxmlformats.org/officeDocument/2006/relationships/ctrlProp" Target="../ctrlProps/ctrlProp1530.xml"/><Relationship Id="rId505" Type="http://schemas.openxmlformats.org/officeDocument/2006/relationships/ctrlProp" Target="../ctrlProps/ctrlProp1544.xml"/><Relationship Id="rId712" Type="http://schemas.openxmlformats.org/officeDocument/2006/relationships/ctrlProp" Target="../ctrlProps/ctrlProp1751.xml"/><Relationship Id="rId79" Type="http://schemas.openxmlformats.org/officeDocument/2006/relationships/ctrlProp" Target="../ctrlProps/ctrlProp1118.xml"/><Relationship Id="rId144" Type="http://schemas.openxmlformats.org/officeDocument/2006/relationships/ctrlProp" Target="../ctrlProps/ctrlProp1183.xml"/><Relationship Id="rId589" Type="http://schemas.openxmlformats.org/officeDocument/2006/relationships/ctrlProp" Target="../ctrlProps/ctrlProp1628.xml"/><Relationship Id="rId796" Type="http://schemas.openxmlformats.org/officeDocument/2006/relationships/ctrlProp" Target="../ctrlProps/ctrlProp1835.xml"/><Relationship Id="rId351" Type="http://schemas.openxmlformats.org/officeDocument/2006/relationships/ctrlProp" Target="../ctrlProps/ctrlProp1390.xml"/><Relationship Id="rId449" Type="http://schemas.openxmlformats.org/officeDocument/2006/relationships/ctrlProp" Target="../ctrlProps/ctrlProp1488.xml"/><Relationship Id="rId656" Type="http://schemas.openxmlformats.org/officeDocument/2006/relationships/ctrlProp" Target="../ctrlProps/ctrlProp1695.xml"/><Relationship Id="rId863" Type="http://schemas.openxmlformats.org/officeDocument/2006/relationships/ctrlProp" Target="../ctrlProps/ctrlProp1902.xml"/><Relationship Id="rId211" Type="http://schemas.openxmlformats.org/officeDocument/2006/relationships/ctrlProp" Target="../ctrlProps/ctrlProp1250.xml"/><Relationship Id="rId295" Type="http://schemas.openxmlformats.org/officeDocument/2006/relationships/ctrlProp" Target="../ctrlProps/ctrlProp1334.xml"/><Relationship Id="rId309" Type="http://schemas.openxmlformats.org/officeDocument/2006/relationships/ctrlProp" Target="../ctrlProps/ctrlProp1348.xml"/><Relationship Id="rId516" Type="http://schemas.openxmlformats.org/officeDocument/2006/relationships/ctrlProp" Target="../ctrlProps/ctrlProp1555.xml"/><Relationship Id="rId723" Type="http://schemas.openxmlformats.org/officeDocument/2006/relationships/ctrlProp" Target="../ctrlProps/ctrlProp1762.xml"/><Relationship Id="rId930" Type="http://schemas.openxmlformats.org/officeDocument/2006/relationships/ctrlProp" Target="../ctrlProps/ctrlProp1969.xml"/><Relationship Id="rId1006" Type="http://schemas.openxmlformats.org/officeDocument/2006/relationships/ctrlProp" Target="../ctrlProps/ctrlProp2045.xml"/><Relationship Id="rId155" Type="http://schemas.openxmlformats.org/officeDocument/2006/relationships/ctrlProp" Target="../ctrlProps/ctrlProp1194.xml"/><Relationship Id="rId362" Type="http://schemas.openxmlformats.org/officeDocument/2006/relationships/ctrlProp" Target="../ctrlProps/ctrlProp1401.xml"/><Relationship Id="rId222" Type="http://schemas.openxmlformats.org/officeDocument/2006/relationships/ctrlProp" Target="../ctrlProps/ctrlProp1261.xml"/><Relationship Id="rId667" Type="http://schemas.openxmlformats.org/officeDocument/2006/relationships/ctrlProp" Target="../ctrlProps/ctrlProp1706.xml"/><Relationship Id="rId874" Type="http://schemas.openxmlformats.org/officeDocument/2006/relationships/ctrlProp" Target="../ctrlProps/ctrlProp1913.xml"/><Relationship Id="rId17" Type="http://schemas.openxmlformats.org/officeDocument/2006/relationships/ctrlProp" Target="../ctrlProps/ctrlProp1056.xml"/><Relationship Id="rId527" Type="http://schemas.openxmlformats.org/officeDocument/2006/relationships/ctrlProp" Target="../ctrlProps/ctrlProp1566.xml"/><Relationship Id="rId734" Type="http://schemas.openxmlformats.org/officeDocument/2006/relationships/ctrlProp" Target="../ctrlProps/ctrlProp1773.xml"/><Relationship Id="rId941" Type="http://schemas.openxmlformats.org/officeDocument/2006/relationships/ctrlProp" Target="../ctrlProps/ctrlProp1980.xml"/><Relationship Id="rId70" Type="http://schemas.openxmlformats.org/officeDocument/2006/relationships/ctrlProp" Target="../ctrlProps/ctrlProp1109.xml"/><Relationship Id="rId166" Type="http://schemas.openxmlformats.org/officeDocument/2006/relationships/ctrlProp" Target="../ctrlProps/ctrlProp1205.xml"/><Relationship Id="rId373" Type="http://schemas.openxmlformats.org/officeDocument/2006/relationships/ctrlProp" Target="../ctrlProps/ctrlProp1412.xml"/><Relationship Id="rId580" Type="http://schemas.openxmlformats.org/officeDocument/2006/relationships/ctrlProp" Target="../ctrlProps/ctrlProp1619.xml"/><Relationship Id="rId801" Type="http://schemas.openxmlformats.org/officeDocument/2006/relationships/ctrlProp" Target="../ctrlProps/ctrlProp1840.xml"/><Relationship Id="rId1017" Type="http://schemas.openxmlformats.org/officeDocument/2006/relationships/ctrlProp" Target="../ctrlProps/ctrlProp2056.xml"/><Relationship Id="rId1" Type="http://schemas.openxmlformats.org/officeDocument/2006/relationships/printerSettings" Target="../printerSettings/printerSettings47.bin"/><Relationship Id="rId233" Type="http://schemas.openxmlformats.org/officeDocument/2006/relationships/ctrlProp" Target="../ctrlProps/ctrlProp1272.xml"/><Relationship Id="rId440" Type="http://schemas.openxmlformats.org/officeDocument/2006/relationships/ctrlProp" Target="../ctrlProps/ctrlProp1479.xml"/><Relationship Id="rId678" Type="http://schemas.openxmlformats.org/officeDocument/2006/relationships/ctrlProp" Target="../ctrlProps/ctrlProp1717.xml"/><Relationship Id="rId885" Type="http://schemas.openxmlformats.org/officeDocument/2006/relationships/ctrlProp" Target="../ctrlProps/ctrlProp1924.xml"/><Relationship Id="rId28" Type="http://schemas.openxmlformats.org/officeDocument/2006/relationships/ctrlProp" Target="../ctrlProps/ctrlProp1067.xml"/><Relationship Id="rId300" Type="http://schemas.openxmlformats.org/officeDocument/2006/relationships/ctrlProp" Target="../ctrlProps/ctrlProp1339.xml"/><Relationship Id="rId538" Type="http://schemas.openxmlformats.org/officeDocument/2006/relationships/ctrlProp" Target="../ctrlProps/ctrlProp1577.xml"/><Relationship Id="rId745" Type="http://schemas.openxmlformats.org/officeDocument/2006/relationships/ctrlProp" Target="../ctrlProps/ctrlProp1784.xml"/><Relationship Id="rId952" Type="http://schemas.openxmlformats.org/officeDocument/2006/relationships/ctrlProp" Target="../ctrlProps/ctrlProp1991.xml"/><Relationship Id="rId81" Type="http://schemas.openxmlformats.org/officeDocument/2006/relationships/ctrlProp" Target="../ctrlProps/ctrlProp1120.xml"/><Relationship Id="rId177" Type="http://schemas.openxmlformats.org/officeDocument/2006/relationships/ctrlProp" Target="../ctrlProps/ctrlProp1216.xml"/><Relationship Id="rId384" Type="http://schemas.openxmlformats.org/officeDocument/2006/relationships/ctrlProp" Target="../ctrlProps/ctrlProp1423.xml"/><Relationship Id="rId591" Type="http://schemas.openxmlformats.org/officeDocument/2006/relationships/ctrlProp" Target="../ctrlProps/ctrlProp1630.xml"/><Relationship Id="rId605" Type="http://schemas.openxmlformats.org/officeDocument/2006/relationships/ctrlProp" Target="../ctrlProps/ctrlProp1644.xml"/><Relationship Id="rId812" Type="http://schemas.openxmlformats.org/officeDocument/2006/relationships/ctrlProp" Target="../ctrlProps/ctrlProp1851.xml"/><Relationship Id="rId1028" Type="http://schemas.openxmlformats.org/officeDocument/2006/relationships/ctrlProp" Target="../ctrlProps/ctrlProp2067.xml"/><Relationship Id="rId244" Type="http://schemas.openxmlformats.org/officeDocument/2006/relationships/ctrlProp" Target="../ctrlProps/ctrlProp1283.xml"/><Relationship Id="rId689" Type="http://schemas.openxmlformats.org/officeDocument/2006/relationships/ctrlProp" Target="../ctrlProps/ctrlProp1728.xml"/><Relationship Id="rId896" Type="http://schemas.openxmlformats.org/officeDocument/2006/relationships/ctrlProp" Target="../ctrlProps/ctrlProp1935.xml"/><Relationship Id="rId39" Type="http://schemas.openxmlformats.org/officeDocument/2006/relationships/ctrlProp" Target="../ctrlProps/ctrlProp1078.xml"/><Relationship Id="rId451" Type="http://schemas.openxmlformats.org/officeDocument/2006/relationships/ctrlProp" Target="../ctrlProps/ctrlProp1490.xml"/><Relationship Id="rId549" Type="http://schemas.openxmlformats.org/officeDocument/2006/relationships/ctrlProp" Target="../ctrlProps/ctrlProp1588.xml"/><Relationship Id="rId756" Type="http://schemas.openxmlformats.org/officeDocument/2006/relationships/ctrlProp" Target="../ctrlProps/ctrlProp1795.xml"/><Relationship Id="rId104" Type="http://schemas.openxmlformats.org/officeDocument/2006/relationships/ctrlProp" Target="../ctrlProps/ctrlProp1143.xml"/><Relationship Id="rId188" Type="http://schemas.openxmlformats.org/officeDocument/2006/relationships/ctrlProp" Target="../ctrlProps/ctrlProp1227.xml"/><Relationship Id="rId311" Type="http://schemas.openxmlformats.org/officeDocument/2006/relationships/ctrlProp" Target="../ctrlProps/ctrlProp1350.xml"/><Relationship Id="rId395" Type="http://schemas.openxmlformats.org/officeDocument/2006/relationships/ctrlProp" Target="../ctrlProps/ctrlProp1434.xml"/><Relationship Id="rId409" Type="http://schemas.openxmlformats.org/officeDocument/2006/relationships/ctrlProp" Target="../ctrlProps/ctrlProp1448.xml"/><Relationship Id="rId963" Type="http://schemas.openxmlformats.org/officeDocument/2006/relationships/ctrlProp" Target="../ctrlProps/ctrlProp2002.xml"/><Relationship Id="rId92" Type="http://schemas.openxmlformats.org/officeDocument/2006/relationships/ctrlProp" Target="../ctrlProps/ctrlProp1131.xml"/><Relationship Id="rId616" Type="http://schemas.openxmlformats.org/officeDocument/2006/relationships/ctrlProp" Target="../ctrlProps/ctrlProp1655.xml"/><Relationship Id="rId823" Type="http://schemas.openxmlformats.org/officeDocument/2006/relationships/ctrlProp" Target="../ctrlProps/ctrlProp1862.xml"/><Relationship Id="rId255" Type="http://schemas.openxmlformats.org/officeDocument/2006/relationships/ctrlProp" Target="../ctrlProps/ctrlProp1294.xml"/><Relationship Id="rId462" Type="http://schemas.openxmlformats.org/officeDocument/2006/relationships/ctrlProp" Target="../ctrlProps/ctrlProp1501.xml"/><Relationship Id="rId115" Type="http://schemas.openxmlformats.org/officeDocument/2006/relationships/ctrlProp" Target="../ctrlProps/ctrlProp1154.xml"/><Relationship Id="rId322" Type="http://schemas.openxmlformats.org/officeDocument/2006/relationships/ctrlProp" Target="../ctrlProps/ctrlProp1361.xml"/><Relationship Id="rId767" Type="http://schemas.openxmlformats.org/officeDocument/2006/relationships/ctrlProp" Target="../ctrlProps/ctrlProp1806.xml"/><Relationship Id="rId974" Type="http://schemas.openxmlformats.org/officeDocument/2006/relationships/ctrlProp" Target="../ctrlProps/ctrlProp2013.xml"/><Relationship Id="rId199" Type="http://schemas.openxmlformats.org/officeDocument/2006/relationships/ctrlProp" Target="../ctrlProps/ctrlProp1238.xml"/><Relationship Id="rId627" Type="http://schemas.openxmlformats.org/officeDocument/2006/relationships/ctrlProp" Target="../ctrlProps/ctrlProp1666.xml"/><Relationship Id="rId834" Type="http://schemas.openxmlformats.org/officeDocument/2006/relationships/ctrlProp" Target="../ctrlProps/ctrlProp1873.xml"/><Relationship Id="rId266" Type="http://schemas.openxmlformats.org/officeDocument/2006/relationships/ctrlProp" Target="../ctrlProps/ctrlProp1305.xml"/><Relationship Id="rId473" Type="http://schemas.openxmlformats.org/officeDocument/2006/relationships/ctrlProp" Target="../ctrlProps/ctrlProp1512.xml"/><Relationship Id="rId680" Type="http://schemas.openxmlformats.org/officeDocument/2006/relationships/ctrlProp" Target="../ctrlProps/ctrlProp1719.xml"/><Relationship Id="rId901" Type="http://schemas.openxmlformats.org/officeDocument/2006/relationships/ctrlProp" Target="../ctrlProps/ctrlProp1940.xml"/><Relationship Id="rId30" Type="http://schemas.openxmlformats.org/officeDocument/2006/relationships/ctrlProp" Target="../ctrlProps/ctrlProp1069.xml"/><Relationship Id="rId126" Type="http://schemas.openxmlformats.org/officeDocument/2006/relationships/ctrlProp" Target="../ctrlProps/ctrlProp1165.xml"/><Relationship Id="rId333" Type="http://schemas.openxmlformats.org/officeDocument/2006/relationships/ctrlProp" Target="../ctrlProps/ctrlProp1372.xml"/><Relationship Id="rId540" Type="http://schemas.openxmlformats.org/officeDocument/2006/relationships/ctrlProp" Target="../ctrlProps/ctrlProp1579.xml"/><Relationship Id="rId778" Type="http://schemas.openxmlformats.org/officeDocument/2006/relationships/ctrlProp" Target="../ctrlProps/ctrlProp1817.xml"/><Relationship Id="rId985" Type="http://schemas.openxmlformats.org/officeDocument/2006/relationships/ctrlProp" Target="../ctrlProps/ctrlProp2024.xml"/><Relationship Id="rId638" Type="http://schemas.openxmlformats.org/officeDocument/2006/relationships/ctrlProp" Target="../ctrlProps/ctrlProp1677.xml"/><Relationship Id="rId845" Type="http://schemas.openxmlformats.org/officeDocument/2006/relationships/ctrlProp" Target="../ctrlProps/ctrlProp1884.xml"/><Relationship Id="rId277" Type="http://schemas.openxmlformats.org/officeDocument/2006/relationships/ctrlProp" Target="../ctrlProps/ctrlProp1316.xml"/><Relationship Id="rId400" Type="http://schemas.openxmlformats.org/officeDocument/2006/relationships/ctrlProp" Target="../ctrlProps/ctrlProp1439.xml"/><Relationship Id="rId484" Type="http://schemas.openxmlformats.org/officeDocument/2006/relationships/ctrlProp" Target="../ctrlProps/ctrlProp1523.xml"/><Relationship Id="rId705" Type="http://schemas.openxmlformats.org/officeDocument/2006/relationships/ctrlProp" Target="../ctrlProps/ctrlProp1744.xml"/><Relationship Id="rId137" Type="http://schemas.openxmlformats.org/officeDocument/2006/relationships/ctrlProp" Target="../ctrlProps/ctrlProp1176.xml"/><Relationship Id="rId344" Type="http://schemas.openxmlformats.org/officeDocument/2006/relationships/ctrlProp" Target="../ctrlProps/ctrlProp1383.xml"/><Relationship Id="rId691" Type="http://schemas.openxmlformats.org/officeDocument/2006/relationships/ctrlProp" Target="../ctrlProps/ctrlProp1730.xml"/><Relationship Id="rId789" Type="http://schemas.openxmlformats.org/officeDocument/2006/relationships/ctrlProp" Target="../ctrlProps/ctrlProp1828.xml"/><Relationship Id="rId912" Type="http://schemas.openxmlformats.org/officeDocument/2006/relationships/ctrlProp" Target="../ctrlProps/ctrlProp1951.xml"/><Relationship Id="rId996" Type="http://schemas.openxmlformats.org/officeDocument/2006/relationships/ctrlProp" Target="../ctrlProps/ctrlProp2035.xml"/><Relationship Id="rId41" Type="http://schemas.openxmlformats.org/officeDocument/2006/relationships/ctrlProp" Target="../ctrlProps/ctrlProp1080.xml"/><Relationship Id="rId551" Type="http://schemas.openxmlformats.org/officeDocument/2006/relationships/ctrlProp" Target="../ctrlProps/ctrlProp1590.xml"/><Relationship Id="rId649" Type="http://schemas.openxmlformats.org/officeDocument/2006/relationships/ctrlProp" Target="../ctrlProps/ctrlProp1688.xml"/><Relationship Id="rId856" Type="http://schemas.openxmlformats.org/officeDocument/2006/relationships/ctrlProp" Target="../ctrlProps/ctrlProp1895.xml"/><Relationship Id="rId190" Type="http://schemas.openxmlformats.org/officeDocument/2006/relationships/ctrlProp" Target="../ctrlProps/ctrlProp1229.xml"/><Relationship Id="rId204" Type="http://schemas.openxmlformats.org/officeDocument/2006/relationships/ctrlProp" Target="../ctrlProps/ctrlProp1243.xml"/><Relationship Id="rId288" Type="http://schemas.openxmlformats.org/officeDocument/2006/relationships/ctrlProp" Target="../ctrlProps/ctrlProp1327.xml"/><Relationship Id="rId411" Type="http://schemas.openxmlformats.org/officeDocument/2006/relationships/ctrlProp" Target="../ctrlProps/ctrlProp1450.xml"/><Relationship Id="rId509" Type="http://schemas.openxmlformats.org/officeDocument/2006/relationships/ctrlProp" Target="../ctrlProps/ctrlProp1548.xml"/><Relationship Id="rId495" Type="http://schemas.openxmlformats.org/officeDocument/2006/relationships/ctrlProp" Target="../ctrlProps/ctrlProp1534.xml"/><Relationship Id="rId716" Type="http://schemas.openxmlformats.org/officeDocument/2006/relationships/ctrlProp" Target="../ctrlProps/ctrlProp1755.xml"/><Relationship Id="rId923" Type="http://schemas.openxmlformats.org/officeDocument/2006/relationships/ctrlProp" Target="../ctrlProps/ctrlProp1962.xml"/><Relationship Id="rId52" Type="http://schemas.openxmlformats.org/officeDocument/2006/relationships/ctrlProp" Target="../ctrlProps/ctrlProp1091.xml"/><Relationship Id="rId148" Type="http://schemas.openxmlformats.org/officeDocument/2006/relationships/ctrlProp" Target="../ctrlProps/ctrlProp1187.xml"/><Relationship Id="rId355" Type="http://schemas.openxmlformats.org/officeDocument/2006/relationships/ctrlProp" Target="../ctrlProps/ctrlProp1394.xml"/><Relationship Id="rId562" Type="http://schemas.openxmlformats.org/officeDocument/2006/relationships/ctrlProp" Target="../ctrlProps/ctrlProp1601.xml"/><Relationship Id="rId215" Type="http://schemas.openxmlformats.org/officeDocument/2006/relationships/ctrlProp" Target="../ctrlProps/ctrlProp1254.xml"/><Relationship Id="rId422" Type="http://schemas.openxmlformats.org/officeDocument/2006/relationships/ctrlProp" Target="../ctrlProps/ctrlProp1461.xml"/><Relationship Id="rId867" Type="http://schemas.openxmlformats.org/officeDocument/2006/relationships/ctrlProp" Target="../ctrlProps/ctrlProp1906.xml"/><Relationship Id="rId299" Type="http://schemas.openxmlformats.org/officeDocument/2006/relationships/ctrlProp" Target="../ctrlProps/ctrlProp1338.xml"/><Relationship Id="rId727" Type="http://schemas.openxmlformats.org/officeDocument/2006/relationships/ctrlProp" Target="../ctrlProps/ctrlProp1766.xml"/><Relationship Id="rId934" Type="http://schemas.openxmlformats.org/officeDocument/2006/relationships/ctrlProp" Target="../ctrlProps/ctrlProp1973.xml"/><Relationship Id="rId63" Type="http://schemas.openxmlformats.org/officeDocument/2006/relationships/ctrlProp" Target="../ctrlProps/ctrlProp1102.xml"/><Relationship Id="rId159" Type="http://schemas.openxmlformats.org/officeDocument/2006/relationships/ctrlProp" Target="../ctrlProps/ctrlProp1198.xml"/><Relationship Id="rId366" Type="http://schemas.openxmlformats.org/officeDocument/2006/relationships/ctrlProp" Target="../ctrlProps/ctrlProp1405.xml"/><Relationship Id="rId573" Type="http://schemas.openxmlformats.org/officeDocument/2006/relationships/ctrlProp" Target="../ctrlProps/ctrlProp1612.xml"/><Relationship Id="rId780" Type="http://schemas.openxmlformats.org/officeDocument/2006/relationships/ctrlProp" Target="../ctrlProps/ctrlProp1819.xml"/><Relationship Id="rId226" Type="http://schemas.openxmlformats.org/officeDocument/2006/relationships/ctrlProp" Target="../ctrlProps/ctrlProp1265.xml"/><Relationship Id="rId433" Type="http://schemas.openxmlformats.org/officeDocument/2006/relationships/ctrlProp" Target="../ctrlProps/ctrlProp1472.xml"/><Relationship Id="rId878" Type="http://schemas.openxmlformats.org/officeDocument/2006/relationships/ctrlProp" Target="../ctrlProps/ctrlProp1917.xml"/><Relationship Id="rId640" Type="http://schemas.openxmlformats.org/officeDocument/2006/relationships/ctrlProp" Target="../ctrlProps/ctrlProp1679.xml"/><Relationship Id="rId738" Type="http://schemas.openxmlformats.org/officeDocument/2006/relationships/ctrlProp" Target="../ctrlProps/ctrlProp1777.xml"/><Relationship Id="rId945" Type="http://schemas.openxmlformats.org/officeDocument/2006/relationships/ctrlProp" Target="../ctrlProps/ctrlProp1984.xml"/><Relationship Id="rId74" Type="http://schemas.openxmlformats.org/officeDocument/2006/relationships/ctrlProp" Target="../ctrlProps/ctrlProp1113.xml"/><Relationship Id="rId377" Type="http://schemas.openxmlformats.org/officeDocument/2006/relationships/ctrlProp" Target="../ctrlProps/ctrlProp1416.xml"/><Relationship Id="rId500" Type="http://schemas.openxmlformats.org/officeDocument/2006/relationships/ctrlProp" Target="../ctrlProps/ctrlProp1539.xml"/><Relationship Id="rId584" Type="http://schemas.openxmlformats.org/officeDocument/2006/relationships/ctrlProp" Target="../ctrlProps/ctrlProp1623.xml"/><Relationship Id="rId805" Type="http://schemas.openxmlformats.org/officeDocument/2006/relationships/ctrlProp" Target="../ctrlProps/ctrlProp1844.xml"/><Relationship Id="rId5" Type="http://schemas.openxmlformats.org/officeDocument/2006/relationships/ctrlProp" Target="../ctrlProps/ctrlProp1044.xml"/><Relationship Id="rId237" Type="http://schemas.openxmlformats.org/officeDocument/2006/relationships/ctrlProp" Target="../ctrlProps/ctrlProp1276.xml"/><Relationship Id="rId791" Type="http://schemas.openxmlformats.org/officeDocument/2006/relationships/ctrlProp" Target="../ctrlProps/ctrlProp1830.xml"/><Relationship Id="rId889" Type="http://schemas.openxmlformats.org/officeDocument/2006/relationships/ctrlProp" Target="../ctrlProps/ctrlProp1928.xml"/><Relationship Id="rId444" Type="http://schemas.openxmlformats.org/officeDocument/2006/relationships/ctrlProp" Target="../ctrlProps/ctrlProp1483.xml"/><Relationship Id="rId651" Type="http://schemas.openxmlformats.org/officeDocument/2006/relationships/ctrlProp" Target="../ctrlProps/ctrlProp1690.xml"/><Relationship Id="rId749" Type="http://schemas.openxmlformats.org/officeDocument/2006/relationships/ctrlProp" Target="../ctrlProps/ctrlProp1788.xml"/><Relationship Id="rId290" Type="http://schemas.openxmlformats.org/officeDocument/2006/relationships/ctrlProp" Target="../ctrlProps/ctrlProp1329.xml"/><Relationship Id="rId304" Type="http://schemas.openxmlformats.org/officeDocument/2006/relationships/ctrlProp" Target="../ctrlProps/ctrlProp1343.xml"/><Relationship Id="rId388" Type="http://schemas.openxmlformats.org/officeDocument/2006/relationships/ctrlProp" Target="../ctrlProps/ctrlProp1427.xml"/><Relationship Id="rId511" Type="http://schemas.openxmlformats.org/officeDocument/2006/relationships/ctrlProp" Target="../ctrlProps/ctrlProp1550.xml"/><Relationship Id="rId609" Type="http://schemas.openxmlformats.org/officeDocument/2006/relationships/ctrlProp" Target="../ctrlProps/ctrlProp1648.xml"/><Relationship Id="rId956" Type="http://schemas.openxmlformats.org/officeDocument/2006/relationships/ctrlProp" Target="../ctrlProps/ctrlProp1995.xml"/><Relationship Id="rId85" Type="http://schemas.openxmlformats.org/officeDocument/2006/relationships/ctrlProp" Target="../ctrlProps/ctrlProp1124.xml"/><Relationship Id="rId150" Type="http://schemas.openxmlformats.org/officeDocument/2006/relationships/ctrlProp" Target="../ctrlProps/ctrlProp1189.xml"/><Relationship Id="rId595" Type="http://schemas.openxmlformats.org/officeDocument/2006/relationships/ctrlProp" Target="../ctrlProps/ctrlProp1634.xml"/><Relationship Id="rId816" Type="http://schemas.openxmlformats.org/officeDocument/2006/relationships/ctrlProp" Target="../ctrlProps/ctrlProp1855.xml"/><Relationship Id="rId1001" Type="http://schemas.openxmlformats.org/officeDocument/2006/relationships/ctrlProp" Target="../ctrlProps/ctrlProp2040.xml"/><Relationship Id="rId248" Type="http://schemas.openxmlformats.org/officeDocument/2006/relationships/ctrlProp" Target="../ctrlProps/ctrlProp1287.xml"/><Relationship Id="rId455" Type="http://schemas.openxmlformats.org/officeDocument/2006/relationships/ctrlProp" Target="../ctrlProps/ctrlProp1494.xml"/><Relationship Id="rId662" Type="http://schemas.openxmlformats.org/officeDocument/2006/relationships/ctrlProp" Target="../ctrlProps/ctrlProp1701.xml"/><Relationship Id="rId12" Type="http://schemas.openxmlformats.org/officeDocument/2006/relationships/ctrlProp" Target="../ctrlProps/ctrlProp1051.xml"/><Relationship Id="rId108" Type="http://schemas.openxmlformats.org/officeDocument/2006/relationships/ctrlProp" Target="../ctrlProps/ctrlProp1147.xml"/><Relationship Id="rId315" Type="http://schemas.openxmlformats.org/officeDocument/2006/relationships/ctrlProp" Target="../ctrlProps/ctrlProp1354.xml"/><Relationship Id="rId522" Type="http://schemas.openxmlformats.org/officeDocument/2006/relationships/ctrlProp" Target="../ctrlProps/ctrlProp1561.xml"/><Relationship Id="rId967" Type="http://schemas.openxmlformats.org/officeDocument/2006/relationships/ctrlProp" Target="../ctrlProps/ctrlProp2006.xml"/><Relationship Id="rId96" Type="http://schemas.openxmlformats.org/officeDocument/2006/relationships/ctrlProp" Target="../ctrlProps/ctrlProp1135.xml"/><Relationship Id="rId161" Type="http://schemas.openxmlformats.org/officeDocument/2006/relationships/ctrlProp" Target="../ctrlProps/ctrlProp1200.xml"/><Relationship Id="rId399" Type="http://schemas.openxmlformats.org/officeDocument/2006/relationships/ctrlProp" Target="../ctrlProps/ctrlProp1438.xml"/><Relationship Id="rId827" Type="http://schemas.openxmlformats.org/officeDocument/2006/relationships/ctrlProp" Target="../ctrlProps/ctrlProp1866.xml"/><Relationship Id="rId1012" Type="http://schemas.openxmlformats.org/officeDocument/2006/relationships/ctrlProp" Target="../ctrlProps/ctrlProp2051.xml"/><Relationship Id="rId259" Type="http://schemas.openxmlformats.org/officeDocument/2006/relationships/ctrlProp" Target="../ctrlProps/ctrlProp1298.xml"/><Relationship Id="rId466" Type="http://schemas.openxmlformats.org/officeDocument/2006/relationships/ctrlProp" Target="../ctrlProps/ctrlProp1505.xml"/><Relationship Id="rId673" Type="http://schemas.openxmlformats.org/officeDocument/2006/relationships/ctrlProp" Target="../ctrlProps/ctrlProp1712.xml"/><Relationship Id="rId880" Type="http://schemas.openxmlformats.org/officeDocument/2006/relationships/ctrlProp" Target="../ctrlProps/ctrlProp1919.xml"/><Relationship Id="rId23" Type="http://schemas.openxmlformats.org/officeDocument/2006/relationships/ctrlProp" Target="../ctrlProps/ctrlProp1062.xml"/><Relationship Id="rId119" Type="http://schemas.openxmlformats.org/officeDocument/2006/relationships/ctrlProp" Target="../ctrlProps/ctrlProp1158.xml"/><Relationship Id="rId326" Type="http://schemas.openxmlformats.org/officeDocument/2006/relationships/ctrlProp" Target="../ctrlProps/ctrlProp1365.xml"/><Relationship Id="rId533" Type="http://schemas.openxmlformats.org/officeDocument/2006/relationships/ctrlProp" Target="../ctrlProps/ctrlProp1572.xml"/><Relationship Id="rId978" Type="http://schemas.openxmlformats.org/officeDocument/2006/relationships/ctrlProp" Target="../ctrlProps/ctrlProp2017.xml"/><Relationship Id="rId740" Type="http://schemas.openxmlformats.org/officeDocument/2006/relationships/ctrlProp" Target="../ctrlProps/ctrlProp1779.xml"/><Relationship Id="rId838" Type="http://schemas.openxmlformats.org/officeDocument/2006/relationships/ctrlProp" Target="../ctrlProps/ctrlProp1877.xml"/><Relationship Id="rId1023" Type="http://schemas.openxmlformats.org/officeDocument/2006/relationships/ctrlProp" Target="../ctrlProps/ctrlProp2062.xml"/><Relationship Id="rId172" Type="http://schemas.openxmlformats.org/officeDocument/2006/relationships/ctrlProp" Target="../ctrlProps/ctrlProp1211.xml"/><Relationship Id="rId477" Type="http://schemas.openxmlformats.org/officeDocument/2006/relationships/ctrlProp" Target="../ctrlProps/ctrlProp1516.xml"/><Relationship Id="rId600" Type="http://schemas.openxmlformats.org/officeDocument/2006/relationships/ctrlProp" Target="../ctrlProps/ctrlProp1639.xml"/><Relationship Id="rId684" Type="http://schemas.openxmlformats.org/officeDocument/2006/relationships/ctrlProp" Target="../ctrlProps/ctrlProp1723.xml"/><Relationship Id="rId337" Type="http://schemas.openxmlformats.org/officeDocument/2006/relationships/ctrlProp" Target="../ctrlProps/ctrlProp1376.xml"/><Relationship Id="rId891" Type="http://schemas.openxmlformats.org/officeDocument/2006/relationships/ctrlProp" Target="../ctrlProps/ctrlProp1930.xml"/><Relationship Id="rId905" Type="http://schemas.openxmlformats.org/officeDocument/2006/relationships/ctrlProp" Target="../ctrlProps/ctrlProp1944.xml"/><Relationship Id="rId989" Type="http://schemas.openxmlformats.org/officeDocument/2006/relationships/ctrlProp" Target="../ctrlProps/ctrlProp2028.xml"/><Relationship Id="rId34" Type="http://schemas.openxmlformats.org/officeDocument/2006/relationships/ctrlProp" Target="../ctrlProps/ctrlProp1073.xml"/><Relationship Id="rId544" Type="http://schemas.openxmlformats.org/officeDocument/2006/relationships/ctrlProp" Target="../ctrlProps/ctrlProp1583.xml"/><Relationship Id="rId751" Type="http://schemas.openxmlformats.org/officeDocument/2006/relationships/ctrlProp" Target="../ctrlProps/ctrlProp1790.xml"/><Relationship Id="rId849" Type="http://schemas.openxmlformats.org/officeDocument/2006/relationships/ctrlProp" Target="../ctrlProps/ctrlProp1888.xml"/><Relationship Id="rId183" Type="http://schemas.openxmlformats.org/officeDocument/2006/relationships/ctrlProp" Target="../ctrlProps/ctrlProp1222.xml"/><Relationship Id="rId390" Type="http://schemas.openxmlformats.org/officeDocument/2006/relationships/ctrlProp" Target="../ctrlProps/ctrlProp1429.xml"/><Relationship Id="rId404" Type="http://schemas.openxmlformats.org/officeDocument/2006/relationships/ctrlProp" Target="../ctrlProps/ctrlProp1443.xml"/><Relationship Id="rId611" Type="http://schemas.openxmlformats.org/officeDocument/2006/relationships/ctrlProp" Target="../ctrlProps/ctrlProp1650.xml"/><Relationship Id="rId250" Type="http://schemas.openxmlformats.org/officeDocument/2006/relationships/ctrlProp" Target="../ctrlProps/ctrlProp1289.xml"/><Relationship Id="rId488" Type="http://schemas.openxmlformats.org/officeDocument/2006/relationships/ctrlProp" Target="../ctrlProps/ctrlProp1527.xml"/><Relationship Id="rId695" Type="http://schemas.openxmlformats.org/officeDocument/2006/relationships/ctrlProp" Target="../ctrlProps/ctrlProp1734.xml"/><Relationship Id="rId709" Type="http://schemas.openxmlformats.org/officeDocument/2006/relationships/ctrlProp" Target="../ctrlProps/ctrlProp1748.xml"/><Relationship Id="rId916" Type="http://schemas.openxmlformats.org/officeDocument/2006/relationships/ctrlProp" Target="../ctrlProps/ctrlProp1955.xml"/><Relationship Id="rId45" Type="http://schemas.openxmlformats.org/officeDocument/2006/relationships/ctrlProp" Target="../ctrlProps/ctrlProp1084.xml"/><Relationship Id="rId110" Type="http://schemas.openxmlformats.org/officeDocument/2006/relationships/ctrlProp" Target="../ctrlProps/ctrlProp1149.xml"/><Relationship Id="rId348" Type="http://schemas.openxmlformats.org/officeDocument/2006/relationships/ctrlProp" Target="../ctrlProps/ctrlProp1387.xml"/><Relationship Id="rId555" Type="http://schemas.openxmlformats.org/officeDocument/2006/relationships/ctrlProp" Target="../ctrlProps/ctrlProp1594.xml"/><Relationship Id="rId762" Type="http://schemas.openxmlformats.org/officeDocument/2006/relationships/ctrlProp" Target="../ctrlProps/ctrlProp1801.xml"/><Relationship Id="rId194" Type="http://schemas.openxmlformats.org/officeDocument/2006/relationships/ctrlProp" Target="../ctrlProps/ctrlProp1233.xml"/><Relationship Id="rId208" Type="http://schemas.openxmlformats.org/officeDocument/2006/relationships/ctrlProp" Target="../ctrlProps/ctrlProp1247.xml"/><Relationship Id="rId415" Type="http://schemas.openxmlformats.org/officeDocument/2006/relationships/ctrlProp" Target="../ctrlProps/ctrlProp1454.xml"/><Relationship Id="rId622" Type="http://schemas.openxmlformats.org/officeDocument/2006/relationships/ctrlProp" Target="../ctrlProps/ctrlProp1661.xml"/><Relationship Id="rId261" Type="http://schemas.openxmlformats.org/officeDocument/2006/relationships/ctrlProp" Target="../ctrlProps/ctrlProp1300.xml"/><Relationship Id="rId499" Type="http://schemas.openxmlformats.org/officeDocument/2006/relationships/ctrlProp" Target="../ctrlProps/ctrlProp1538.xml"/><Relationship Id="rId927" Type="http://schemas.openxmlformats.org/officeDocument/2006/relationships/ctrlProp" Target="../ctrlProps/ctrlProp1966.xml"/><Relationship Id="rId56" Type="http://schemas.openxmlformats.org/officeDocument/2006/relationships/ctrlProp" Target="../ctrlProps/ctrlProp1095.xml"/><Relationship Id="rId359" Type="http://schemas.openxmlformats.org/officeDocument/2006/relationships/ctrlProp" Target="../ctrlProps/ctrlProp1398.xml"/><Relationship Id="rId566" Type="http://schemas.openxmlformats.org/officeDocument/2006/relationships/ctrlProp" Target="../ctrlProps/ctrlProp1605.xml"/><Relationship Id="rId773" Type="http://schemas.openxmlformats.org/officeDocument/2006/relationships/ctrlProp" Target="../ctrlProps/ctrlProp1812.xml"/><Relationship Id="rId121" Type="http://schemas.openxmlformats.org/officeDocument/2006/relationships/ctrlProp" Target="../ctrlProps/ctrlProp1160.xml"/><Relationship Id="rId219" Type="http://schemas.openxmlformats.org/officeDocument/2006/relationships/ctrlProp" Target="../ctrlProps/ctrlProp1258.xml"/><Relationship Id="rId426" Type="http://schemas.openxmlformats.org/officeDocument/2006/relationships/ctrlProp" Target="../ctrlProps/ctrlProp1465.xml"/><Relationship Id="rId633" Type="http://schemas.openxmlformats.org/officeDocument/2006/relationships/ctrlProp" Target="../ctrlProps/ctrlProp1672.xml"/><Relationship Id="rId980" Type="http://schemas.openxmlformats.org/officeDocument/2006/relationships/ctrlProp" Target="../ctrlProps/ctrlProp2019.xml"/><Relationship Id="rId840" Type="http://schemas.openxmlformats.org/officeDocument/2006/relationships/ctrlProp" Target="../ctrlProps/ctrlProp1879.xml"/><Relationship Id="rId938" Type="http://schemas.openxmlformats.org/officeDocument/2006/relationships/ctrlProp" Target="../ctrlProps/ctrlProp1977.xml"/><Relationship Id="rId67" Type="http://schemas.openxmlformats.org/officeDocument/2006/relationships/ctrlProp" Target="../ctrlProps/ctrlProp1106.xml"/><Relationship Id="rId272" Type="http://schemas.openxmlformats.org/officeDocument/2006/relationships/ctrlProp" Target="../ctrlProps/ctrlProp1311.xml"/><Relationship Id="rId577" Type="http://schemas.openxmlformats.org/officeDocument/2006/relationships/ctrlProp" Target="../ctrlProps/ctrlProp1616.xml"/><Relationship Id="rId700" Type="http://schemas.openxmlformats.org/officeDocument/2006/relationships/ctrlProp" Target="../ctrlProps/ctrlProp1739.xml"/><Relationship Id="rId132" Type="http://schemas.openxmlformats.org/officeDocument/2006/relationships/ctrlProp" Target="../ctrlProps/ctrlProp1171.xml"/><Relationship Id="rId784" Type="http://schemas.openxmlformats.org/officeDocument/2006/relationships/ctrlProp" Target="../ctrlProps/ctrlProp1823.xml"/><Relationship Id="rId991" Type="http://schemas.openxmlformats.org/officeDocument/2006/relationships/ctrlProp" Target="../ctrlProps/ctrlProp2030.xml"/><Relationship Id="rId437" Type="http://schemas.openxmlformats.org/officeDocument/2006/relationships/ctrlProp" Target="../ctrlProps/ctrlProp1476.xml"/><Relationship Id="rId644" Type="http://schemas.openxmlformats.org/officeDocument/2006/relationships/ctrlProp" Target="../ctrlProps/ctrlProp1683.xml"/><Relationship Id="rId851" Type="http://schemas.openxmlformats.org/officeDocument/2006/relationships/ctrlProp" Target="../ctrlProps/ctrlProp1890.xml"/><Relationship Id="rId283" Type="http://schemas.openxmlformats.org/officeDocument/2006/relationships/ctrlProp" Target="../ctrlProps/ctrlProp1322.xml"/><Relationship Id="rId490" Type="http://schemas.openxmlformats.org/officeDocument/2006/relationships/ctrlProp" Target="../ctrlProps/ctrlProp1529.xml"/><Relationship Id="rId504" Type="http://schemas.openxmlformats.org/officeDocument/2006/relationships/ctrlProp" Target="../ctrlProps/ctrlProp1543.xml"/><Relationship Id="rId711" Type="http://schemas.openxmlformats.org/officeDocument/2006/relationships/ctrlProp" Target="../ctrlProps/ctrlProp1750.xml"/><Relationship Id="rId949" Type="http://schemas.openxmlformats.org/officeDocument/2006/relationships/ctrlProp" Target="../ctrlProps/ctrlProp1988.xml"/><Relationship Id="rId78" Type="http://schemas.openxmlformats.org/officeDocument/2006/relationships/ctrlProp" Target="../ctrlProps/ctrlProp1117.xml"/><Relationship Id="rId143" Type="http://schemas.openxmlformats.org/officeDocument/2006/relationships/ctrlProp" Target="../ctrlProps/ctrlProp1182.xml"/><Relationship Id="rId350" Type="http://schemas.openxmlformats.org/officeDocument/2006/relationships/ctrlProp" Target="../ctrlProps/ctrlProp1389.xml"/><Relationship Id="rId588" Type="http://schemas.openxmlformats.org/officeDocument/2006/relationships/ctrlProp" Target="../ctrlProps/ctrlProp1627.xml"/><Relationship Id="rId795" Type="http://schemas.openxmlformats.org/officeDocument/2006/relationships/ctrlProp" Target="../ctrlProps/ctrlProp1834.xml"/><Relationship Id="rId809" Type="http://schemas.openxmlformats.org/officeDocument/2006/relationships/ctrlProp" Target="../ctrlProps/ctrlProp1848.xml"/><Relationship Id="rId9" Type="http://schemas.openxmlformats.org/officeDocument/2006/relationships/ctrlProp" Target="../ctrlProps/ctrlProp1048.xml"/><Relationship Id="rId210" Type="http://schemas.openxmlformats.org/officeDocument/2006/relationships/ctrlProp" Target="../ctrlProps/ctrlProp1249.xml"/><Relationship Id="rId448" Type="http://schemas.openxmlformats.org/officeDocument/2006/relationships/ctrlProp" Target="../ctrlProps/ctrlProp1487.xml"/><Relationship Id="rId655" Type="http://schemas.openxmlformats.org/officeDocument/2006/relationships/ctrlProp" Target="../ctrlProps/ctrlProp1694.xml"/><Relationship Id="rId862" Type="http://schemas.openxmlformats.org/officeDocument/2006/relationships/ctrlProp" Target="../ctrlProps/ctrlProp1901.xml"/><Relationship Id="rId294" Type="http://schemas.openxmlformats.org/officeDocument/2006/relationships/ctrlProp" Target="../ctrlProps/ctrlProp1333.xml"/><Relationship Id="rId308" Type="http://schemas.openxmlformats.org/officeDocument/2006/relationships/ctrlProp" Target="../ctrlProps/ctrlProp1347.xml"/><Relationship Id="rId515" Type="http://schemas.openxmlformats.org/officeDocument/2006/relationships/ctrlProp" Target="../ctrlProps/ctrlProp1554.xml"/><Relationship Id="rId722" Type="http://schemas.openxmlformats.org/officeDocument/2006/relationships/ctrlProp" Target="../ctrlProps/ctrlProp1761.xml"/><Relationship Id="rId89" Type="http://schemas.openxmlformats.org/officeDocument/2006/relationships/ctrlProp" Target="../ctrlProps/ctrlProp1128.xml"/><Relationship Id="rId154" Type="http://schemas.openxmlformats.org/officeDocument/2006/relationships/ctrlProp" Target="../ctrlProps/ctrlProp1193.xml"/><Relationship Id="rId361" Type="http://schemas.openxmlformats.org/officeDocument/2006/relationships/ctrlProp" Target="../ctrlProps/ctrlProp1400.xml"/><Relationship Id="rId599" Type="http://schemas.openxmlformats.org/officeDocument/2006/relationships/ctrlProp" Target="../ctrlProps/ctrlProp1638.xml"/><Relationship Id="rId1005" Type="http://schemas.openxmlformats.org/officeDocument/2006/relationships/ctrlProp" Target="../ctrlProps/ctrlProp2044.xml"/><Relationship Id="rId459" Type="http://schemas.openxmlformats.org/officeDocument/2006/relationships/ctrlProp" Target="../ctrlProps/ctrlProp1498.xml"/><Relationship Id="rId666" Type="http://schemas.openxmlformats.org/officeDocument/2006/relationships/ctrlProp" Target="../ctrlProps/ctrlProp1705.xml"/><Relationship Id="rId873" Type="http://schemas.openxmlformats.org/officeDocument/2006/relationships/ctrlProp" Target="../ctrlProps/ctrlProp1912.xml"/><Relationship Id="rId16" Type="http://schemas.openxmlformats.org/officeDocument/2006/relationships/ctrlProp" Target="../ctrlProps/ctrlProp1055.xml"/><Relationship Id="rId221" Type="http://schemas.openxmlformats.org/officeDocument/2006/relationships/ctrlProp" Target="../ctrlProps/ctrlProp1260.xml"/><Relationship Id="rId319" Type="http://schemas.openxmlformats.org/officeDocument/2006/relationships/ctrlProp" Target="../ctrlProps/ctrlProp1358.xml"/><Relationship Id="rId526" Type="http://schemas.openxmlformats.org/officeDocument/2006/relationships/ctrlProp" Target="../ctrlProps/ctrlProp1565.xml"/><Relationship Id="rId733" Type="http://schemas.openxmlformats.org/officeDocument/2006/relationships/ctrlProp" Target="../ctrlProps/ctrlProp1772.xml"/><Relationship Id="rId940" Type="http://schemas.openxmlformats.org/officeDocument/2006/relationships/ctrlProp" Target="../ctrlProps/ctrlProp1979.xml"/><Relationship Id="rId1016" Type="http://schemas.openxmlformats.org/officeDocument/2006/relationships/ctrlProp" Target="../ctrlProps/ctrlProp2055.xml"/><Relationship Id="rId165" Type="http://schemas.openxmlformats.org/officeDocument/2006/relationships/ctrlProp" Target="../ctrlProps/ctrlProp1204.xml"/><Relationship Id="rId372" Type="http://schemas.openxmlformats.org/officeDocument/2006/relationships/ctrlProp" Target="../ctrlProps/ctrlProp1411.xml"/><Relationship Id="rId677" Type="http://schemas.openxmlformats.org/officeDocument/2006/relationships/ctrlProp" Target="../ctrlProps/ctrlProp1716.xml"/><Relationship Id="rId800" Type="http://schemas.openxmlformats.org/officeDocument/2006/relationships/ctrlProp" Target="../ctrlProps/ctrlProp1839.xml"/><Relationship Id="rId232" Type="http://schemas.openxmlformats.org/officeDocument/2006/relationships/ctrlProp" Target="../ctrlProps/ctrlProp1271.xml"/><Relationship Id="rId884" Type="http://schemas.openxmlformats.org/officeDocument/2006/relationships/ctrlProp" Target="../ctrlProps/ctrlProp1923.xml"/><Relationship Id="rId27" Type="http://schemas.openxmlformats.org/officeDocument/2006/relationships/ctrlProp" Target="../ctrlProps/ctrlProp1066.xml"/><Relationship Id="rId537" Type="http://schemas.openxmlformats.org/officeDocument/2006/relationships/ctrlProp" Target="../ctrlProps/ctrlProp1576.xml"/><Relationship Id="rId744" Type="http://schemas.openxmlformats.org/officeDocument/2006/relationships/ctrlProp" Target="../ctrlProps/ctrlProp1783.xml"/><Relationship Id="rId951" Type="http://schemas.openxmlformats.org/officeDocument/2006/relationships/ctrlProp" Target="../ctrlProps/ctrlProp1990.xml"/><Relationship Id="rId80" Type="http://schemas.openxmlformats.org/officeDocument/2006/relationships/ctrlProp" Target="../ctrlProps/ctrlProp1119.xml"/><Relationship Id="rId176" Type="http://schemas.openxmlformats.org/officeDocument/2006/relationships/ctrlProp" Target="../ctrlProps/ctrlProp1215.xml"/><Relationship Id="rId383" Type="http://schemas.openxmlformats.org/officeDocument/2006/relationships/ctrlProp" Target="../ctrlProps/ctrlProp1422.xml"/><Relationship Id="rId590" Type="http://schemas.openxmlformats.org/officeDocument/2006/relationships/ctrlProp" Target="../ctrlProps/ctrlProp1629.xml"/><Relationship Id="rId604" Type="http://schemas.openxmlformats.org/officeDocument/2006/relationships/ctrlProp" Target="../ctrlProps/ctrlProp1643.xml"/><Relationship Id="rId811" Type="http://schemas.openxmlformats.org/officeDocument/2006/relationships/ctrlProp" Target="../ctrlProps/ctrlProp1850.xml"/><Relationship Id="rId1027" Type="http://schemas.openxmlformats.org/officeDocument/2006/relationships/ctrlProp" Target="../ctrlProps/ctrlProp2066.xml"/><Relationship Id="rId243" Type="http://schemas.openxmlformats.org/officeDocument/2006/relationships/ctrlProp" Target="../ctrlProps/ctrlProp1282.xml"/><Relationship Id="rId450" Type="http://schemas.openxmlformats.org/officeDocument/2006/relationships/ctrlProp" Target="../ctrlProps/ctrlProp1489.xml"/><Relationship Id="rId688" Type="http://schemas.openxmlformats.org/officeDocument/2006/relationships/ctrlProp" Target="../ctrlProps/ctrlProp1727.xml"/><Relationship Id="rId895" Type="http://schemas.openxmlformats.org/officeDocument/2006/relationships/ctrlProp" Target="../ctrlProps/ctrlProp1934.xml"/><Relationship Id="rId909" Type="http://schemas.openxmlformats.org/officeDocument/2006/relationships/ctrlProp" Target="../ctrlProps/ctrlProp1948.xml"/><Relationship Id="rId38" Type="http://schemas.openxmlformats.org/officeDocument/2006/relationships/ctrlProp" Target="../ctrlProps/ctrlProp1077.xml"/><Relationship Id="rId103" Type="http://schemas.openxmlformats.org/officeDocument/2006/relationships/ctrlProp" Target="../ctrlProps/ctrlProp1142.xml"/><Relationship Id="rId310" Type="http://schemas.openxmlformats.org/officeDocument/2006/relationships/ctrlProp" Target="../ctrlProps/ctrlProp1349.xml"/><Relationship Id="rId548" Type="http://schemas.openxmlformats.org/officeDocument/2006/relationships/ctrlProp" Target="../ctrlProps/ctrlProp1587.xml"/><Relationship Id="rId755" Type="http://schemas.openxmlformats.org/officeDocument/2006/relationships/ctrlProp" Target="../ctrlProps/ctrlProp1794.xml"/><Relationship Id="rId962" Type="http://schemas.openxmlformats.org/officeDocument/2006/relationships/ctrlProp" Target="../ctrlProps/ctrlProp2001.xml"/><Relationship Id="rId91" Type="http://schemas.openxmlformats.org/officeDocument/2006/relationships/ctrlProp" Target="../ctrlProps/ctrlProp1130.xml"/><Relationship Id="rId187" Type="http://schemas.openxmlformats.org/officeDocument/2006/relationships/ctrlProp" Target="../ctrlProps/ctrlProp1226.xml"/><Relationship Id="rId394" Type="http://schemas.openxmlformats.org/officeDocument/2006/relationships/ctrlProp" Target="../ctrlProps/ctrlProp1433.xml"/><Relationship Id="rId408" Type="http://schemas.openxmlformats.org/officeDocument/2006/relationships/ctrlProp" Target="../ctrlProps/ctrlProp1447.xml"/><Relationship Id="rId615" Type="http://schemas.openxmlformats.org/officeDocument/2006/relationships/ctrlProp" Target="../ctrlProps/ctrlProp1654.xml"/><Relationship Id="rId822" Type="http://schemas.openxmlformats.org/officeDocument/2006/relationships/ctrlProp" Target="../ctrlProps/ctrlProp1861.xml"/><Relationship Id="rId254" Type="http://schemas.openxmlformats.org/officeDocument/2006/relationships/ctrlProp" Target="../ctrlProps/ctrlProp1293.xml"/><Relationship Id="rId699" Type="http://schemas.openxmlformats.org/officeDocument/2006/relationships/ctrlProp" Target="../ctrlProps/ctrlProp1738.xml"/><Relationship Id="rId49" Type="http://schemas.openxmlformats.org/officeDocument/2006/relationships/ctrlProp" Target="../ctrlProps/ctrlProp1088.xml"/><Relationship Id="rId114" Type="http://schemas.openxmlformats.org/officeDocument/2006/relationships/ctrlProp" Target="../ctrlProps/ctrlProp1153.xml"/><Relationship Id="rId461" Type="http://schemas.openxmlformats.org/officeDocument/2006/relationships/ctrlProp" Target="../ctrlProps/ctrlProp1500.xml"/><Relationship Id="rId559" Type="http://schemas.openxmlformats.org/officeDocument/2006/relationships/ctrlProp" Target="../ctrlProps/ctrlProp1598.xml"/><Relationship Id="rId766" Type="http://schemas.openxmlformats.org/officeDocument/2006/relationships/ctrlProp" Target="../ctrlProps/ctrlProp1805.xml"/><Relationship Id="rId198" Type="http://schemas.openxmlformats.org/officeDocument/2006/relationships/ctrlProp" Target="../ctrlProps/ctrlProp1237.xml"/><Relationship Id="rId321" Type="http://schemas.openxmlformats.org/officeDocument/2006/relationships/ctrlProp" Target="../ctrlProps/ctrlProp1360.xml"/><Relationship Id="rId419" Type="http://schemas.openxmlformats.org/officeDocument/2006/relationships/ctrlProp" Target="../ctrlProps/ctrlProp1458.xml"/><Relationship Id="rId626" Type="http://schemas.openxmlformats.org/officeDocument/2006/relationships/ctrlProp" Target="../ctrlProps/ctrlProp1665.xml"/><Relationship Id="rId973" Type="http://schemas.openxmlformats.org/officeDocument/2006/relationships/ctrlProp" Target="../ctrlProps/ctrlProp2012.xml"/><Relationship Id="rId833" Type="http://schemas.openxmlformats.org/officeDocument/2006/relationships/ctrlProp" Target="../ctrlProps/ctrlProp1872.xml"/><Relationship Id="rId265" Type="http://schemas.openxmlformats.org/officeDocument/2006/relationships/ctrlProp" Target="../ctrlProps/ctrlProp1304.xml"/><Relationship Id="rId472" Type="http://schemas.openxmlformats.org/officeDocument/2006/relationships/ctrlProp" Target="../ctrlProps/ctrlProp1511.xml"/><Relationship Id="rId900" Type="http://schemas.openxmlformats.org/officeDocument/2006/relationships/ctrlProp" Target="../ctrlProps/ctrlProp1939.xml"/><Relationship Id="rId125" Type="http://schemas.openxmlformats.org/officeDocument/2006/relationships/ctrlProp" Target="../ctrlProps/ctrlProp1164.xml"/><Relationship Id="rId332" Type="http://schemas.openxmlformats.org/officeDocument/2006/relationships/ctrlProp" Target="../ctrlProps/ctrlProp1371.xml"/><Relationship Id="rId777" Type="http://schemas.openxmlformats.org/officeDocument/2006/relationships/ctrlProp" Target="../ctrlProps/ctrlProp1816.xml"/><Relationship Id="rId984" Type="http://schemas.openxmlformats.org/officeDocument/2006/relationships/ctrlProp" Target="../ctrlProps/ctrlProp2023.xml"/><Relationship Id="rId637" Type="http://schemas.openxmlformats.org/officeDocument/2006/relationships/ctrlProp" Target="../ctrlProps/ctrlProp1676.xml"/><Relationship Id="rId844" Type="http://schemas.openxmlformats.org/officeDocument/2006/relationships/ctrlProp" Target="../ctrlProps/ctrlProp1883.xml"/><Relationship Id="rId276" Type="http://schemas.openxmlformats.org/officeDocument/2006/relationships/ctrlProp" Target="../ctrlProps/ctrlProp1315.xml"/><Relationship Id="rId483" Type="http://schemas.openxmlformats.org/officeDocument/2006/relationships/ctrlProp" Target="../ctrlProps/ctrlProp1522.xml"/><Relationship Id="rId690" Type="http://schemas.openxmlformats.org/officeDocument/2006/relationships/ctrlProp" Target="../ctrlProps/ctrlProp1729.xml"/><Relationship Id="rId704" Type="http://schemas.openxmlformats.org/officeDocument/2006/relationships/ctrlProp" Target="../ctrlProps/ctrlProp1743.xml"/><Relationship Id="rId911" Type="http://schemas.openxmlformats.org/officeDocument/2006/relationships/ctrlProp" Target="../ctrlProps/ctrlProp1950.xml"/><Relationship Id="rId40" Type="http://schemas.openxmlformats.org/officeDocument/2006/relationships/ctrlProp" Target="../ctrlProps/ctrlProp1079.xml"/><Relationship Id="rId136" Type="http://schemas.openxmlformats.org/officeDocument/2006/relationships/ctrlProp" Target="../ctrlProps/ctrlProp1175.xml"/><Relationship Id="rId343" Type="http://schemas.openxmlformats.org/officeDocument/2006/relationships/ctrlProp" Target="../ctrlProps/ctrlProp1382.xml"/><Relationship Id="rId550" Type="http://schemas.openxmlformats.org/officeDocument/2006/relationships/ctrlProp" Target="../ctrlProps/ctrlProp1589.xml"/><Relationship Id="rId788" Type="http://schemas.openxmlformats.org/officeDocument/2006/relationships/ctrlProp" Target="../ctrlProps/ctrlProp1827.xml"/><Relationship Id="rId995" Type="http://schemas.openxmlformats.org/officeDocument/2006/relationships/ctrlProp" Target="../ctrlProps/ctrlProp2034.xml"/><Relationship Id="rId203" Type="http://schemas.openxmlformats.org/officeDocument/2006/relationships/ctrlProp" Target="../ctrlProps/ctrlProp1242.xml"/><Relationship Id="rId648" Type="http://schemas.openxmlformats.org/officeDocument/2006/relationships/ctrlProp" Target="../ctrlProps/ctrlProp1687.xml"/><Relationship Id="rId855" Type="http://schemas.openxmlformats.org/officeDocument/2006/relationships/ctrlProp" Target="../ctrlProps/ctrlProp1894.xml"/><Relationship Id="rId287" Type="http://schemas.openxmlformats.org/officeDocument/2006/relationships/ctrlProp" Target="../ctrlProps/ctrlProp1326.xml"/><Relationship Id="rId410" Type="http://schemas.openxmlformats.org/officeDocument/2006/relationships/ctrlProp" Target="../ctrlProps/ctrlProp1449.xml"/><Relationship Id="rId494" Type="http://schemas.openxmlformats.org/officeDocument/2006/relationships/ctrlProp" Target="../ctrlProps/ctrlProp1533.xml"/><Relationship Id="rId508" Type="http://schemas.openxmlformats.org/officeDocument/2006/relationships/ctrlProp" Target="../ctrlProps/ctrlProp1547.xml"/><Relationship Id="rId715" Type="http://schemas.openxmlformats.org/officeDocument/2006/relationships/ctrlProp" Target="../ctrlProps/ctrlProp1754.xml"/><Relationship Id="rId922" Type="http://schemas.openxmlformats.org/officeDocument/2006/relationships/ctrlProp" Target="../ctrlProps/ctrlProp1961.xml"/><Relationship Id="rId147" Type="http://schemas.openxmlformats.org/officeDocument/2006/relationships/ctrlProp" Target="../ctrlProps/ctrlProp1186.xml"/><Relationship Id="rId354" Type="http://schemas.openxmlformats.org/officeDocument/2006/relationships/ctrlProp" Target="../ctrlProps/ctrlProp1393.xml"/><Relationship Id="rId799" Type="http://schemas.openxmlformats.org/officeDocument/2006/relationships/ctrlProp" Target="../ctrlProps/ctrlProp1838.xml"/><Relationship Id="rId51" Type="http://schemas.openxmlformats.org/officeDocument/2006/relationships/ctrlProp" Target="../ctrlProps/ctrlProp1090.xml"/><Relationship Id="rId561" Type="http://schemas.openxmlformats.org/officeDocument/2006/relationships/ctrlProp" Target="../ctrlProps/ctrlProp1600.xml"/><Relationship Id="rId659" Type="http://schemas.openxmlformats.org/officeDocument/2006/relationships/ctrlProp" Target="../ctrlProps/ctrlProp1698.xml"/><Relationship Id="rId866" Type="http://schemas.openxmlformats.org/officeDocument/2006/relationships/ctrlProp" Target="../ctrlProps/ctrlProp1905.xml"/><Relationship Id="rId214" Type="http://schemas.openxmlformats.org/officeDocument/2006/relationships/ctrlProp" Target="../ctrlProps/ctrlProp1253.xml"/><Relationship Id="rId298" Type="http://schemas.openxmlformats.org/officeDocument/2006/relationships/ctrlProp" Target="../ctrlProps/ctrlProp1337.xml"/><Relationship Id="rId421" Type="http://schemas.openxmlformats.org/officeDocument/2006/relationships/ctrlProp" Target="../ctrlProps/ctrlProp1460.xml"/><Relationship Id="rId519" Type="http://schemas.openxmlformats.org/officeDocument/2006/relationships/ctrlProp" Target="../ctrlProps/ctrlProp1558.xml"/><Relationship Id="rId158" Type="http://schemas.openxmlformats.org/officeDocument/2006/relationships/ctrlProp" Target="../ctrlProps/ctrlProp1197.xml"/><Relationship Id="rId726" Type="http://schemas.openxmlformats.org/officeDocument/2006/relationships/ctrlProp" Target="../ctrlProps/ctrlProp1765.xml"/><Relationship Id="rId933" Type="http://schemas.openxmlformats.org/officeDocument/2006/relationships/ctrlProp" Target="../ctrlProps/ctrlProp1972.xml"/><Relationship Id="rId1009" Type="http://schemas.openxmlformats.org/officeDocument/2006/relationships/ctrlProp" Target="../ctrlProps/ctrlProp2048.xml"/><Relationship Id="rId62" Type="http://schemas.openxmlformats.org/officeDocument/2006/relationships/ctrlProp" Target="../ctrlProps/ctrlProp1101.xml"/><Relationship Id="rId365" Type="http://schemas.openxmlformats.org/officeDocument/2006/relationships/ctrlProp" Target="../ctrlProps/ctrlProp1404.xml"/><Relationship Id="rId572" Type="http://schemas.openxmlformats.org/officeDocument/2006/relationships/ctrlProp" Target="../ctrlProps/ctrlProp1611.xml"/><Relationship Id="rId225" Type="http://schemas.openxmlformats.org/officeDocument/2006/relationships/ctrlProp" Target="../ctrlProps/ctrlProp1264.xml"/><Relationship Id="rId432" Type="http://schemas.openxmlformats.org/officeDocument/2006/relationships/ctrlProp" Target="../ctrlProps/ctrlProp1471.xml"/><Relationship Id="rId877" Type="http://schemas.openxmlformats.org/officeDocument/2006/relationships/ctrlProp" Target="../ctrlProps/ctrlProp1916.xml"/><Relationship Id="rId737" Type="http://schemas.openxmlformats.org/officeDocument/2006/relationships/ctrlProp" Target="../ctrlProps/ctrlProp1776.xml"/><Relationship Id="rId944" Type="http://schemas.openxmlformats.org/officeDocument/2006/relationships/ctrlProp" Target="../ctrlProps/ctrlProp1983.xml"/><Relationship Id="rId73" Type="http://schemas.openxmlformats.org/officeDocument/2006/relationships/ctrlProp" Target="../ctrlProps/ctrlProp1112.xml"/><Relationship Id="rId169" Type="http://schemas.openxmlformats.org/officeDocument/2006/relationships/ctrlProp" Target="../ctrlProps/ctrlProp1208.xml"/><Relationship Id="rId376" Type="http://schemas.openxmlformats.org/officeDocument/2006/relationships/ctrlProp" Target="../ctrlProps/ctrlProp1415.xml"/><Relationship Id="rId583" Type="http://schemas.openxmlformats.org/officeDocument/2006/relationships/ctrlProp" Target="../ctrlProps/ctrlProp1622.xml"/><Relationship Id="rId790" Type="http://schemas.openxmlformats.org/officeDocument/2006/relationships/ctrlProp" Target="../ctrlProps/ctrlProp1829.xml"/><Relationship Id="rId804" Type="http://schemas.openxmlformats.org/officeDocument/2006/relationships/ctrlProp" Target="../ctrlProps/ctrlProp1843.xml"/><Relationship Id="rId4" Type="http://schemas.openxmlformats.org/officeDocument/2006/relationships/ctrlProp" Target="../ctrlProps/ctrlProp1043.xml"/><Relationship Id="rId236" Type="http://schemas.openxmlformats.org/officeDocument/2006/relationships/ctrlProp" Target="../ctrlProps/ctrlProp1275.xml"/><Relationship Id="rId443" Type="http://schemas.openxmlformats.org/officeDocument/2006/relationships/ctrlProp" Target="../ctrlProps/ctrlProp1482.xml"/><Relationship Id="rId650" Type="http://schemas.openxmlformats.org/officeDocument/2006/relationships/ctrlProp" Target="../ctrlProps/ctrlProp1689.xml"/><Relationship Id="rId888" Type="http://schemas.openxmlformats.org/officeDocument/2006/relationships/ctrlProp" Target="../ctrlProps/ctrlProp1927.xml"/><Relationship Id="rId303" Type="http://schemas.openxmlformats.org/officeDocument/2006/relationships/ctrlProp" Target="../ctrlProps/ctrlProp1342.xml"/><Relationship Id="rId748" Type="http://schemas.openxmlformats.org/officeDocument/2006/relationships/ctrlProp" Target="../ctrlProps/ctrlProp1787.xml"/><Relationship Id="rId955" Type="http://schemas.openxmlformats.org/officeDocument/2006/relationships/ctrlProp" Target="../ctrlProps/ctrlProp1994.xml"/><Relationship Id="rId84" Type="http://schemas.openxmlformats.org/officeDocument/2006/relationships/ctrlProp" Target="../ctrlProps/ctrlProp1123.xml"/><Relationship Id="rId387" Type="http://schemas.openxmlformats.org/officeDocument/2006/relationships/ctrlProp" Target="../ctrlProps/ctrlProp1426.xml"/><Relationship Id="rId510" Type="http://schemas.openxmlformats.org/officeDocument/2006/relationships/ctrlProp" Target="../ctrlProps/ctrlProp1549.xml"/><Relationship Id="rId594" Type="http://schemas.openxmlformats.org/officeDocument/2006/relationships/ctrlProp" Target="../ctrlProps/ctrlProp1633.xml"/><Relationship Id="rId608" Type="http://schemas.openxmlformats.org/officeDocument/2006/relationships/ctrlProp" Target="../ctrlProps/ctrlProp1647.xml"/><Relationship Id="rId815" Type="http://schemas.openxmlformats.org/officeDocument/2006/relationships/ctrlProp" Target="../ctrlProps/ctrlProp1854.xml"/><Relationship Id="rId247" Type="http://schemas.openxmlformats.org/officeDocument/2006/relationships/ctrlProp" Target="../ctrlProps/ctrlProp1286.xml"/><Relationship Id="rId899" Type="http://schemas.openxmlformats.org/officeDocument/2006/relationships/ctrlProp" Target="../ctrlProps/ctrlProp1938.xml"/><Relationship Id="rId1000" Type="http://schemas.openxmlformats.org/officeDocument/2006/relationships/ctrlProp" Target="../ctrlProps/ctrlProp2039.xml"/><Relationship Id="rId107" Type="http://schemas.openxmlformats.org/officeDocument/2006/relationships/ctrlProp" Target="../ctrlProps/ctrlProp1146.xml"/><Relationship Id="rId454" Type="http://schemas.openxmlformats.org/officeDocument/2006/relationships/ctrlProp" Target="../ctrlProps/ctrlProp1493.xml"/><Relationship Id="rId661" Type="http://schemas.openxmlformats.org/officeDocument/2006/relationships/ctrlProp" Target="../ctrlProps/ctrlProp1700.xml"/><Relationship Id="rId759" Type="http://schemas.openxmlformats.org/officeDocument/2006/relationships/ctrlProp" Target="../ctrlProps/ctrlProp1798.xml"/><Relationship Id="rId966" Type="http://schemas.openxmlformats.org/officeDocument/2006/relationships/ctrlProp" Target="../ctrlProps/ctrlProp2005.xml"/><Relationship Id="rId11" Type="http://schemas.openxmlformats.org/officeDocument/2006/relationships/ctrlProp" Target="../ctrlProps/ctrlProp1050.xml"/><Relationship Id="rId314" Type="http://schemas.openxmlformats.org/officeDocument/2006/relationships/ctrlProp" Target="../ctrlProps/ctrlProp1353.xml"/><Relationship Id="rId398" Type="http://schemas.openxmlformats.org/officeDocument/2006/relationships/ctrlProp" Target="../ctrlProps/ctrlProp1437.xml"/><Relationship Id="rId521" Type="http://schemas.openxmlformats.org/officeDocument/2006/relationships/ctrlProp" Target="../ctrlProps/ctrlProp1560.xml"/><Relationship Id="rId619" Type="http://schemas.openxmlformats.org/officeDocument/2006/relationships/ctrlProp" Target="../ctrlProps/ctrlProp1658.xml"/><Relationship Id="rId95" Type="http://schemas.openxmlformats.org/officeDocument/2006/relationships/ctrlProp" Target="../ctrlProps/ctrlProp1134.xml"/><Relationship Id="rId160" Type="http://schemas.openxmlformats.org/officeDocument/2006/relationships/ctrlProp" Target="../ctrlProps/ctrlProp1199.xml"/><Relationship Id="rId826" Type="http://schemas.openxmlformats.org/officeDocument/2006/relationships/ctrlProp" Target="../ctrlProps/ctrlProp1865.xml"/><Relationship Id="rId1011" Type="http://schemas.openxmlformats.org/officeDocument/2006/relationships/ctrlProp" Target="../ctrlProps/ctrlProp2050.xml"/><Relationship Id="rId258" Type="http://schemas.openxmlformats.org/officeDocument/2006/relationships/ctrlProp" Target="../ctrlProps/ctrlProp1297.xml"/><Relationship Id="rId465" Type="http://schemas.openxmlformats.org/officeDocument/2006/relationships/ctrlProp" Target="../ctrlProps/ctrlProp1504.xml"/><Relationship Id="rId672" Type="http://schemas.openxmlformats.org/officeDocument/2006/relationships/ctrlProp" Target="../ctrlProps/ctrlProp1711.xml"/><Relationship Id="rId22" Type="http://schemas.openxmlformats.org/officeDocument/2006/relationships/ctrlProp" Target="../ctrlProps/ctrlProp1061.xml"/><Relationship Id="rId118" Type="http://schemas.openxmlformats.org/officeDocument/2006/relationships/ctrlProp" Target="../ctrlProps/ctrlProp1157.xml"/><Relationship Id="rId325" Type="http://schemas.openxmlformats.org/officeDocument/2006/relationships/ctrlProp" Target="../ctrlProps/ctrlProp1364.xml"/><Relationship Id="rId532" Type="http://schemas.openxmlformats.org/officeDocument/2006/relationships/ctrlProp" Target="../ctrlProps/ctrlProp1571.xml"/><Relationship Id="rId977" Type="http://schemas.openxmlformats.org/officeDocument/2006/relationships/ctrlProp" Target="../ctrlProps/ctrlProp2016.xml"/><Relationship Id="rId171" Type="http://schemas.openxmlformats.org/officeDocument/2006/relationships/ctrlProp" Target="../ctrlProps/ctrlProp1210.xml"/><Relationship Id="rId837" Type="http://schemas.openxmlformats.org/officeDocument/2006/relationships/ctrlProp" Target="../ctrlProps/ctrlProp1876.xml"/><Relationship Id="rId1022" Type="http://schemas.openxmlformats.org/officeDocument/2006/relationships/ctrlProp" Target="../ctrlProps/ctrlProp2061.xml"/><Relationship Id="rId269" Type="http://schemas.openxmlformats.org/officeDocument/2006/relationships/ctrlProp" Target="../ctrlProps/ctrlProp1308.xml"/><Relationship Id="rId476" Type="http://schemas.openxmlformats.org/officeDocument/2006/relationships/ctrlProp" Target="../ctrlProps/ctrlProp1515.xml"/><Relationship Id="rId683" Type="http://schemas.openxmlformats.org/officeDocument/2006/relationships/ctrlProp" Target="../ctrlProps/ctrlProp1722.xml"/><Relationship Id="rId890" Type="http://schemas.openxmlformats.org/officeDocument/2006/relationships/ctrlProp" Target="../ctrlProps/ctrlProp1929.xml"/><Relationship Id="rId904" Type="http://schemas.openxmlformats.org/officeDocument/2006/relationships/ctrlProp" Target="../ctrlProps/ctrlProp1943.xml"/><Relationship Id="rId33" Type="http://schemas.openxmlformats.org/officeDocument/2006/relationships/ctrlProp" Target="../ctrlProps/ctrlProp1072.xml"/><Relationship Id="rId129" Type="http://schemas.openxmlformats.org/officeDocument/2006/relationships/ctrlProp" Target="../ctrlProps/ctrlProp1168.xml"/><Relationship Id="rId336" Type="http://schemas.openxmlformats.org/officeDocument/2006/relationships/ctrlProp" Target="../ctrlProps/ctrlProp1375.xml"/><Relationship Id="rId543" Type="http://schemas.openxmlformats.org/officeDocument/2006/relationships/ctrlProp" Target="../ctrlProps/ctrlProp1582.xml"/><Relationship Id="rId988" Type="http://schemas.openxmlformats.org/officeDocument/2006/relationships/ctrlProp" Target="../ctrlProps/ctrlProp2027.xml"/><Relationship Id="rId182" Type="http://schemas.openxmlformats.org/officeDocument/2006/relationships/ctrlProp" Target="../ctrlProps/ctrlProp1221.xml"/><Relationship Id="rId403" Type="http://schemas.openxmlformats.org/officeDocument/2006/relationships/ctrlProp" Target="../ctrlProps/ctrlProp1442.xml"/><Relationship Id="rId750" Type="http://schemas.openxmlformats.org/officeDocument/2006/relationships/ctrlProp" Target="../ctrlProps/ctrlProp1789.xml"/><Relationship Id="rId848" Type="http://schemas.openxmlformats.org/officeDocument/2006/relationships/ctrlProp" Target="../ctrlProps/ctrlProp1887.xml"/><Relationship Id="rId487" Type="http://schemas.openxmlformats.org/officeDocument/2006/relationships/ctrlProp" Target="../ctrlProps/ctrlProp1526.xml"/><Relationship Id="rId610" Type="http://schemas.openxmlformats.org/officeDocument/2006/relationships/ctrlProp" Target="../ctrlProps/ctrlProp1649.xml"/><Relationship Id="rId694" Type="http://schemas.openxmlformats.org/officeDocument/2006/relationships/ctrlProp" Target="../ctrlProps/ctrlProp1733.xml"/><Relationship Id="rId708" Type="http://schemas.openxmlformats.org/officeDocument/2006/relationships/ctrlProp" Target="../ctrlProps/ctrlProp1747.xml"/><Relationship Id="rId915" Type="http://schemas.openxmlformats.org/officeDocument/2006/relationships/ctrlProp" Target="../ctrlProps/ctrlProp1954.xml"/><Relationship Id="rId347" Type="http://schemas.openxmlformats.org/officeDocument/2006/relationships/ctrlProp" Target="../ctrlProps/ctrlProp1386.xml"/><Relationship Id="rId999" Type="http://schemas.openxmlformats.org/officeDocument/2006/relationships/ctrlProp" Target="../ctrlProps/ctrlProp2038.xml"/><Relationship Id="rId44" Type="http://schemas.openxmlformats.org/officeDocument/2006/relationships/ctrlProp" Target="../ctrlProps/ctrlProp1083.xml"/><Relationship Id="rId554" Type="http://schemas.openxmlformats.org/officeDocument/2006/relationships/ctrlProp" Target="../ctrlProps/ctrlProp1593.xml"/><Relationship Id="rId761" Type="http://schemas.openxmlformats.org/officeDocument/2006/relationships/ctrlProp" Target="../ctrlProps/ctrlProp1800.xml"/><Relationship Id="rId859" Type="http://schemas.openxmlformats.org/officeDocument/2006/relationships/ctrlProp" Target="../ctrlProps/ctrlProp1898.xml"/><Relationship Id="rId193" Type="http://schemas.openxmlformats.org/officeDocument/2006/relationships/ctrlProp" Target="../ctrlProps/ctrlProp1232.xml"/><Relationship Id="rId207" Type="http://schemas.openxmlformats.org/officeDocument/2006/relationships/ctrlProp" Target="../ctrlProps/ctrlProp1246.xml"/><Relationship Id="rId414" Type="http://schemas.openxmlformats.org/officeDocument/2006/relationships/ctrlProp" Target="../ctrlProps/ctrlProp1453.xml"/><Relationship Id="rId498" Type="http://schemas.openxmlformats.org/officeDocument/2006/relationships/ctrlProp" Target="../ctrlProps/ctrlProp1537.xml"/><Relationship Id="rId621" Type="http://schemas.openxmlformats.org/officeDocument/2006/relationships/ctrlProp" Target="../ctrlProps/ctrlProp1660.xml"/><Relationship Id="rId260" Type="http://schemas.openxmlformats.org/officeDocument/2006/relationships/ctrlProp" Target="../ctrlProps/ctrlProp1299.xml"/><Relationship Id="rId719" Type="http://schemas.openxmlformats.org/officeDocument/2006/relationships/ctrlProp" Target="../ctrlProps/ctrlProp1758.xml"/><Relationship Id="rId926" Type="http://schemas.openxmlformats.org/officeDocument/2006/relationships/ctrlProp" Target="../ctrlProps/ctrlProp1965.xml"/><Relationship Id="rId55" Type="http://schemas.openxmlformats.org/officeDocument/2006/relationships/ctrlProp" Target="../ctrlProps/ctrlProp1094.xml"/><Relationship Id="rId120" Type="http://schemas.openxmlformats.org/officeDocument/2006/relationships/ctrlProp" Target="../ctrlProps/ctrlProp1159.xml"/><Relationship Id="rId358" Type="http://schemas.openxmlformats.org/officeDocument/2006/relationships/ctrlProp" Target="../ctrlProps/ctrlProp1397.xml"/><Relationship Id="rId565" Type="http://schemas.openxmlformats.org/officeDocument/2006/relationships/ctrlProp" Target="../ctrlProps/ctrlProp1604.xml"/><Relationship Id="rId772" Type="http://schemas.openxmlformats.org/officeDocument/2006/relationships/ctrlProp" Target="../ctrlProps/ctrlProp1811.xml"/><Relationship Id="rId218" Type="http://schemas.openxmlformats.org/officeDocument/2006/relationships/ctrlProp" Target="../ctrlProps/ctrlProp1257.xml"/><Relationship Id="rId425" Type="http://schemas.openxmlformats.org/officeDocument/2006/relationships/ctrlProp" Target="../ctrlProps/ctrlProp1464.xml"/><Relationship Id="rId632" Type="http://schemas.openxmlformats.org/officeDocument/2006/relationships/ctrlProp" Target="../ctrlProps/ctrlProp1671.xml"/><Relationship Id="rId271" Type="http://schemas.openxmlformats.org/officeDocument/2006/relationships/ctrlProp" Target="../ctrlProps/ctrlProp1310.xml"/><Relationship Id="rId937" Type="http://schemas.openxmlformats.org/officeDocument/2006/relationships/ctrlProp" Target="../ctrlProps/ctrlProp1976.xml"/><Relationship Id="rId66" Type="http://schemas.openxmlformats.org/officeDocument/2006/relationships/ctrlProp" Target="../ctrlProps/ctrlProp1105.xml"/><Relationship Id="rId131" Type="http://schemas.openxmlformats.org/officeDocument/2006/relationships/ctrlProp" Target="../ctrlProps/ctrlProp1170.xml"/><Relationship Id="rId369" Type="http://schemas.openxmlformats.org/officeDocument/2006/relationships/ctrlProp" Target="../ctrlProps/ctrlProp1408.xml"/><Relationship Id="rId576" Type="http://schemas.openxmlformats.org/officeDocument/2006/relationships/ctrlProp" Target="../ctrlProps/ctrlProp1615.xml"/><Relationship Id="rId783" Type="http://schemas.openxmlformats.org/officeDocument/2006/relationships/ctrlProp" Target="../ctrlProps/ctrlProp1822.xml"/><Relationship Id="rId990" Type="http://schemas.openxmlformats.org/officeDocument/2006/relationships/ctrlProp" Target="../ctrlProps/ctrlProp2029.xml"/><Relationship Id="rId229" Type="http://schemas.openxmlformats.org/officeDocument/2006/relationships/ctrlProp" Target="../ctrlProps/ctrlProp1268.xml"/><Relationship Id="rId436" Type="http://schemas.openxmlformats.org/officeDocument/2006/relationships/ctrlProp" Target="../ctrlProps/ctrlProp1475.xml"/><Relationship Id="rId643" Type="http://schemas.openxmlformats.org/officeDocument/2006/relationships/ctrlProp" Target="../ctrlProps/ctrlProp1682.xml"/><Relationship Id="rId850" Type="http://schemas.openxmlformats.org/officeDocument/2006/relationships/ctrlProp" Target="../ctrlProps/ctrlProp1889.xml"/><Relationship Id="rId948" Type="http://schemas.openxmlformats.org/officeDocument/2006/relationships/ctrlProp" Target="../ctrlProps/ctrlProp1987.xml"/><Relationship Id="rId77" Type="http://schemas.openxmlformats.org/officeDocument/2006/relationships/ctrlProp" Target="../ctrlProps/ctrlProp1116.xml"/><Relationship Id="rId282" Type="http://schemas.openxmlformats.org/officeDocument/2006/relationships/ctrlProp" Target="../ctrlProps/ctrlProp1321.xml"/><Relationship Id="rId503" Type="http://schemas.openxmlformats.org/officeDocument/2006/relationships/ctrlProp" Target="../ctrlProps/ctrlProp1542.xml"/><Relationship Id="rId587" Type="http://schemas.openxmlformats.org/officeDocument/2006/relationships/ctrlProp" Target="../ctrlProps/ctrlProp1626.xml"/><Relationship Id="rId710" Type="http://schemas.openxmlformats.org/officeDocument/2006/relationships/ctrlProp" Target="../ctrlProps/ctrlProp1749.xml"/><Relationship Id="rId808" Type="http://schemas.openxmlformats.org/officeDocument/2006/relationships/ctrlProp" Target="../ctrlProps/ctrlProp1847.xml"/><Relationship Id="rId8" Type="http://schemas.openxmlformats.org/officeDocument/2006/relationships/ctrlProp" Target="../ctrlProps/ctrlProp1047.xml"/><Relationship Id="rId142" Type="http://schemas.openxmlformats.org/officeDocument/2006/relationships/ctrlProp" Target="../ctrlProps/ctrlProp1181.xml"/><Relationship Id="rId447" Type="http://schemas.openxmlformats.org/officeDocument/2006/relationships/ctrlProp" Target="../ctrlProps/ctrlProp1486.xml"/><Relationship Id="rId794" Type="http://schemas.openxmlformats.org/officeDocument/2006/relationships/ctrlProp" Target="../ctrlProps/ctrlProp1833.xml"/><Relationship Id="rId654" Type="http://schemas.openxmlformats.org/officeDocument/2006/relationships/ctrlProp" Target="../ctrlProps/ctrlProp1693.xml"/><Relationship Id="rId861" Type="http://schemas.openxmlformats.org/officeDocument/2006/relationships/ctrlProp" Target="../ctrlProps/ctrlProp1900.xml"/><Relationship Id="rId959" Type="http://schemas.openxmlformats.org/officeDocument/2006/relationships/ctrlProp" Target="../ctrlProps/ctrlProp1998.xml"/><Relationship Id="rId293" Type="http://schemas.openxmlformats.org/officeDocument/2006/relationships/ctrlProp" Target="../ctrlProps/ctrlProp1332.xml"/><Relationship Id="rId307" Type="http://schemas.openxmlformats.org/officeDocument/2006/relationships/ctrlProp" Target="../ctrlProps/ctrlProp1346.xml"/><Relationship Id="rId514" Type="http://schemas.openxmlformats.org/officeDocument/2006/relationships/ctrlProp" Target="../ctrlProps/ctrlProp1553.xml"/><Relationship Id="rId721" Type="http://schemas.openxmlformats.org/officeDocument/2006/relationships/ctrlProp" Target="../ctrlProps/ctrlProp1760.xml"/><Relationship Id="rId88" Type="http://schemas.openxmlformats.org/officeDocument/2006/relationships/ctrlProp" Target="../ctrlProps/ctrlProp1127.xml"/><Relationship Id="rId153" Type="http://schemas.openxmlformats.org/officeDocument/2006/relationships/ctrlProp" Target="../ctrlProps/ctrlProp1192.xml"/><Relationship Id="rId360" Type="http://schemas.openxmlformats.org/officeDocument/2006/relationships/ctrlProp" Target="../ctrlProps/ctrlProp1399.xml"/><Relationship Id="rId598" Type="http://schemas.openxmlformats.org/officeDocument/2006/relationships/ctrlProp" Target="../ctrlProps/ctrlProp1637.xml"/><Relationship Id="rId819" Type="http://schemas.openxmlformats.org/officeDocument/2006/relationships/ctrlProp" Target="../ctrlProps/ctrlProp1858.xml"/><Relationship Id="rId1004" Type="http://schemas.openxmlformats.org/officeDocument/2006/relationships/ctrlProp" Target="../ctrlProps/ctrlProp2043.xml"/><Relationship Id="rId220" Type="http://schemas.openxmlformats.org/officeDocument/2006/relationships/ctrlProp" Target="../ctrlProps/ctrlProp1259.xml"/><Relationship Id="rId458" Type="http://schemas.openxmlformats.org/officeDocument/2006/relationships/ctrlProp" Target="../ctrlProps/ctrlProp1497.xml"/><Relationship Id="rId665" Type="http://schemas.openxmlformats.org/officeDocument/2006/relationships/ctrlProp" Target="../ctrlProps/ctrlProp1704.xml"/><Relationship Id="rId872" Type="http://schemas.openxmlformats.org/officeDocument/2006/relationships/ctrlProp" Target="../ctrlProps/ctrlProp1911.xml"/><Relationship Id="rId15" Type="http://schemas.openxmlformats.org/officeDocument/2006/relationships/ctrlProp" Target="../ctrlProps/ctrlProp1054.xml"/><Relationship Id="rId318" Type="http://schemas.openxmlformats.org/officeDocument/2006/relationships/ctrlProp" Target="../ctrlProps/ctrlProp1357.xml"/><Relationship Id="rId525" Type="http://schemas.openxmlformats.org/officeDocument/2006/relationships/ctrlProp" Target="../ctrlProps/ctrlProp1564.xml"/><Relationship Id="rId732" Type="http://schemas.openxmlformats.org/officeDocument/2006/relationships/ctrlProp" Target="../ctrlProps/ctrlProp1771.xml"/><Relationship Id="rId99" Type="http://schemas.openxmlformats.org/officeDocument/2006/relationships/ctrlProp" Target="../ctrlProps/ctrlProp1138.xml"/><Relationship Id="rId164" Type="http://schemas.openxmlformats.org/officeDocument/2006/relationships/ctrlProp" Target="../ctrlProps/ctrlProp1203.xml"/><Relationship Id="rId371" Type="http://schemas.openxmlformats.org/officeDocument/2006/relationships/ctrlProp" Target="../ctrlProps/ctrlProp1410.xml"/><Relationship Id="rId1015" Type="http://schemas.openxmlformats.org/officeDocument/2006/relationships/ctrlProp" Target="../ctrlProps/ctrlProp2054.xml"/><Relationship Id="rId469" Type="http://schemas.openxmlformats.org/officeDocument/2006/relationships/ctrlProp" Target="../ctrlProps/ctrlProp1508.xml"/><Relationship Id="rId676" Type="http://schemas.openxmlformats.org/officeDocument/2006/relationships/ctrlProp" Target="../ctrlProps/ctrlProp1715.xml"/><Relationship Id="rId883" Type="http://schemas.openxmlformats.org/officeDocument/2006/relationships/ctrlProp" Target="../ctrlProps/ctrlProp1922.xml"/><Relationship Id="rId26" Type="http://schemas.openxmlformats.org/officeDocument/2006/relationships/ctrlProp" Target="../ctrlProps/ctrlProp1065.xml"/><Relationship Id="rId231" Type="http://schemas.openxmlformats.org/officeDocument/2006/relationships/ctrlProp" Target="../ctrlProps/ctrlProp1270.xml"/><Relationship Id="rId329" Type="http://schemas.openxmlformats.org/officeDocument/2006/relationships/ctrlProp" Target="../ctrlProps/ctrlProp1368.xml"/><Relationship Id="rId536" Type="http://schemas.openxmlformats.org/officeDocument/2006/relationships/ctrlProp" Target="../ctrlProps/ctrlProp1575.xml"/><Relationship Id="rId175" Type="http://schemas.openxmlformats.org/officeDocument/2006/relationships/ctrlProp" Target="../ctrlProps/ctrlProp1214.xml"/><Relationship Id="rId743" Type="http://schemas.openxmlformats.org/officeDocument/2006/relationships/ctrlProp" Target="../ctrlProps/ctrlProp1782.xml"/><Relationship Id="rId950" Type="http://schemas.openxmlformats.org/officeDocument/2006/relationships/ctrlProp" Target="../ctrlProps/ctrlProp1989.xml"/><Relationship Id="rId1026" Type="http://schemas.openxmlformats.org/officeDocument/2006/relationships/ctrlProp" Target="../ctrlProps/ctrlProp2065.xml"/><Relationship Id="rId382" Type="http://schemas.openxmlformats.org/officeDocument/2006/relationships/ctrlProp" Target="../ctrlProps/ctrlProp1421.xml"/><Relationship Id="rId603" Type="http://schemas.openxmlformats.org/officeDocument/2006/relationships/ctrlProp" Target="../ctrlProps/ctrlProp1642.xml"/><Relationship Id="rId687" Type="http://schemas.openxmlformats.org/officeDocument/2006/relationships/ctrlProp" Target="../ctrlProps/ctrlProp1726.xml"/><Relationship Id="rId810" Type="http://schemas.openxmlformats.org/officeDocument/2006/relationships/ctrlProp" Target="../ctrlProps/ctrlProp1849.xml"/><Relationship Id="rId908" Type="http://schemas.openxmlformats.org/officeDocument/2006/relationships/ctrlProp" Target="../ctrlProps/ctrlProp1947.xml"/><Relationship Id="rId242" Type="http://schemas.openxmlformats.org/officeDocument/2006/relationships/ctrlProp" Target="../ctrlProps/ctrlProp1281.xml"/><Relationship Id="rId894" Type="http://schemas.openxmlformats.org/officeDocument/2006/relationships/ctrlProp" Target="../ctrlProps/ctrlProp1933.xml"/><Relationship Id="rId37" Type="http://schemas.openxmlformats.org/officeDocument/2006/relationships/ctrlProp" Target="../ctrlProps/ctrlProp1076.xml"/><Relationship Id="rId102" Type="http://schemas.openxmlformats.org/officeDocument/2006/relationships/ctrlProp" Target="../ctrlProps/ctrlProp1141.xml"/><Relationship Id="rId547" Type="http://schemas.openxmlformats.org/officeDocument/2006/relationships/ctrlProp" Target="../ctrlProps/ctrlProp1586.xml"/><Relationship Id="rId754" Type="http://schemas.openxmlformats.org/officeDocument/2006/relationships/ctrlProp" Target="../ctrlProps/ctrlProp1793.xml"/><Relationship Id="rId961" Type="http://schemas.openxmlformats.org/officeDocument/2006/relationships/ctrlProp" Target="../ctrlProps/ctrlProp2000.xml"/><Relationship Id="rId90" Type="http://schemas.openxmlformats.org/officeDocument/2006/relationships/ctrlProp" Target="../ctrlProps/ctrlProp1129.xml"/><Relationship Id="rId186" Type="http://schemas.openxmlformats.org/officeDocument/2006/relationships/ctrlProp" Target="../ctrlProps/ctrlProp1225.xml"/><Relationship Id="rId393" Type="http://schemas.openxmlformats.org/officeDocument/2006/relationships/ctrlProp" Target="../ctrlProps/ctrlProp1432.xml"/><Relationship Id="rId407" Type="http://schemas.openxmlformats.org/officeDocument/2006/relationships/ctrlProp" Target="../ctrlProps/ctrlProp1446.xml"/><Relationship Id="rId614" Type="http://schemas.openxmlformats.org/officeDocument/2006/relationships/ctrlProp" Target="../ctrlProps/ctrlProp1653.xml"/><Relationship Id="rId821" Type="http://schemas.openxmlformats.org/officeDocument/2006/relationships/ctrlProp" Target="../ctrlProps/ctrlProp1860.xml"/><Relationship Id="rId253" Type="http://schemas.openxmlformats.org/officeDocument/2006/relationships/ctrlProp" Target="../ctrlProps/ctrlProp1292.xml"/><Relationship Id="rId460" Type="http://schemas.openxmlformats.org/officeDocument/2006/relationships/ctrlProp" Target="../ctrlProps/ctrlProp1499.xml"/><Relationship Id="rId698" Type="http://schemas.openxmlformats.org/officeDocument/2006/relationships/ctrlProp" Target="../ctrlProps/ctrlProp1737.xml"/><Relationship Id="rId919" Type="http://schemas.openxmlformats.org/officeDocument/2006/relationships/ctrlProp" Target="../ctrlProps/ctrlProp1958.xml"/><Relationship Id="rId48" Type="http://schemas.openxmlformats.org/officeDocument/2006/relationships/ctrlProp" Target="../ctrlProps/ctrlProp1087.xml"/><Relationship Id="rId113" Type="http://schemas.openxmlformats.org/officeDocument/2006/relationships/ctrlProp" Target="../ctrlProps/ctrlProp1152.xml"/><Relationship Id="rId320" Type="http://schemas.openxmlformats.org/officeDocument/2006/relationships/ctrlProp" Target="../ctrlProps/ctrlProp1359.xml"/><Relationship Id="rId558" Type="http://schemas.openxmlformats.org/officeDocument/2006/relationships/ctrlProp" Target="../ctrlProps/ctrlProp1597.xml"/><Relationship Id="rId765" Type="http://schemas.openxmlformats.org/officeDocument/2006/relationships/ctrlProp" Target="../ctrlProps/ctrlProp1804.xml"/><Relationship Id="rId972" Type="http://schemas.openxmlformats.org/officeDocument/2006/relationships/ctrlProp" Target="../ctrlProps/ctrlProp2011.xml"/><Relationship Id="rId197" Type="http://schemas.openxmlformats.org/officeDocument/2006/relationships/ctrlProp" Target="../ctrlProps/ctrlProp1236.xml"/><Relationship Id="rId418" Type="http://schemas.openxmlformats.org/officeDocument/2006/relationships/ctrlProp" Target="../ctrlProps/ctrlProp1457.xml"/><Relationship Id="rId625" Type="http://schemas.openxmlformats.org/officeDocument/2006/relationships/ctrlProp" Target="../ctrlProps/ctrlProp1664.xml"/><Relationship Id="rId832" Type="http://schemas.openxmlformats.org/officeDocument/2006/relationships/ctrlProp" Target="../ctrlProps/ctrlProp1871.xml"/><Relationship Id="rId264" Type="http://schemas.openxmlformats.org/officeDocument/2006/relationships/ctrlProp" Target="../ctrlProps/ctrlProp1303.xml"/><Relationship Id="rId471" Type="http://schemas.openxmlformats.org/officeDocument/2006/relationships/ctrlProp" Target="../ctrlProps/ctrlProp1510.xml"/><Relationship Id="rId59" Type="http://schemas.openxmlformats.org/officeDocument/2006/relationships/ctrlProp" Target="../ctrlProps/ctrlProp1098.xml"/><Relationship Id="rId124" Type="http://schemas.openxmlformats.org/officeDocument/2006/relationships/ctrlProp" Target="../ctrlProps/ctrlProp1163.xml"/><Relationship Id="rId569" Type="http://schemas.openxmlformats.org/officeDocument/2006/relationships/ctrlProp" Target="../ctrlProps/ctrlProp1608.xml"/><Relationship Id="rId776" Type="http://schemas.openxmlformats.org/officeDocument/2006/relationships/ctrlProp" Target="../ctrlProps/ctrlProp1815.xml"/><Relationship Id="rId983" Type="http://schemas.openxmlformats.org/officeDocument/2006/relationships/ctrlProp" Target="../ctrlProps/ctrlProp2022.xml"/><Relationship Id="rId331" Type="http://schemas.openxmlformats.org/officeDocument/2006/relationships/ctrlProp" Target="../ctrlProps/ctrlProp1370.xml"/><Relationship Id="rId429" Type="http://schemas.openxmlformats.org/officeDocument/2006/relationships/ctrlProp" Target="../ctrlProps/ctrlProp1468.xml"/><Relationship Id="rId636" Type="http://schemas.openxmlformats.org/officeDocument/2006/relationships/ctrlProp" Target="../ctrlProps/ctrlProp1675.xml"/><Relationship Id="rId843" Type="http://schemas.openxmlformats.org/officeDocument/2006/relationships/ctrlProp" Target="../ctrlProps/ctrlProp1882.xml"/><Relationship Id="rId275" Type="http://schemas.openxmlformats.org/officeDocument/2006/relationships/ctrlProp" Target="../ctrlProps/ctrlProp1314.xml"/><Relationship Id="rId482" Type="http://schemas.openxmlformats.org/officeDocument/2006/relationships/ctrlProp" Target="../ctrlProps/ctrlProp1521.xml"/><Relationship Id="rId703" Type="http://schemas.openxmlformats.org/officeDocument/2006/relationships/ctrlProp" Target="../ctrlProps/ctrlProp1742.xml"/><Relationship Id="rId910" Type="http://schemas.openxmlformats.org/officeDocument/2006/relationships/ctrlProp" Target="../ctrlProps/ctrlProp1949.xml"/><Relationship Id="rId135" Type="http://schemas.openxmlformats.org/officeDocument/2006/relationships/ctrlProp" Target="../ctrlProps/ctrlProp1174.xml"/><Relationship Id="rId342" Type="http://schemas.openxmlformats.org/officeDocument/2006/relationships/ctrlProp" Target="../ctrlProps/ctrlProp1381.xml"/><Relationship Id="rId787" Type="http://schemas.openxmlformats.org/officeDocument/2006/relationships/ctrlProp" Target="../ctrlProps/ctrlProp1826.xml"/><Relationship Id="rId994" Type="http://schemas.openxmlformats.org/officeDocument/2006/relationships/ctrlProp" Target="../ctrlProps/ctrlProp2033.xml"/><Relationship Id="rId202" Type="http://schemas.openxmlformats.org/officeDocument/2006/relationships/ctrlProp" Target="../ctrlProps/ctrlProp1241.xml"/><Relationship Id="rId647" Type="http://schemas.openxmlformats.org/officeDocument/2006/relationships/ctrlProp" Target="../ctrlProps/ctrlProp1686.xml"/><Relationship Id="rId854" Type="http://schemas.openxmlformats.org/officeDocument/2006/relationships/ctrlProp" Target="../ctrlProps/ctrlProp1893.xml"/><Relationship Id="rId286" Type="http://schemas.openxmlformats.org/officeDocument/2006/relationships/ctrlProp" Target="../ctrlProps/ctrlProp1325.xml"/><Relationship Id="rId493" Type="http://schemas.openxmlformats.org/officeDocument/2006/relationships/ctrlProp" Target="../ctrlProps/ctrlProp1532.xml"/><Relationship Id="rId507" Type="http://schemas.openxmlformats.org/officeDocument/2006/relationships/ctrlProp" Target="../ctrlProps/ctrlProp1546.xml"/><Relationship Id="rId714" Type="http://schemas.openxmlformats.org/officeDocument/2006/relationships/ctrlProp" Target="../ctrlProps/ctrlProp1753.xml"/><Relationship Id="rId921" Type="http://schemas.openxmlformats.org/officeDocument/2006/relationships/ctrlProp" Target="../ctrlProps/ctrlProp1960.xml"/><Relationship Id="rId50" Type="http://schemas.openxmlformats.org/officeDocument/2006/relationships/ctrlProp" Target="../ctrlProps/ctrlProp1089.xml"/><Relationship Id="rId146" Type="http://schemas.openxmlformats.org/officeDocument/2006/relationships/ctrlProp" Target="../ctrlProps/ctrlProp1185.xml"/><Relationship Id="rId353" Type="http://schemas.openxmlformats.org/officeDocument/2006/relationships/ctrlProp" Target="../ctrlProps/ctrlProp1392.xml"/><Relationship Id="rId560" Type="http://schemas.openxmlformats.org/officeDocument/2006/relationships/ctrlProp" Target="../ctrlProps/ctrlProp1599.xml"/><Relationship Id="rId798" Type="http://schemas.openxmlformats.org/officeDocument/2006/relationships/ctrlProp" Target="../ctrlProps/ctrlProp1837.xml"/><Relationship Id="rId213" Type="http://schemas.openxmlformats.org/officeDocument/2006/relationships/ctrlProp" Target="../ctrlProps/ctrlProp1252.xml"/><Relationship Id="rId420" Type="http://schemas.openxmlformats.org/officeDocument/2006/relationships/ctrlProp" Target="../ctrlProps/ctrlProp1459.xml"/><Relationship Id="rId658" Type="http://schemas.openxmlformats.org/officeDocument/2006/relationships/ctrlProp" Target="../ctrlProps/ctrlProp1697.xml"/><Relationship Id="rId865" Type="http://schemas.openxmlformats.org/officeDocument/2006/relationships/ctrlProp" Target="../ctrlProps/ctrlProp1904.xml"/><Relationship Id="rId297" Type="http://schemas.openxmlformats.org/officeDocument/2006/relationships/ctrlProp" Target="../ctrlProps/ctrlProp1336.xml"/><Relationship Id="rId518" Type="http://schemas.openxmlformats.org/officeDocument/2006/relationships/ctrlProp" Target="../ctrlProps/ctrlProp1557.xml"/><Relationship Id="rId725" Type="http://schemas.openxmlformats.org/officeDocument/2006/relationships/ctrlProp" Target="../ctrlProps/ctrlProp1764.xml"/><Relationship Id="rId932" Type="http://schemas.openxmlformats.org/officeDocument/2006/relationships/ctrlProp" Target="../ctrlProps/ctrlProp1971.xml"/><Relationship Id="rId157" Type="http://schemas.openxmlformats.org/officeDocument/2006/relationships/ctrlProp" Target="../ctrlProps/ctrlProp1196.xml"/><Relationship Id="rId364" Type="http://schemas.openxmlformats.org/officeDocument/2006/relationships/ctrlProp" Target="../ctrlProps/ctrlProp1403.xml"/><Relationship Id="rId1008" Type="http://schemas.openxmlformats.org/officeDocument/2006/relationships/ctrlProp" Target="../ctrlProps/ctrlProp2047.xml"/><Relationship Id="rId61" Type="http://schemas.openxmlformats.org/officeDocument/2006/relationships/ctrlProp" Target="../ctrlProps/ctrlProp1100.xml"/><Relationship Id="rId571" Type="http://schemas.openxmlformats.org/officeDocument/2006/relationships/ctrlProp" Target="../ctrlProps/ctrlProp1610.xml"/><Relationship Id="rId669" Type="http://schemas.openxmlformats.org/officeDocument/2006/relationships/ctrlProp" Target="../ctrlProps/ctrlProp1708.xml"/><Relationship Id="rId876" Type="http://schemas.openxmlformats.org/officeDocument/2006/relationships/ctrlProp" Target="../ctrlProps/ctrlProp1915.xml"/><Relationship Id="rId19" Type="http://schemas.openxmlformats.org/officeDocument/2006/relationships/ctrlProp" Target="../ctrlProps/ctrlProp1058.xml"/><Relationship Id="rId224" Type="http://schemas.openxmlformats.org/officeDocument/2006/relationships/ctrlProp" Target="../ctrlProps/ctrlProp1263.xml"/><Relationship Id="rId431" Type="http://schemas.openxmlformats.org/officeDocument/2006/relationships/ctrlProp" Target="../ctrlProps/ctrlProp1470.xml"/><Relationship Id="rId529" Type="http://schemas.openxmlformats.org/officeDocument/2006/relationships/ctrlProp" Target="../ctrlProps/ctrlProp1568.xml"/><Relationship Id="rId736" Type="http://schemas.openxmlformats.org/officeDocument/2006/relationships/ctrlProp" Target="../ctrlProps/ctrlProp1775.xml"/><Relationship Id="rId168" Type="http://schemas.openxmlformats.org/officeDocument/2006/relationships/ctrlProp" Target="../ctrlProps/ctrlProp1207.xml"/><Relationship Id="rId943" Type="http://schemas.openxmlformats.org/officeDocument/2006/relationships/ctrlProp" Target="../ctrlProps/ctrlProp1982.xml"/><Relationship Id="rId1019" Type="http://schemas.openxmlformats.org/officeDocument/2006/relationships/ctrlProp" Target="../ctrlProps/ctrlProp2058.xml"/><Relationship Id="rId72" Type="http://schemas.openxmlformats.org/officeDocument/2006/relationships/ctrlProp" Target="../ctrlProps/ctrlProp1111.xml"/><Relationship Id="rId375" Type="http://schemas.openxmlformats.org/officeDocument/2006/relationships/ctrlProp" Target="../ctrlProps/ctrlProp1414.xml"/><Relationship Id="rId582" Type="http://schemas.openxmlformats.org/officeDocument/2006/relationships/ctrlProp" Target="../ctrlProps/ctrlProp1621.xml"/><Relationship Id="rId803" Type="http://schemas.openxmlformats.org/officeDocument/2006/relationships/ctrlProp" Target="../ctrlProps/ctrlProp1842.xml"/><Relationship Id="rId3" Type="http://schemas.openxmlformats.org/officeDocument/2006/relationships/vmlDrawing" Target="../drawings/vmlDrawing19.vml"/><Relationship Id="rId235" Type="http://schemas.openxmlformats.org/officeDocument/2006/relationships/ctrlProp" Target="../ctrlProps/ctrlProp1274.xml"/><Relationship Id="rId442" Type="http://schemas.openxmlformats.org/officeDocument/2006/relationships/ctrlProp" Target="../ctrlProps/ctrlProp1481.xml"/><Relationship Id="rId887" Type="http://schemas.openxmlformats.org/officeDocument/2006/relationships/ctrlProp" Target="../ctrlProps/ctrlProp1926.xml"/><Relationship Id="rId302" Type="http://schemas.openxmlformats.org/officeDocument/2006/relationships/ctrlProp" Target="../ctrlProps/ctrlProp1341.xml"/><Relationship Id="rId747" Type="http://schemas.openxmlformats.org/officeDocument/2006/relationships/ctrlProp" Target="../ctrlProps/ctrlProp1786.xml"/><Relationship Id="rId954" Type="http://schemas.openxmlformats.org/officeDocument/2006/relationships/ctrlProp" Target="../ctrlProps/ctrlProp1993.xml"/><Relationship Id="rId83" Type="http://schemas.openxmlformats.org/officeDocument/2006/relationships/ctrlProp" Target="../ctrlProps/ctrlProp1122.xml"/><Relationship Id="rId179" Type="http://schemas.openxmlformats.org/officeDocument/2006/relationships/ctrlProp" Target="../ctrlProps/ctrlProp1218.xml"/><Relationship Id="rId386" Type="http://schemas.openxmlformats.org/officeDocument/2006/relationships/ctrlProp" Target="../ctrlProps/ctrlProp1425.xml"/><Relationship Id="rId593" Type="http://schemas.openxmlformats.org/officeDocument/2006/relationships/ctrlProp" Target="../ctrlProps/ctrlProp1632.xml"/><Relationship Id="rId607" Type="http://schemas.openxmlformats.org/officeDocument/2006/relationships/ctrlProp" Target="../ctrlProps/ctrlProp1646.xml"/><Relationship Id="rId814" Type="http://schemas.openxmlformats.org/officeDocument/2006/relationships/ctrlProp" Target="../ctrlProps/ctrlProp1853.xml"/><Relationship Id="rId246" Type="http://schemas.openxmlformats.org/officeDocument/2006/relationships/ctrlProp" Target="../ctrlProps/ctrlProp1285.xml"/><Relationship Id="rId453" Type="http://schemas.openxmlformats.org/officeDocument/2006/relationships/ctrlProp" Target="../ctrlProps/ctrlProp1492.xml"/><Relationship Id="rId660" Type="http://schemas.openxmlformats.org/officeDocument/2006/relationships/ctrlProp" Target="../ctrlProps/ctrlProp1699.xml"/><Relationship Id="rId898" Type="http://schemas.openxmlformats.org/officeDocument/2006/relationships/ctrlProp" Target="../ctrlProps/ctrlProp1937.xml"/><Relationship Id="rId106" Type="http://schemas.openxmlformats.org/officeDocument/2006/relationships/ctrlProp" Target="../ctrlProps/ctrlProp1145.xml"/><Relationship Id="rId313" Type="http://schemas.openxmlformats.org/officeDocument/2006/relationships/ctrlProp" Target="../ctrlProps/ctrlProp1352.xml"/><Relationship Id="rId758" Type="http://schemas.openxmlformats.org/officeDocument/2006/relationships/ctrlProp" Target="../ctrlProps/ctrlProp1797.xml"/><Relationship Id="rId965" Type="http://schemas.openxmlformats.org/officeDocument/2006/relationships/ctrlProp" Target="../ctrlProps/ctrlProp2004.xml"/><Relationship Id="rId10" Type="http://schemas.openxmlformats.org/officeDocument/2006/relationships/ctrlProp" Target="../ctrlProps/ctrlProp1049.xml"/><Relationship Id="rId94" Type="http://schemas.openxmlformats.org/officeDocument/2006/relationships/ctrlProp" Target="../ctrlProps/ctrlProp1133.xml"/><Relationship Id="rId397" Type="http://schemas.openxmlformats.org/officeDocument/2006/relationships/ctrlProp" Target="../ctrlProps/ctrlProp1436.xml"/><Relationship Id="rId520" Type="http://schemas.openxmlformats.org/officeDocument/2006/relationships/ctrlProp" Target="../ctrlProps/ctrlProp1559.xml"/><Relationship Id="rId618" Type="http://schemas.openxmlformats.org/officeDocument/2006/relationships/ctrlProp" Target="../ctrlProps/ctrlProp1657.xml"/><Relationship Id="rId825" Type="http://schemas.openxmlformats.org/officeDocument/2006/relationships/ctrlProp" Target="../ctrlProps/ctrlProp1864.xml"/><Relationship Id="rId257" Type="http://schemas.openxmlformats.org/officeDocument/2006/relationships/ctrlProp" Target="../ctrlProps/ctrlProp1296.xml"/><Relationship Id="rId464" Type="http://schemas.openxmlformats.org/officeDocument/2006/relationships/ctrlProp" Target="../ctrlProps/ctrlProp1503.xml"/><Relationship Id="rId1010" Type="http://schemas.openxmlformats.org/officeDocument/2006/relationships/ctrlProp" Target="../ctrlProps/ctrlProp2049.xml"/><Relationship Id="rId117" Type="http://schemas.openxmlformats.org/officeDocument/2006/relationships/ctrlProp" Target="../ctrlProps/ctrlProp1156.xml"/><Relationship Id="rId671" Type="http://schemas.openxmlformats.org/officeDocument/2006/relationships/ctrlProp" Target="../ctrlProps/ctrlProp1710.xml"/><Relationship Id="rId769" Type="http://schemas.openxmlformats.org/officeDocument/2006/relationships/ctrlProp" Target="../ctrlProps/ctrlProp1808.xml"/><Relationship Id="rId976" Type="http://schemas.openxmlformats.org/officeDocument/2006/relationships/ctrlProp" Target="../ctrlProps/ctrlProp2015.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48.bin"/><Relationship Id="rId4" Type="http://schemas.openxmlformats.org/officeDocument/2006/relationships/ctrlProp" Target="../ctrlProps/ctrlProp206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49.bin"/><Relationship Id="rId4" Type="http://schemas.openxmlformats.org/officeDocument/2006/relationships/ctrlProp" Target="../ctrlProps/ctrlProp206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50.bin"/><Relationship Id="rId4" Type="http://schemas.openxmlformats.org/officeDocument/2006/relationships/ctrlProp" Target="../ctrlProps/ctrlProp207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51.bin"/><Relationship Id="rId4" Type="http://schemas.openxmlformats.org/officeDocument/2006/relationships/ctrlProp" Target="../ctrlProps/ctrlProp207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52.bin"/><Relationship Id="rId4" Type="http://schemas.openxmlformats.org/officeDocument/2006/relationships/ctrlProp" Target="../ctrlProps/ctrlProp207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53.bin"/><Relationship Id="rId4" Type="http://schemas.openxmlformats.org/officeDocument/2006/relationships/ctrlProp" Target="../ctrlProps/ctrlProp2073.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55.bin"/><Relationship Id="rId4" Type="http://schemas.openxmlformats.org/officeDocument/2006/relationships/ctrlProp" Target="../ctrlProps/ctrlProp207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56.bin"/><Relationship Id="rId4" Type="http://schemas.openxmlformats.org/officeDocument/2006/relationships/ctrlProp" Target="../ctrlProps/ctrlProp2075.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pageSetUpPr fitToPage="1"/>
  </sheetPr>
  <dimension ref="A1:II132"/>
  <sheetViews>
    <sheetView tabSelected="1" defaultGridColor="0" colorId="22" zoomScale="75" zoomScaleNormal="75" workbookViewId="0">
      <selection activeCell="C35" sqref="C35"/>
    </sheetView>
  </sheetViews>
  <sheetFormatPr defaultColWidth="9.84375" defaultRowHeight="15.5"/>
  <cols>
    <col min="1" max="1" width="30.84375" style="123" customWidth="1"/>
    <col min="2" max="2" width="2.84375" style="123" customWidth="1"/>
    <col min="3" max="3" width="46.84375" style="123" customWidth="1"/>
    <col min="4" max="4" width="9.84375" style="123"/>
    <col min="5" max="5" width="27.84375" style="123" customWidth="1"/>
    <col min="6" max="16384" width="9.84375" style="123"/>
  </cols>
  <sheetData>
    <row r="1" spans="1:243" ht="29.5">
      <c r="A1" s="4"/>
      <c r="B1" s="4"/>
      <c r="C1" s="5" t="s">
        <v>693</v>
      </c>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row>
    <row r="2" spans="1:243" ht="29.5">
      <c r="A2" s="4"/>
      <c r="B2" s="4"/>
      <c r="C2" s="5" t="s">
        <v>694</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row>
    <row r="3" spans="1:243" ht="14" customHeight="1">
      <c r="A3" s="4"/>
      <c r="B3" s="4"/>
      <c r="C3" s="5"/>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row>
    <row r="4" spans="1:243" ht="22.5">
      <c r="A4" s="4"/>
      <c r="B4" s="4"/>
      <c r="C4" s="6" t="s">
        <v>695</v>
      </c>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row>
    <row r="5" spans="1:243" ht="22.5">
      <c r="A5" s="4"/>
      <c r="B5" s="4"/>
      <c r="C5" s="6" t="s">
        <v>696</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row>
    <row r="6" spans="1:243" ht="22.5">
      <c r="A6" s="4"/>
      <c r="B6" s="4"/>
      <c r="C6" s="7" t="str">
        <f>A40</f>
        <v>For the period ending DECEMBER 31, 2023</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row>
    <row r="7" spans="1:243" ht="22.5">
      <c r="A7" s="4"/>
      <c r="B7" s="4"/>
      <c r="C7" s="8"/>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row>
    <row r="8" spans="1:243" ht="22.5">
      <c r="A8" s="4"/>
      <c r="B8" s="4"/>
      <c r="C8" s="6"/>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row>
    <row r="9" spans="1:243" ht="17" customHeight="1">
      <c r="A9" s="9" t="s">
        <v>697</v>
      </c>
      <c r="B9" s="4"/>
      <c r="C9" s="6"/>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row>
    <row r="10" spans="1:243" ht="33.75" customHeight="1">
      <c r="A10" s="4"/>
      <c r="B10" s="10">
        <v>1</v>
      </c>
      <c r="C10" s="545" t="s">
        <v>698</v>
      </c>
      <c r="D10" s="11"/>
      <c r="E10" s="11"/>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row>
    <row r="11" spans="1:243" ht="17" customHeight="1">
      <c r="A11" s="4"/>
      <c r="B11" s="4"/>
      <c r="C11" s="6"/>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row>
    <row r="12" spans="1:243" ht="77.5">
      <c r="A12" s="4"/>
      <c r="B12" s="10">
        <v>2</v>
      </c>
      <c r="C12" s="545" t="s">
        <v>699</v>
      </c>
      <c r="D12" s="11"/>
      <c r="E12" s="11"/>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row>
    <row r="13" spans="1:243" ht="17" customHeight="1">
      <c r="A13" s="4"/>
      <c r="B13" s="4"/>
      <c r="C13" s="6"/>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row>
    <row r="14" spans="1:243">
      <c r="A14" s="4"/>
      <c r="B14" s="4"/>
      <c r="C14" s="4"/>
      <c r="D14" s="11"/>
      <c r="E14" s="11"/>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row>
    <row r="15" spans="1:243" ht="24.9" customHeight="1">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row>
    <row r="16" spans="1:243" ht="17" customHeight="1">
      <c r="A16" s="4"/>
      <c r="B16" s="4"/>
      <c r="C16" s="6"/>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row>
    <row r="17" spans="1:243" ht="17" customHeight="1">
      <c r="A17" s="4"/>
      <c r="B17" s="4"/>
      <c r="C17" s="6"/>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row>
    <row r="18" spans="1:243" ht="17" customHeight="1">
      <c r="A18" s="4"/>
      <c r="B18" s="4"/>
      <c r="C18" s="6"/>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row>
    <row r="19" spans="1:243">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row>
    <row r="20" spans="1:243" ht="17.5">
      <c r="A20" s="12"/>
      <c r="B20" s="13"/>
      <c r="C20" s="14" t="s">
        <v>700</v>
      </c>
      <c r="D20" s="13"/>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row>
    <row r="21" spans="1:243" ht="17.5">
      <c r="A21" s="16"/>
      <c r="B21" s="16"/>
      <c r="C21" s="16"/>
      <c r="D21" s="16"/>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row>
    <row r="22" spans="1:243" ht="17.5">
      <c r="A22" s="16"/>
      <c r="B22" s="16"/>
      <c r="C22" s="16"/>
      <c r="D22" s="16"/>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row>
    <row r="23" spans="1:243" ht="17.5">
      <c r="A23" s="17" t="s">
        <v>701</v>
      </c>
      <c r="B23" s="17"/>
      <c r="C23" s="1377" t="s">
        <v>2596</v>
      </c>
      <c r="D23" s="16"/>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row>
    <row r="24" spans="1:243" ht="17.5">
      <c r="A24" s="17"/>
      <c r="B24" s="17"/>
      <c r="C24" s="1378"/>
      <c r="D24" s="16"/>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row>
    <row r="25" spans="1:243" ht="17.5">
      <c r="A25" s="17" t="s">
        <v>702</v>
      </c>
      <c r="B25" s="17"/>
      <c r="C25" s="1377" t="s">
        <v>2597</v>
      </c>
      <c r="D25" s="16"/>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row>
    <row r="26" spans="1:243" ht="17.5">
      <c r="A26" s="17"/>
      <c r="B26" s="17"/>
      <c r="C26" s="1378"/>
      <c r="D26" s="16"/>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row>
    <row r="27" spans="1:243" ht="17.5">
      <c r="A27" s="17" t="s">
        <v>703</v>
      </c>
      <c r="B27" s="17"/>
      <c r="C27" s="1377" t="s">
        <v>2598</v>
      </c>
      <c r="D27" s="16"/>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row>
    <row r="28" spans="1:243" ht="17.5">
      <c r="A28" s="16"/>
      <c r="B28" s="16"/>
      <c r="C28" s="1378"/>
      <c r="D28" s="16"/>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row>
    <row r="29" spans="1:243" ht="22.5">
      <c r="A29" s="18"/>
      <c r="B29" s="18"/>
      <c r="C29" s="1379"/>
      <c r="D29" s="18"/>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row>
    <row r="30" spans="1:243">
      <c r="A30" s="20"/>
      <c r="B30" s="20"/>
      <c r="C30" s="1380"/>
      <c r="D30" s="20"/>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row>
    <row r="31" spans="1:243">
      <c r="A31" s="20"/>
      <c r="B31" s="20"/>
      <c r="C31" s="1380"/>
      <c r="D31" s="20"/>
      <c r="E31" s="21" t="s">
        <v>704</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row>
    <row r="32" spans="1:243" ht="17.5">
      <c r="A32" s="17" t="s">
        <v>705</v>
      </c>
      <c r="B32" s="22"/>
      <c r="C32" s="1381" t="s">
        <v>3369</v>
      </c>
      <c r="D32" s="20"/>
      <c r="E32" s="830" t="s">
        <v>778</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row>
    <row r="33" spans="1:243">
      <c r="A33" s="22"/>
      <c r="B33" s="22"/>
      <c r="C33" s="1380"/>
      <c r="D33" s="20"/>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row>
    <row r="34" spans="1:243" ht="17.5">
      <c r="A34" s="17" t="s">
        <v>439</v>
      </c>
      <c r="B34" s="22"/>
      <c r="C34" s="1381" t="s">
        <v>3370</v>
      </c>
      <c r="D34" s="20"/>
      <c r="E34" s="830" t="s">
        <v>440</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row>
    <row r="35" spans="1:243">
      <c r="A35" s="22"/>
      <c r="B35" s="22"/>
      <c r="C35" s="1382"/>
      <c r="D35" s="20"/>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row>
    <row r="36" spans="1:243" ht="17.5">
      <c r="A36" s="17" t="s">
        <v>441</v>
      </c>
      <c r="B36" s="22"/>
      <c r="C36" s="1381" t="s">
        <v>3368</v>
      </c>
      <c r="D36" s="20"/>
      <c r="E36" s="830" t="s">
        <v>442</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row>
    <row r="37" spans="1:243">
      <c r="A37" s="20"/>
      <c r="B37" s="20"/>
      <c r="C37" s="20"/>
      <c r="D37" s="20"/>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row>
    <row r="38" spans="1:243">
      <c r="A38" s="20"/>
      <c r="B38" s="20"/>
      <c r="C38" s="20"/>
      <c r="D38" s="20"/>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row>
    <row r="39" spans="1:243">
      <c r="A39" s="20" t="str">
        <f>"For the period starting "&amp;C32</f>
        <v>For the period starting JANUARY 1, 2023</v>
      </c>
      <c r="B39" s="20"/>
      <c r="C39" s="20"/>
      <c r="D39" s="20"/>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row>
    <row r="40" spans="1:243">
      <c r="A40" s="20" t="str">
        <f>"For the period ending "&amp;C34</f>
        <v>For the period ending DECEMBER 31, 2023</v>
      </c>
      <c r="B40" s="20"/>
      <c r="C40" s="20"/>
      <c r="D40" s="20"/>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row>
    <row r="41" spans="1:243">
      <c r="A41" s="20" t="str">
        <f>"Year Ended  "&amp;C34</f>
        <v>Year Ended  DECEMBER 31, 2023</v>
      </c>
      <c r="B41" s="20"/>
      <c r="C41" s="20"/>
      <c r="D41" s="20"/>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row>
    <row r="42" spans="1:243">
      <c r="A42" s="20"/>
      <c r="B42" s="20"/>
      <c r="C42" s="20"/>
      <c r="D42" s="20"/>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row>
    <row r="43" spans="1:243">
      <c r="A43" s="20"/>
      <c r="B43" s="20"/>
      <c r="C43" s="20"/>
      <c r="D43" s="20"/>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row>
    <row r="44" spans="1:24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row>
    <row r="45" spans="1:24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row>
    <row r="46" spans="1:243">
      <c r="A46" s="541" t="str">
        <f>"Annual Report of "&amp;C23&amp;"                                      "&amp;C6</f>
        <v>Annual Report of VERIZON NEW YORK INC.                                      For the period ending DECEMBER 31, 2023</v>
      </c>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row>
    <row r="47" spans="1:24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row>
    <row r="48" spans="1:243">
      <c r="A48" s="541" t="str">
        <f>"Annual Report of "&amp;C23&amp;"                                                 "&amp;C6</f>
        <v>Annual Report of VERIZON NEW YORK INC.                                                 For the period ending DECEMBER 31, 2023</v>
      </c>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row>
    <row r="49" spans="1:24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row>
    <row r="50" spans="1:243">
      <c r="A50" s="541" t="str">
        <f>"Annual Report of "&amp;C23&amp;"                                                            "&amp;C6</f>
        <v>Annual Report of VERIZON NEW YORK INC.                                                            For the period ending DECEMBER 31, 2023</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row>
    <row r="51" spans="1:24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row>
    <row r="52" spans="1:243">
      <c r="A52" s="541" t="str">
        <f>"Annual Report of "&amp;C23&amp;"                                                                      "&amp;C6</f>
        <v>Annual Report of VERIZON NEW YORK INC.                                                                      For the period ending DECEMBER 31, 2023</v>
      </c>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row>
    <row r="53" spans="1:243">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row>
    <row r="54" spans="1:243">
      <c r="A54" s="541" t="str">
        <f>"Annual Report of "&amp;C23&amp;"                                                                            "&amp;C6</f>
        <v>Annual Report of VERIZON NEW YORK INC.                                                                            For the period ending DECEMBER 31, 2023</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row>
    <row r="55" spans="1:243">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row>
    <row r="56" spans="1:243">
      <c r="A56" s="541" t="str">
        <f>"Annual Report of "&amp;C23&amp;"                                                                                    "&amp;C6</f>
        <v>Annual Report of VERIZON NEW YORK INC.                                                                                    For the period ending DECEMBER 31, 2023</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row>
    <row r="57" spans="1:243">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row>
    <row r="58" spans="1:243">
      <c r="A58" s="541" t="str">
        <f>"Annual Report of "&amp;C23&amp;"                                                                 "&amp;C6</f>
        <v>Annual Report of VERIZON NEW YORK INC.                                                                 For the period ending DECEMBER 31, 2023</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row>
    <row r="59" spans="1:243">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row>
    <row r="60" spans="1:243">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row>
    <row r="61" spans="1:243">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row>
    <row r="62" spans="1:243">
      <c r="A62" s="24"/>
      <c r="B62" s="24"/>
      <c r="C62" s="24"/>
      <c r="D62" s="24"/>
      <c r="E62" s="2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1:243">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1:243">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row>
    <row r="65" spans="1:243">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row>
    <row r="66" spans="1:243">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row>
    <row r="67" spans="1:243">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row>
    <row r="68" spans="1:243">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row>
    <row r="69" spans="1:243">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row>
    <row r="70" spans="1:243">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row>
    <row r="71" spans="1:243">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row>
    <row r="72" spans="1:243">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row>
    <row r="73" spans="1:243">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row>
    <row r="74" spans="1:243">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row>
    <row r="75" spans="1:243">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row>
    <row r="76" spans="1:243">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row>
    <row r="77" spans="1:243">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row>
    <row r="78" spans="1:243">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row>
    <row r="79" spans="1:243">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row>
    <row r="80" spans="1:243">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row>
    <row r="81" spans="1:243">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row>
    <row r="82" spans="1:243">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row>
    <row r="83" spans="1:243">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row>
    <row r="84" spans="1:243">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row>
    <row r="85" spans="1:243">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row>
    <row r="86" spans="1:243">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row>
    <row r="87" spans="1:243">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row>
    <row r="88" spans="1:243">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row>
    <row r="89" spans="1:243">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row>
    <row r="90" spans="1:243">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row>
    <row r="91" spans="1:243">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row>
    <row r="92" spans="1:243">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row>
    <row r="93" spans="1:243">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row>
    <row r="94" spans="1:243">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row>
    <row r="95" spans="1:243">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row>
    <row r="96" spans="1:243">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row>
    <row r="97" spans="1:243">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row>
    <row r="98" spans="1:243">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row>
    <row r="99" spans="1:243">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row>
    <row r="100" spans="1:24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row>
    <row r="101" spans="1:24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row>
    <row r="102" spans="1:24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row>
    <row r="103" spans="1:24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row>
    <row r="104" spans="1:24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row>
    <row r="105" spans="1:24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row>
    <row r="106" spans="1:24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row>
    <row r="107" spans="1:24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row>
    <row r="108" spans="1:24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row>
    <row r="109" spans="1:24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row>
    <row r="110" spans="1:24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row>
    <row r="111" spans="1:24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row>
    <row r="112" spans="1:24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row>
    <row r="113" spans="1:24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row>
    <row r="114" spans="1:24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row>
    <row r="115" spans="1:24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row>
    <row r="116" spans="1:24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row>
    <row r="117" spans="1:24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row>
    <row r="118" spans="1:24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row>
    <row r="119" spans="1:24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row>
    <row r="120" spans="1:24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row>
    <row r="121" spans="1:24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row>
    <row r="122" spans="1:24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row>
    <row r="123" spans="1:24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row>
    <row r="124" spans="1:24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row>
    <row r="125" spans="1:24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row>
    <row r="126" spans="1:24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row>
    <row r="127" spans="1:24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row>
    <row r="128" spans="1:24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row>
    <row r="129" spans="1:24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row>
    <row r="130" spans="1:24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row>
    <row r="131" spans="1:24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row>
    <row r="132" spans="1:24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row>
  </sheetData>
  <pageMargins left="0.5" right="0.5" top="0.5" bottom="0.5" header="0.5" footer="0.5"/>
  <pageSetup scale="10" orientation="portrait" r:id="rId1"/>
  <headerFooter alignWithMargins="0"/>
  <rowBreaks count="1" manualBreakCount="1">
    <brk id="6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pageSetUpPr fitToPage="1"/>
  </sheetPr>
  <dimension ref="A1:IV84"/>
  <sheetViews>
    <sheetView defaultGridColor="0" colorId="22" zoomScaleNormal="75" workbookViewId="0"/>
  </sheetViews>
  <sheetFormatPr defaultColWidth="9.84375" defaultRowHeight="15.5"/>
  <cols>
    <col min="1" max="1" width="3.84375" customWidth="1"/>
    <col min="2" max="2" width="42.84375" customWidth="1"/>
    <col min="5" max="5" width="12.07421875" customWidth="1"/>
  </cols>
  <sheetData>
    <row r="1" spans="1:256" ht="16" thickBot="1">
      <c r="A1" s="139" t="str">
        <f>'Data Sheet'!A46</f>
        <v>Annual Report of VERIZON NEW YORK INC.                                      For the period ending DECEMBER 31, 2023</v>
      </c>
      <c r="B1" s="210"/>
      <c r="C1" s="94"/>
      <c r="D1" s="94"/>
      <c r="E1" s="94"/>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row>
    <row r="2" spans="1:256" ht="9.9" customHeight="1">
      <c r="A2" s="60"/>
      <c r="B2" s="61"/>
      <c r="C2" s="61"/>
      <c r="D2" s="61"/>
      <c r="E2" s="62"/>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row>
    <row r="3" spans="1:256">
      <c r="A3" s="140" t="s">
        <v>2378</v>
      </c>
      <c r="B3" s="125"/>
      <c r="C3" s="125"/>
      <c r="D3" s="125"/>
      <c r="E3" s="126"/>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row>
    <row r="4" spans="1:256" ht="9.9" customHeight="1">
      <c r="A4" s="66"/>
      <c r="B4" s="59"/>
      <c r="C4" s="59"/>
      <c r="D4" s="59"/>
      <c r="E4" s="67"/>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c r="IU4" s="59"/>
      <c r="IV4" s="59"/>
    </row>
    <row r="5" spans="1:256">
      <c r="A5" s="211" t="s">
        <v>1522</v>
      </c>
      <c r="B5" s="212"/>
      <c r="C5" s="212"/>
      <c r="D5" s="212"/>
      <c r="E5" s="213"/>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c r="GT5" s="212"/>
      <c r="GU5" s="212"/>
      <c r="GV5" s="212"/>
      <c r="GW5" s="212"/>
      <c r="GX5" s="212"/>
      <c r="GY5" s="212"/>
      <c r="GZ5" s="212"/>
      <c r="HA5" s="212"/>
      <c r="HB5" s="212"/>
      <c r="HC5" s="212"/>
      <c r="HD5" s="212"/>
      <c r="HE5" s="212"/>
      <c r="HF5" s="212"/>
      <c r="HG5" s="212"/>
      <c r="HH5" s="212"/>
      <c r="HI5" s="212"/>
      <c r="HJ5" s="212"/>
      <c r="HK5" s="212"/>
      <c r="HL5" s="212"/>
      <c r="HM5" s="212"/>
      <c r="HN5" s="212"/>
      <c r="HO5" s="212"/>
      <c r="HP5" s="212"/>
      <c r="HQ5" s="212"/>
      <c r="HR5" s="212"/>
      <c r="HS5" s="212"/>
      <c r="HT5" s="212"/>
      <c r="HU5" s="212"/>
      <c r="HV5" s="212"/>
      <c r="HW5" s="212"/>
      <c r="HX5" s="212"/>
      <c r="HY5" s="212"/>
      <c r="HZ5" s="212"/>
      <c r="IA5" s="212"/>
      <c r="IB5" s="212"/>
      <c r="IC5" s="212"/>
      <c r="ID5" s="212"/>
      <c r="IE5" s="212"/>
      <c r="IF5" s="212"/>
      <c r="IG5" s="212"/>
      <c r="IH5" s="212"/>
      <c r="II5" s="212"/>
      <c r="IJ5" s="212"/>
      <c r="IK5" s="212"/>
      <c r="IL5" s="212"/>
      <c r="IM5" s="212"/>
      <c r="IN5" s="212"/>
      <c r="IO5" s="212"/>
      <c r="IP5" s="212"/>
      <c r="IQ5" s="212"/>
      <c r="IR5" s="212"/>
      <c r="IS5" s="212"/>
      <c r="IT5" s="212"/>
      <c r="IU5" s="212"/>
      <c r="IV5" s="212"/>
    </row>
    <row r="6" spans="1:256">
      <c r="A6" s="211" t="s">
        <v>2379</v>
      </c>
      <c r="B6" s="212"/>
      <c r="C6" s="212"/>
      <c r="D6" s="212"/>
      <c r="E6" s="213"/>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c r="CZ6" s="212"/>
      <c r="DA6" s="212"/>
      <c r="DB6" s="212"/>
      <c r="DC6" s="212"/>
      <c r="DD6" s="212"/>
      <c r="DE6" s="212"/>
      <c r="DF6" s="212"/>
      <c r="DG6" s="212"/>
      <c r="DH6" s="212"/>
      <c r="DI6" s="212"/>
      <c r="DJ6" s="212"/>
      <c r="DK6" s="212"/>
      <c r="DL6" s="212"/>
      <c r="DM6" s="212"/>
      <c r="DN6" s="212"/>
      <c r="DO6" s="212"/>
      <c r="DP6" s="212"/>
      <c r="DQ6" s="212"/>
      <c r="DR6" s="212"/>
      <c r="DS6" s="212"/>
      <c r="DT6" s="212"/>
      <c r="DU6" s="212"/>
      <c r="DV6" s="212"/>
      <c r="DW6" s="212"/>
      <c r="DX6" s="212"/>
      <c r="DY6" s="212"/>
      <c r="DZ6" s="212"/>
      <c r="EA6" s="212"/>
      <c r="EB6" s="212"/>
      <c r="EC6" s="212"/>
      <c r="ED6" s="212"/>
      <c r="EE6" s="212"/>
      <c r="EF6" s="212"/>
      <c r="EG6" s="212"/>
      <c r="EH6" s="212"/>
      <c r="EI6" s="212"/>
      <c r="EJ6" s="212"/>
      <c r="EK6" s="212"/>
      <c r="EL6" s="212"/>
      <c r="EM6" s="212"/>
      <c r="EN6" s="212"/>
      <c r="EO6" s="212"/>
      <c r="EP6" s="212"/>
      <c r="EQ6" s="212"/>
      <c r="ER6" s="212"/>
      <c r="ES6" s="212"/>
      <c r="ET6" s="212"/>
      <c r="EU6" s="212"/>
      <c r="EV6" s="212"/>
      <c r="EW6" s="212"/>
      <c r="EX6" s="212"/>
      <c r="EY6" s="212"/>
      <c r="EZ6" s="212"/>
      <c r="FA6" s="212"/>
      <c r="FB6" s="212"/>
      <c r="FC6" s="212"/>
      <c r="FD6" s="212"/>
      <c r="FE6" s="212"/>
      <c r="FF6" s="212"/>
      <c r="FG6" s="212"/>
      <c r="FH6" s="212"/>
      <c r="FI6" s="212"/>
      <c r="FJ6" s="212"/>
      <c r="FK6" s="212"/>
      <c r="FL6" s="212"/>
      <c r="FM6" s="212"/>
      <c r="FN6" s="212"/>
      <c r="FO6" s="212"/>
      <c r="FP6" s="212"/>
      <c r="FQ6" s="212"/>
      <c r="FR6" s="212"/>
      <c r="FS6" s="212"/>
      <c r="FT6" s="212"/>
      <c r="FU6" s="212"/>
      <c r="FV6" s="212"/>
      <c r="FW6" s="212"/>
      <c r="FX6" s="212"/>
      <c r="FY6" s="212"/>
      <c r="FZ6" s="212"/>
      <c r="GA6" s="212"/>
      <c r="GB6" s="212"/>
      <c r="GC6" s="212"/>
      <c r="GD6" s="212"/>
      <c r="GE6" s="212"/>
      <c r="GF6" s="212"/>
      <c r="GG6" s="212"/>
      <c r="GH6" s="212"/>
      <c r="GI6" s="212"/>
      <c r="GJ6" s="212"/>
      <c r="GK6" s="212"/>
      <c r="GL6" s="212"/>
      <c r="GM6" s="212"/>
      <c r="GN6" s="212"/>
      <c r="GO6" s="212"/>
      <c r="GP6" s="212"/>
      <c r="GQ6" s="212"/>
      <c r="GR6" s="212"/>
      <c r="GS6" s="212"/>
      <c r="GT6" s="212"/>
      <c r="GU6" s="212"/>
      <c r="GV6" s="212"/>
      <c r="GW6" s="212"/>
      <c r="GX6" s="212"/>
      <c r="GY6" s="212"/>
      <c r="GZ6" s="212"/>
      <c r="HA6" s="212"/>
      <c r="HB6" s="212"/>
      <c r="HC6" s="212"/>
      <c r="HD6" s="212"/>
      <c r="HE6" s="212"/>
      <c r="HF6" s="212"/>
      <c r="HG6" s="212"/>
      <c r="HH6" s="212"/>
      <c r="HI6" s="212"/>
      <c r="HJ6" s="212"/>
      <c r="HK6" s="212"/>
      <c r="HL6" s="212"/>
      <c r="HM6" s="212"/>
      <c r="HN6" s="212"/>
      <c r="HO6" s="212"/>
      <c r="HP6" s="212"/>
      <c r="HQ6" s="212"/>
      <c r="HR6" s="212"/>
      <c r="HS6" s="212"/>
      <c r="HT6" s="212"/>
      <c r="HU6" s="212"/>
      <c r="HV6" s="212"/>
      <c r="HW6" s="212"/>
      <c r="HX6" s="212"/>
      <c r="HY6" s="212"/>
      <c r="HZ6" s="212"/>
      <c r="IA6" s="212"/>
      <c r="IB6" s="212"/>
      <c r="IC6" s="212"/>
      <c r="ID6" s="212"/>
      <c r="IE6" s="212"/>
      <c r="IF6" s="212"/>
      <c r="IG6" s="212"/>
      <c r="IH6" s="212"/>
      <c r="II6" s="212"/>
      <c r="IJ6" s="212"/>
      <c r="IK6" s="212"/>
      <c r="IL6" s="212"/>
      <c r="IM6" s="212"/>
      <c r="IN6" s="212"/>
      <c r="IO6" s="212"/>
      <c r="IP6" s="212"/>
      <c r="IQ6" s="212"/>
      <c r="IR6" s="212"/>
      <c r="IS6" s="212"/>
      <c r="IT6" s="212"/>
      <c r="IU6" s="212"/>
      <c r="IV6" s="212"/>
    </row>
    <row r="7" spans="1:256">
      <c r="A7" s="211" t="s">
        <v>1194</v>
      </c>
      <c r="B7" s="212"/>
      <c r="C7" s="212"/>
      <c r="D7" s="212"/>
      <c r="E7" s="213"/>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c r="CZ7" s="212"/>
      <c r="DA7" s="212"/>
      <c r="DB7" s="212"/>
      <c r="DC7" s="212"/>
      <c r="DD7" s="212"/>
      <c r="DE7" s="212"/>
      <c r="DF7" s="212"/>
      <c r="DG7" s="212"/>
      <c r="DH7" s="212"/>
      <c r="DI7" s="212"/>
      <c r="DJ7" s="212"/>
      <c r="DK7" s="212"/>
      <c r="DL7" s="212"/>
      <c r="DM7" s="212"/>
      <c r="DN7" s="212"/>
      <c r="DO7" s="212"/>
      <c r="DP7" s="212"/>
      <c r="DQ7" s="212"/>
      <c r="DR7" s="212"/>
      <c r="DS7" s="212"/>
      <c r="DT7" s="212"/>
      <c r="DU7" s="212"/>
      <c r="DV7" s="212"/>
      <c r="DW7" s="212"/>
      <c r="DX7" s="212"/>
      <c r="DY7" s="212"/>
      <c r="DZ7" s="212"/>
      <c r="EA7" s="212"/>
      <c r="EB7" s="212"/>
      <c r="EC7" s="212"/>
      <c r="ED7" s="212"/>
      <c r="EE7" s="212"/>
      <c r="EF7" s="212"/>
      <c r="EG7" s="212"/>
      <c r="EH7" s="212"/>
      <c r="EI7" s="212"/>
      <c r="EJ7" s="212"/>
      <c r="EK7" s="212"/>
      <c r="EL7" s="212"/>
      <c r="EM7" s="212"/>
      <c r="EN7" s="212"/>
      <c r="EO7" s="212"/>
      <c r="EP7" s="212"/>
      <c r="EQ7" s="212"/>
      <c r="ER7" s="212"/>
      <c r="ES7" s="212"/>
      <c r="ET7" s="212"/>
      <c r="EU7" s="212"/>
      <c r="EV7" s="212"/>
      <c r="EW7" s="212"/>
      <c r="EX7" s="212"/>
      <c r="EY7" s="212"/>
      <c r="EZ7" s="212"/>
      <c r="FA7" s="212"/>
      <c r="FB7" s="212"/>
      <c r="FC7" s="212"/>
      <c r="FD7" s="212"/>
      <c r="FE7" s="212"/>
      <c r="FF7" s="212"/>
      <c r="FG7" s="212"/>
      <c r="FH7" s="212"/>
      <c r="FI7" s="212"/>
      <c r="FJ7" s="212"/>
      <c r="FK7" s="212"/>
      <c r="FL7" s="212"/>
      <c r="FM7" s="212"/>
      <c r="FN7" s="212"/>
      <c r="FO7" s="212"/>
      <c r="FP7" s="212"/>
      <c r="FQ7" s="212"/>
      <c r="FR7" s="212"/>
      <c r="FS7" s="212"/>
      <c r="FT7" s="212"/>
      <c r="FU7" s="212"/>
      <c r="FV7" s="212"/>
      <c r="FW7" s="212"/>
      <c r="FX7" s="212"/>
      <c r="FY7" s="212"/>
      <c r="FZ7" s="212"/>
      <c r="GA7" s="212"/>
      <c r="GB7" s="212"/>
      <c r="GC7" s="212"/>
      <c r="GD7" s="212"/>
      <c r="GE7" s="212"/>
      <c r="GF7" s="212"/>
      <c r="GG7" s="212"/>
      <c r="GH7" s="212"/>
      <c r="GI7" s="212"/>
      <c r="GJ7" s="212"/>
      <c r="GK7" s="212"/>
      <c r="GL7" s="212"/>
      <c r="GM7" s="212"/>
      <c r="GN7" s="212"/>
      <c r="GO7" s="212"/>
      <c r="GP7" s="212"/>
      <c r="GQ7" s="212"/>
      <c r="GR7" s="212"/>
      <c r="GS7" s="212"/>
      <c r="GT7" s="212"/>
      <c r="GU7" s="212"/>
      <c r="GV7" s="212"/>
      <c r="GW7" s="212"/>
      <c r="GX7" s="212"/>
      <c r="GY7" s="212"/>
      <c r="GZ7" s="212"/>
      <c r="HA7" s="212"/>
      <c r="HB7" s="212"/>
      <c r="HC7" s="212"/>
      <c r="HD7" s="212"/>
      <c r="HE7" s="212"/>
      <c r="HF7" s="212"/>
      <c r="HG7" s="212"/>
      <c r="HH7" s="212"/>
      <c r="HI7" s="212"/>
      <c r="HJ7" s="212"/>
      <c r="HK7" s="212"/>
      <c r="HL7" s="212"/>
      <c r="HM7" s="212"/>
      <c r="HN7" s="212"/>
      <c r="HO7" s="212"/>
      <c r="HP7" s="212"/>
      <c r="HQ7" s="212"/>
      <c r="HR7" s="212"/>
      <c r="HS7" s="212"/>
      <c r="HT7" s="212"/>
      <c r="HU7" s="212"/>
      <c r="HV7" s="212"/>
      <c r="HW7" s="212"/>
      <c r="HX7" s="212"/>
      <c r="HY7" s="212"/>
      <c r="HZ7" s="212"/>
      <c r="IA7" s="212"/>
      <c r="IB7" s="212"/>
      <c r="IC7" s="212"/>
      <c r="ID7" s="212"/>
      <c r="IE7" s="212"/>
      <c r="IF7" s="212"/>
      <c r="IG7" s="212"/>
      <c r="IH7" s="212"/>
      <c r="II7" s="212"/>
      <c r="IJ7" s="212"/>
      <c r="IK7" s="212"/>
      <c r="IL7" s="212"/>
      <c r="IM7" s="212"/>
      <c r="IN7" s="212"/>
      <c r="IO7" s="212"/>
      <c r="IP7" s="212"/>
      <c r="IQ7" s="212"/>
      <c r="IR7" s="212"/>
      <c r="IS7" s="212"/>
      <c r="IT7" s="212"/>
      <c r="IU7" s="212"/>
      <c r="IV7" s="212"/>
    </row>
    <row r="8" spans="1:256">
      <c r="A8" s="211" t="s">
        <v>1195</v>
      </c>
      <c r="B8" s="212"/>
      <c r="C8" s="212"/>
      <c r="D8" s="212"/>
      <c r="E8" s="213"/>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row>
    <row r="9" spans="1:256">
      <c r="A9" s="211" t="s">
        <v>1196</v>
      </c>
      <c r="B9" s="212"/>
      <c r="C9" s="212"/>
      <c r="D9" s="212"/>
      <c r="E9" s="213"/>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row>
    <row r="10" spans="1:256">
      <c r="A10" s="211" t="s">
        <v>1197</v>
      </c>
      <c r="B10" s="212"/>
      <c r="C10" s="212"/>
      <c r="D10" s="212"/>
      <c r="E10" s="213"/>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row>
    <row r="11" spans="1:256">
      <c r="A11" s="211"/>
      <c r="B11" s="212"/>
      <c r="C11" s="212"/>
      <c r="D11" s="212"/>
      <c r="E11" s="213"/>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row>
    <row r="12" spans="1:256">
      <c r="A12" s="211" t="s">
        <v>1198</v>
      </c>
      <c r="B12" s="212"/>
      <c r="C12" s="212"/>
      <c r="D12" s="212"/>
      <c r="E12" s="213"/>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row>
    <row r="13" spans="1:256">
      <c r="A13" s="211" t="s">
        <v>1501</v>
      </c>
      <c r="B13" s="212"/>
      <c r="C13" s="212"/>
      <c r="D13" s="212"/>
      <c r="E13" s="213"/>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row>
    <row r="14" spans="1:256">
      <c r="A14" s="211" t="s">
        <v>1502</v>
      </c>
      <c r="B14" s="212"/>
      <c r="C14" s="212"/>
      <c r="D14" s="212"/>
      <c r="E14" s="213"/>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row>
    <row r="15" spans="1:256">
      <c r="A15" s="211" t="s">
        <v>1503</v>
      </c>
      <c r="B15" s="212"/>
      <c r="C15" s="212"/>
      <c r="D15" s="212"/>
      <c r="E15" s="213"/>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c r="BK15" s="212"/>
      <c r="BL15" s="212"/>
      <c r="BM15" s="212"/>
      <c r="BN15" s="212"/>
      <c r="BO15" s="212"/>
      <c r="BP15" s="212"/>
      <c r="BQ15" s="212"/>
      <c r="BR15" s="212"/>
      <c r="BS15" s="212"/>
      <c r="BT15" s="212"/>
      <c r="BU15" s="212"/>
      <c r="BV15" s="212"/>
      <c r="BW15" s="212"/>
      <c r="BX15" s="212"/>
      <c r="BY15" s="212"/>
      <c r="BZ15" s="212"/>
      <c r="CA15" s="212"/>
      <c r="CB15" s="212"/>
      <c r="CC15" s="212"/>
      <c r="CD15" s="212"/>
      <c r="CE15" s="212"/>
      <c r="CF15" s="212"/>
      <c r="CG15" s="212"/>
      <c r="CH15" s="212"/>
      <c r="CI15" s="212"/>
      <c r="CJ15" s="212"/>
      <c r="CK15" s="212"/>
      <c r="CL15" s="212"/>
      <c r="CM15" s="212"/>
      <c r="CN15" s="212"/>
      <c r="CO15" s="212"/>
      <c r="CP15" s="212"/>
      <c r="CQ15" s="212"/>
      <c r="CR15" s="212"/>
      <c r="CS15" s="212"/>
      <c r="CT15" s="212"/>
      <c r="CU15" s="212"/>
      <c r="CV15" s="212"/>
      <c r="CW15" s="212"/>
      <c r="CX15" s="212"/>
      <c r="CY15" s="212"/>
      <c r="CZ15" s="212"/>
      <c r="DA15" s="212"/>
      <c r="DB15" s="212"/>
      <c r="DC15" s="212"/>
      <c r="DD15" s="212"/>
      <c r="DE15" s="212"/>
      <c r="DF15" s="212"/>
      <c r="DG15" s="212"/>
      <c r="DH15" s="212"/>
      <c r="DI15" s="212"/>
      <c r="DJ15" s="212"/>
      <c r="DK15" s="212"/>
      <c r="DL15" s="212"/>
      <c r="DM15" s="212"/>
      <c r="DN15" s="212"/>
      <c r="DO15" s="212"/>
      <c r="DP15" s="212"/>
      <c r="DQ15" s="212"/>
      <c r="DR15" s="212"/>
      <c r="DS15" s="212"/>
      <c r="DT15" s="212"/>
      <c r="DU15" s="212"/>
      <c r="DV15" s="212"/>
      <c r="DW15" s="212"/>
      <c r="DX15" s="212"/>
      <c r="DY15" s="212"/>
      <c r="DZ15" s="212"/>
      <c r="EA15" s="212"/>
      <c r="EB15" s="212"/>
      <c r="EC15" s="212"/>
      <c r="ED15" s="212"/>
      <c r="EE15" s="212"/>
      <c r="EF15" s="212"/>
      <c r="EG15" s="212"/>
      <c r="EH15" s="212"/>
      <c r="EI15" s="212"/>
      <c r="EJ15" s="212"/>
      <c r="EK15" s="212"/>
      <c r="EL15" s="212"/>
      <c r="EM15" s="212"/>
      <c r="EN15" s="212"/>
      <c r="EO15" s="212"/>
      <c r="EP15" s="212"/>
      <c r="EQ15" s="212"/>
      <c r="ER15" s="212"/>
      <c r="ES15" s="212"/>
      <c r="ET15" s="212"/>
      <c r="EU15" s="212"/>
      <c r="EV15" s="212"/>
      <c r="EW15" s="212"/>
      <c r="EX15" s="212"/>
      <c r="EY15" s="212"/>
      <c r="EZ15" s="212"/>
      <c r="FA15" s="212"/>
      <c r="FB15" s="212"/>
      <c r="FC15" s="212"/>
      <c r="FD15" s="212"/>
      <c r="FE15" s="212"/>
      <c r="FF15" s="212"/>
      <c r="FG15" s="212"/>
      <c r="FH15" s="212"/>
      <c r="FI15" s="212"/>
      <c r="FJ15" s="212"/>
      <c r="FK15" s="212"/>
      <c r="FL15" s="212"/>
      <c r="FM15" s="212"/>
      <c r="FN15" s="212"/>
      <c r="FO15" s="212"/>
      <c r="FP15" s="212"/>
      <c r="FQ15" s="212"/>
      <c r="FR15" s="212"/>
      <c r="FS15" s="212"/>
      <c r="FT15" s="212"/>
      <c r="FU15" s="212"/>
      <c r="FV15" s="212"/>
      <c r="FW15" s="212"/>
      <c r="FX15" s="212"/>
      <c r="FY15" s="212"/>
      <c r="FZ15" s="212"/>
      <c r="GA15" s="212"/>
      <c r="GB15" s="212"/>
      <c r="GC15" s="212"/>
      <c r="GD15" s="212"/>
      <c r="GE15" s="212"/>
      <c r="GF15" s="212"/>
      <c r="GG15" s="212"/>
      <c r="GH15" s="212"/>
      <c r="GI15" s="212"/>
      <c r="GJ15" s="212"/>
      <c r="GK15" s="212"/>
      <c r="GL15" s="212"/>
      <c r="GM15" s="212"/>
      <c r="GN15" s="212"/>
      <c r="GO15" s="212"/>
      <c r="GP15" s="212"/>
      <c r="GQ15" s="212"/>
      <c r="GR15" s="212"/>
      <c r="GS15" s="212"/>
      <c r="GT15" s="212"/>
      <c r="GU15" s="212"/>
      <c r="GV15" s="212"/>
      <c r="GW15" s="212"/>
      <c r="GX15" s="212"/>
      <c r="GY15" s="212"/>
      <c r="GZ15" s="212"/>
      <c r="HA15" s="212"/>
      <c r="HB15" s="212"/>
      <c r="HC15" s="212"/>
      <c r="HD15" s="212"/>
      <c r="HE15" s="212"/>
      <c r="HF15" s="212"/>
      <c r="HG15" s="212"/>
      <c r="HH15" s="212"/>
      <c r="HI15" s="212"/>
      <c r="HJ15" s="212"/>
      <c r="HK15" s="212"/>
      <c r="HL15" s="212"/>
      <c r="HM15" s="212"/>
      <c r="HN15" s="212"/>
      <c r="HO15" s="212"/>
      <c r="HP15" s="212"/>
      <c r="HQ15" s="212"/>
      <c r="HR15" s="212"/>
      <c r="HS15" s="212"/>
      <c r="HT15" s="212"/>
      <c r="HU15" s="212"/>
      <c r="HV15" s="212"/>
      <c r="HW15" s="212"/>
      <c r="HX15" s="212"/>
      <c r="HY15" s="212"/>
      <c r="HZ15" s="212"/>
      <c r="IA15" s="212"/>
      <c r="IB15" s="212"/>
      <c r="IC15" s="212"/>
      <c r="ID15" s="212"/>
      <c r="IE15" s="212"/>
      <c r="IF15" s="212"/>
      <c r="IG15" s="212"/>
      <c r="IH15" s="212"/>
      <c r="II15" s="212"/>
      <c r="IJ15" s="212"/>
      <c r="IK15" s="212"/>
      <c r="IL15" s="212"/>
      <c r="IM15" s="212"/>
      <c r="IN15" s="212"/>
      <c r="IO15" s="212"/>
      <c r="IP15" s="212"/>
      <c r="IQ15" s="212"/>
      <c r="IR15" s="212"/>
      <c r="IS15" s="212"/>
      <c r="IT15" s="212"/>
      <c r="IU15" s="212"/>
      <c r="IV15" s="212"/>
    </row>
    <row r="16" spans="1:256">
      <c r="A16" s="66"/>
      <c r="B16" s="59"/>
      <c r="C16" s="59"/>
      <c r="D16" s="59"/>
      <c r="E16" s="67"/>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row>
    <row r="17" spans="1:256">
      <c r="A17" s="214"/>
      <c r="B17" s="165"/>
      <c r="C17" s="215" t="s">
        <v>1504</v>
      </c>
      <c r="D17" s="216"/>
      <c r="E17" s="217"/>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row>
    <row r="18" spans="1:256">
      <c r="A18" s="218" t="s">
        <v>35</v>
      </c>
      <c r="B18" s="87" t="s">
        <v>1505</v>
      </c>
      <c r="C18" s="219" t="s">
        <v>1506</v>
      </c>
      <c r="D18" s="220" t="s">
        <v>1507</v>
      </c>
      <c r="E18" s="221"/>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row>
    <row r="19" spans="1:256">
      <c r="A19" s="218" t="s">
        <v>47</v>
      </c>
      <c r="B19" s="59"/>
      <c r="C19" s="219" t="s">
        <v>43</v>
      </c>
      <c r="D19" s="161"/>
      <c r="E19" s="88"/>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spans="1:256">
      <c r="A20" s="222"/>
      <c r="B20" s="75" t="s">
        <v>459</v>
      </c>
      <c r="C20" s="223" t="s">
        <v>460</v>
      </c>
      <c r="D20" s="223" t="s">
        <v>461</v>
      </c>
      <c r="E20" s="77" t="s">
        <v>61</v>
      </c>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row>
    <row r="21" spans="1:256" ht="12" customHeight="1">
      <c r="A21" s="224">
        <v>1</v>
      </c>
      <c r="B21" s="225" t="s">
        <v>3015</v>
      </c>
      <c r="C21" s="226"/>
      <c r="D21" s="226"/>
      <c r="E21" s="227"/>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row>
    <row r="22" spans="1:256" ht="12" customHeight="1">
      <c r="A22" s="224">
        <v>2</v>
      </c>
      <c r="B22" s="225" t="s">
        <v>2753</v>
      </c>
      <c r="C22" s="226"/>
      <c r="D22" s="226"/>
      <c r="E22" s="227"/>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row>
    <row r="23" spans="1:256" ht="12" customHeight="1">
      <c r="A23" s="224">
        <v>3</v>
      </c>
      <c r="B23" s="225" t="s">
        <v>3108</v>
      </c>
      <c r="C23" s="226"/>
      <c r="D23" s="226"/>
      <c r="E23" s="227"/>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row>
    <row r="24" spans="1:256" ht="12" customHeight="1">
      <c r="A24" s="224">
        <v>4</v>
      </c>
      <c r="B24" s="225" t="s">
        <v>2754</v>
      </c>
      <c r="C24" s="226">
        <v>1</v>
      </c>
      <c r="D24" s="226" t="s">
        <v>2755</v>
      </c>
      <c r="E24" s="227" t="s">
        <v>2755</v>
      </c>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row>
    <row r="25" spans="1:256" ht="12" customHeight="1">
      <c r="A25" s="224">
        <v>5</v>
      </c>
      <c r="B25" s="225"/>
      <c r="C25" s="226"/>
      <c r="D25" s="226"/>
      <c r="E25" s="227"/>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row>
    <row r="26" spans="1:256" ht="12" customHeight="1">
      <c r="A26" s="224">
        <v>6</v>
      </c>
      <c r="B26" s="225"/>
      <c r="C26" s="226"/>
      <c r="D26" s="226"/>
      <c r="E26" s="227"/>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row>
    <row r="27" spans="1:256" ht="12" customHeight="1">
      <c r="A27" s="224">
        <v>7</v>
      </c>
      <c r="B27" s="225"/>
      <c r="C27" s="226"/>
      <c r="D27" s="226"/>
      <c r="E27" s="227"/>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row>
    <row r="28" spans="1:256" ht="12" customHeight="1">
      <c r="A28" s="224">
        <v>8</v>
      </c>
      <c r="B28" s="225"/>
      <c r="C28" s="226"/>
      <c r="D28" s="226"/>
      <c r="E28" s="227"/>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row>
    <row r="29" spans="1:256" ht="12" customHeight="1">
      <c r="A29" s="224">
        <v>9</v>
      </c>
      <c r="B29" s="225"/>
      <c r="C29" s="226"/>
      <c r="D29" s="226"/>
      <c r="E29" s="227"/>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row>
    <row r="30" spans="1:256" ht="12" customHeight="1">
      <c r="A30" s="224">
        <v>10</v>
      </c>
      <c r="B30" s="225"/>
      <c r="C30" s="226"/>
      <c r="D30" s="226"/>
      <c r="E30" s="227"/>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row>
    <row r="31" spans="1:256" ht="12" customHeight="1">
      <c r="A31" s="218">
        <v>11</v>
      </c>
      <c r="B31" s="225"/>
      <c r="C31" s="226"/>
      <c r="D31" s="226"/>
      <c r="E31" s="227"/>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row>
    <row r="32" spans="1:256" ht="12" customHeight="1">
      <c r="A32" s="224">
        <v>12</v>
      </c>
      <c r="B32" s="225"/>
      <c r="C32" s="226"/>
      <c r="D32" s="226"/>
      <c r="E32" s="227"/>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row>
    <row r="33" spans="1:256" ht="12" customHeight="1">
      <c r="A33" s="224">
        <v>13</v>
      </c>
      <c r="B33" s="225"/>
      <c r="C33" s="226"/>
      <c r="D33" s="226"/>
      <c r="E33" s="227"/>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row>
    <row r="34" spans="1:256" ht="12" customHeight="1">
      <c r="A34" s="224">
        <v>14</v>
      </c>
      <c r="B34" s="225"/>
      <c r="C34" s="226"/>
      <c r="D34" s="226"/>
      <c r="E34" s="227"/>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row>
    <row r="35" spans="1:256" ht="12" customHeight="1">
      <c r="A35" s="224">
        <v>15</v>
      </c>
      <c r="B35" s="225"/>
      <c r="C35" s="226"/>
      <c r="D35" s="226"/>
      <c r="E35" s="227"/>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row>
    <row r="36" spans="1:256" ht="12" customHeight="1">
      <c r="A36" s="224">
        <v>16</v>
      </c>
      <c r="B36" s="225"/>
      <c r="C36" s="226"/>
      <c r="D36" s="226"/>
      <c r="E36" s="227"/>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row>
    <row r="37" spans="1:256" ht="12" customHeight="1">
      <c r="A37" s="224">
        <v>17</v>
      </c>
      <c r="B37" s="225"/>
      <c r="C37" s="226"/>
      <c r="D37" s="226"/>
      <c r="E37" s="227"/>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row>
    <row r="38" spans="1:256" ht="12" customHeight="1">
      <c r="A38" s="224">
        <v>18</v>
      </c>
      <c r="B38" s="225"/>
      <c r="C38" s="226"/>
      <c r="D38" s="226"/>
      <c r="E38" s="227"/>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row>
    <row r="39" spans="1:256" ht="12" customHeight="1">
      <c r="A39" s="224">
        <v>19</v>
      </c>
      <c r="B39" s="225"/>
      <c r="C39" s="226"/>
      <c r="D39" s="226"/>
      <c r="E39" s="227"/>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row>
    <row r="40" spans="1:256" ht="12" customHeight="1">
      <c r="A40" s="224">
        <v>20</v>
      </c>
      <c r="B40" s="225"/>
      <c r="C40" s="226"/>
      <c r="D40" s="226"/>
      <c r="E40" s="227"/>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row>
    <row r="41" spans="1:256" ht="12" customHeight="1">
      <c r="A41" s="224">
        <v>21</v>
      </c>
      <c r="B41" s="225"/>
      <c r="C41" s="226"/>
      <c r="D41" s="226"/>
      <c r="E41" s="227"/>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row>
    <row r="42" spans="1:256" ht="12" customHeight="1">
      <c r="A42" s="224">
        <v>22</v>
      </c>
      <c r="B42" s="225"/>
      <c r="C42" s="226"/>
      <c r="D42" s="226"/>
      <c r="E42" s="227"/>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row>
    <row r="43" spans="1:256" ht="12" customHeight="1">
      <c r="A43" s="224">
        <v>23</v>
      </c>
      <c r="B43" s="225"/>
      <c r="C43" s="226"/>
      <c r="D43" s="226"/>
      <c r="E43" s="227"/>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row>
    <row r="44" spans="1:256" ht="12" customHeight="1">
      <c r="A44" s="224">
        <v>24</v>
      </c>
      <c r="B44" s="225"/>
      <c r="C44" s="226"/>
      <c r="D44" s="226"/>
      <c r="E44" s="227"/>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row>
    <row r="45" spans="1:256" ht="12" customHeight="1">
      <c r="A45" s="224">
        <v>25</v>
      </c>
      <c r="B45" s="225"/>
      <c r="C45" s="226"/>
      <c r="D45" s="226"/>
      <c r="E45" s="227"/>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row>
    <row r="46" spans="1:256" ht="12" customHeight="1">
      <c r="A46" s="224">
        <v>26</v>
      </c>
      <c r="B46" s="225"/>
      <c r="C46" s="226"/>
      <c r="D46" s="226"/>
      <c r="E46" s="227"/>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row>
    <row r="47" spans="1:256" ht="12" customHeight="1">
      <c r="A47" s="224">
        <v>27</v>
      </c>
      <c r="B47" s="225"/>
      <c r="C47" s="226"/>
      <c r="D47" s="226"/>
      <c r="E47" s="227"/>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row>
    <row r="48" spans="1:256" ht="12" customHeight="1">
      <c r="A48" s="224">
        <v>28</v>
      </c>
      <c r="B48" s="225"/>
      <c r="C48" s="226"/>
      <c r="D48" s="226"/>
      <c r="E48" s="227"/>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row>
    <row r="49" spans="1:256" ht="12" customHeight="1">
      <c r="A49" s="224">
        <v>29</v>
      </c>
      <c r="B49" s="225"/>
      <c r="C49" s="226"/>
      <c r="D49" s="226"/>
      <c r="E49" s="227"/>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row>
    <row r="50" spans="1:256" ht="14.25" customHeight="1">
      <c r="A50" s="224">
        <v>30</v>
      </c>
      <c r="B50" s="225"/>
      <c r="C50" s="226"/>
      <c r="D50" s="226"/>
      <c r="E50" s="227"/>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row>
    <row r="51" spans="1:256" ht="14.25" customHeight="1">
      <c r="A51" s="224">
        <v>31</v>
      </c>
      <c r="B51" s="225"/>
      <c r="C51" s="226"/>
      <c r="D51" s="226"/>
      <c r="E51" s="227"/>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row>
    <row r="52" spans="1:256" ht="12.75" customHeight="1">
      <c r="A52" s="224">
        <v>32</v>
      </c>
      <c r="B52" s="225"/>
      <c r="C52" s="226"/>
      <c r="D52" s="226"/>
      <c r="E52" s="227"/>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row>
    <row r="53" spans="1:256" ht="12.75" customHeight="1">
      <c r="A53" s="224">
        <v>33</v>
      </c>
      <c r="B53" s="225"/>
      <c r="C53" s="226"/>
      <c r="D53" s="226"/>
      <c r="E53" s="227"/>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row>
    <row r="54" spans="1:256" ht="12.75" customHeight="1">
      <c r="A54" s="224">
        <v>34</v>
      </c>
      <c r="B54" s="225"/>
      <c r="C54" s="226"/>
      <c r="D54" s="226"/>
      <c r="E54" s="227"/>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row>
    <row r="55" spans="1:256" ht="12.75" customHeight="1">
      <c r="A55" s="224">
        <v>35</v>
      </c>
      <c r="B55" s="225"/>
      <c r="C55" s="226"/>
      <c r="D55" s="226"/>
      <c r="E55" s="227"/>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row>
    <row r="56" spans="1:256" ht="13.5" customHeight="1">
      <c r="A56" s="224">
        <v>36</v>
      </c>
      <c r="B56" s="225"/>
      <c r="C56" s="226"/>
      <c r="D56" s="226"/>
      <c r="E56" s="227"/>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row>
    <row r="57" spans="1:256" ht="12.75" customHeight="1">
      <c r="A57" s="224">
        <v>37</v>
      </c>
      <c r="B57" s="225"/>
      <c r="C57" s="226"/>
      <c r="D57" s="226"/>
      <c r="E57" s="227"/>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row>
    <row r="58" spans="1:256" ht="12.75" customHeight="1">
      <c r="A58" s="224">
        <v>38</v>
      </c>
      <c r="B58" s="225"/>
      <c r="C58" s="226"/>
      <c r="D58" s="226"/>
      <c r="E58" s="227"/>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row>
    <row r="59" spans="1:256" ht="12" customHeight="1">
      <c r="A59" s="224">
        <v>39</v>
      </c>
      <c r="B59" s="225"/>
      <c r="C59" s="226"/>
      <c r="D59" s="226"/>
      <c r="E59" s="227"/>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59"/>
      <c r="IN59" s="59"/>
      <c r="IO59" s="59"/>
      <c r="IP59" s="59"/>
      <c r="IQ59" s="59"/>
      <c r="IR59" s="59"/>
      <c r="IS59" s="59"/>
      <c r="IT59" s="59"/>
      <c r="IU59" s="59"/>
      <c r="IV59" s="59"/>
    </row>
    <row r="60" spans="1:256" ht="12" customHeight="1">
      <c r="A60" s="228">
        <v>40</v>
      </c>
      <c r="B60" s="229"/>
      <c r="C60" s="230"/>
      <c r="D60" s="230"/>
      <c r="E60" s="231"/>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row>
    <row r="61" spans="1:256" ht="9.9" customHeight="1">
      <c r="A61" s="232"/>
      <c r="B61" s="59"/>
      <c r="C61" s="233"/>
      <c r="D61" s="233"/>
      <c r="E61" s="234"/>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c r="IS61" s="59"/>
      <c r="IT61" s="59"/>
      <c r="IU61" s="59"/>
      <c r="IV61" s="59"/>
    </row>
    <row r="62" spans="1:256" ht="9.9" customHeight="1">
      <c r="A62" s="232"/>
      <c r="B62" s="59"/>
      <c r="C62" s="233"/>
      <c r="D62" s="233"/>
      <c r="E62" s="234"/>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c r="IS62" s="59"/>
      <c r="IT62" s="59"/>
      <c r="IU62" s="59"/>
      <c r="IV62" s="59"/>
    </row>
    <row r="63" spans="1:256" ht="9.9" customHeight="1">
      <c r="A63" s="66"/>
      <c r="B63" s="59"/>
      <c r="C63" s="233"/>
      <c r="D63" s="233"/>
      <c r="E63" s="234"/>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c r="IU63" s="59"/>
      <c r="IV63" s="59"/>
    </row>
    <row r="64" spans="1:256" ht="9.9" customHeight="1" thickBot="1">
      <c r="A64" s="148"/>
      <c r="B64" s="94"/>
      <c r="C64" s="235"/>
      <c r="D64" s="235"/>
      <c r="E64" s="236"/>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row>
    <row r="65" spans="1:256">
      <c r="A65" s="237" t="s">
        <v>1508</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V65" s="59"/>
    </row>
    <row r="66" spans="1:256">
      <c r="A66" s="125" t="s">
        <v>2064</v>
      </c>
      <c r="B66" s="125"/>
      <c r="C66" s="125"/>
      <c r="D66" s="125"/>
      <c r="E66" s="125"/>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V66" s="59"/>
    </row>
    <row r="67" spans="1:256">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row>
    <row r="68" spans="1:256" s="668" customFormat="1">
      <c r="A68" s="557"/>
      <c r="B68" s="557"/>
      <c r="C68" s="557"/>
      <c r="D68" s="557"/>
      <c r="E68" s="557"/>
      <c r="F68" s="557"/>
      <c r="G68" s="557"/>
      <c r="H68" s="557"/>
      <c r="I68" s="557"/>
      <c r="J68" s="557"/>
      <c r="K68" s="557"/>
      <c r="L68" s="557"/>
      <c r="M68" s="557"/>
      <c r="N68" s="557"/>
      <c r="O68" s="557"/>
      <c r="P68" s="557"/>
      <c r="Q68" s="557"/>
      <c r="R68" s="557"/>
      <c r="S68" s="557"/>
      <c r="T68" s="557"/>
      <c r="U68" s="557"/>
      <c r="V68" s="557"/>
      <c r="W68" s="557"/>
      <c r="X68" s="557"/>
      <c r="Y68" s="557"/>
      <c r="Z68" s="557"/>
      <c r="AA68" s="557"/>
      <c r="AB68" s="557"/>
      <c r="AC68" s="557"/>
      <c r="AD68" s="557"/>
      <c r="AE68" s="557"/>
      <c r="AF68" s="557"/>
      <c r="AG68" s="557"/>
      <c r="AH68" s="557"/>
      <c r="AI68" s="557"/>
      <c r="AJ68" s="557"/>
      <c r="AK68" s="557"/>
      <c r="AL68" s="557"/>
      <c r="AM68" s="557"/>
      <c r="AN68" s="557"/>
      <c r="AO68" s="557"/>
      <c r="AP68" s="557"/>
      <c r="AQ68" s="557"/>
      <c r="AR68" s="557"/>
      <c r="AS68" s="557"/>
      <c r="AT68" s="557"/>
      <c r="AU68" s="557"/>
      <c r="AV68" s="557"/>
      <c r="AW68" s="557"/>
      <c r="AX68" s="557"/>
      <c r="AY68" s="557"/>
      <c r="AZ68" s="557"/>
      <c r="BA68" s="557"/>
      <c r="BB68" s="557"/>
      <c r="BC68" s="557"/>
      <c r="BD68" s="557"/>
      <c r="BE68" s="557"/>
      <c r="BF68" s="557"/>
      <c r="BG68" s="557"/>
      <c r="BH68" s="557"/>
      <c r="BI68" s="557"/>
      <c r="BJ68" s="557"/>
      <c r="BK68" s="557"/>
      <c r="BL68" s="557"/>
      <c r="BM68" s="557"/>
      <c r="BN68" s="557"/>
      <c r="BO68" s="557"/>
      <c r="BP68" s="557"/>
      <c r="BQ68" s="557"/>
      <c r="BR68" s="557"/>
      <c r="BS68" s="557"/>
      <c r="BT68" s="557"/>
      <c r="BU68" s="557"/>
      <c r="BV68" s="557"/>
      <c r="BW68" s="557"/>
      <c r="BX68" s="557"/>
      <c r="BY68" s="557"/>
      <c r="BZ68" s="557"/>
      <c r="CA68" s="557"/>
      <c r="CB68" s="557"/>
      <c r="CC68" s="557"/>
      <c r="CD68" s="557"/>
      <c r="CE68" s="557"/>
      <c r="CF68" s="557"/>
      <c r="CG68" s="557"/>
      <c r="CH68" s="557"/>
      <c r="CI68" s="557"/>
      <c r="CJ68" s="557"/>
      <c r="CK68" s="557"/>
      <c r="CL68" s="557"/>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c r="EP68" s="557"/>
      <c r="EQ68" s="557"/>
      <c r="ER68" s="557"/>
      <c r="ES68" s="557"/>
      <c r="ET68" s="557"/>
      <c r="EU68" s="557"/>
      <c r="EV68" s="557"/>
      <c r="EW68" s="557"/>
      <c r="EX68" s="557"/>
      <c r="EY68" s="557"/>
      <c r="EZ68" s="557"/>
      <c r="FA68" s="557"/>
      <c r="FB68" s="557"/>
      <c r="FC68" s="557"/>
      <c r="FD68" s="557"/>
      <c r="FE68" s="557"/>
      <c r="FF68" s="557"/>
      <c r="FG68" s="557"/>
      <c r="FH68" s="557"/>
      <c r="FI68" s="557"/>
      <c r="FJ68" s="557"/>
      <c r="FK68" s="557"/>
      <c r="FL68" s="557"/>
      <c r="FM68" s="557"/>
      <c r="FN68" s="557"/>
      <c r="FO68" s="557"/>
      <c r="FP68" s="557"/>
      <c r="FQ68" s="557"/>
      <c r="FR68" s="557"/>
      <c r="FS68" s="557"/>
      <c r="FT68" s="557"/>
      <c r="FU68" s="557"/>
      <c r="FV68" s="557"/>
      <c r="FW68" s="557"/>
      <c r="FX68" s="557"/>
      <c r="FY68" s="557"/>
      <c r="FZ68" s="557"/>
      <c r="GA68" s="557"/>
      <c r="GB68" s="557"/>
      <c r="GC68" s="557"/>
      <c r="GD68" s="557"/>
      <c r="GE68" s="557"/>
      <c r="GF68" s="557"/>
      <c r="GG68" s="557"/>
      <c r="GH68" s="557"/>
      <c r="GI68" s="557"/>
      <c r="GJ68" s="557"/>
      <c r="GK68" s="557"/>
      <c r="GL68" s="557"/>
      <c r="GM68" s="557"/>
      <c r="GN68" s="557"/>
      <c r="GO68" s="557"/>
      <c r="GP68" s="557"/>
      <c r="GQ68" s="557"/>
      <c r="GR68" s="557"/>
      <c r="GS68" s="557"/>
      <c r="GT68" s="557"/>
      <c r="GU68" s="557"/>
      <c r="GV68" s="557"/>
      <c r="GW68" s="557"/>
      <c r="GX68" s="557"/>
      <c r="GY68" s="557"/>
      <c r="GZ68" s="557"/>
      <c r="HA68" s="557"/>
      <c r="HB68" s="557"/>
      <c r="HC68" s="557"/>
      <c r="HD68" s="557"/>
      <c r="HE68" s="557"/>
      <c r="HF68" s="557"/>
      <c r="HG68" s="557"/>
      <c r="HH68" s="557"/>
      <c r="HI68" s="557"/>
      <c r="HJ68" s="557"/>
      <c r="HK68" s="557"/>
      <c r="HL68" s="557"/>
      <c r="HM68" s="557"/>
      <c r="HN68" s="557"/>
      <c r="HO68" s="557"/>
      <c r="HP68" s="557"/>
      <c r="HQ68" s="557"/>
      <c r="HR68" s="557"/>
      <c r="HS68" s="557"/>
      <c r="HT68" s="557"/>
      <c r="HU68" s="557"/>
      <c r="HV68" s="557"/>
      <c r="HW68" s="557"/>
      <c r="HX68" s="557"/>
      <c r="HY68" s="557"/>
      <c r="HZ68" s="557"/>
      <c r="IA68" s="557"/>
      <c r="IB68" s="557"/>
      <c r="IC68" s="557"/>
      <c r="ID68" s="557"/>
      <c r="IE68" s="557"/>
      <c r="IF68" s="557"/>
      <c r="IG68" s="557"/>
      <c r="IH68" s="557"/>
      <c r="II68" s="557"/>
      <c r="IJ68" s="557"/>
      <c r="IK68" s="557"/>
      <c r="IL68" s="557"/>
      <c r="IM68" s="557"/>
      <c r="IN68" s="557"/>
      <c r="IO68" s="557"/>
      <c r="IP68" s="557"/>
      <c r="IQ68" s="557"/>
    </row>
    <row r="69" spans="1:256" s="668" customFormat="1">
      <c r="A69" s="557"/>
      <c r="B69" s="557"/>
      <c r="C69" s="557"/>
      <c r="D69" s="557"/>
      <c r="E69" s="557"/>
      <c r="F69" s="557"/>
      <c r="G69" s="557"/>
      <c r="H69" s="557"/>
      <c r="I69" s="557"/>
      <c r="J69" s="557"/>
      <c r="K69" s="557"/>
      <c r="L69" s="557"/>
      <c r="M69" s="557"/>
      <c r="N69" s="557"/>
      <c r="O69" s="557"/>
      <c r="P69" s="557"/>
      <c r="Q69" s="557"/>
      <c r="R69" s="557"/>
      <c r="S69" s="557"/>
      <c r="T69" s="557"/>
      <c r="U69" s="557"/>
      <c r="V69" s="557"/>
      <c r="W69" s="557"/>
      <c r="X69" s="557"/>
      <c r="Y69" s="557"/>
      <c r="Z69" s="557"/>
      <c r="AA69" s="557"/>
      <c r="AB69" s="557"/>
      <c r="AC69" s="557"/>
      <c r="AD69" s="557"/>
      <c r="AE69" s="557"/>
      <c r="AF69" s="557"/>
      <c r="AG69" s="557"/>
      <c r="AH69" s="557"/>
      <c r="AI69" s="557"/>
      <c r="AJ69" s="557"/>
      <c r="AK69" s="557"/>
      <c r="AL69" s="557"/>
      <c r="AM69" s="557"/>
      <c r="AN69" s="557"/>
      <c r="AO69" s="557"/>
      <c r="AP69" s="557"/>
      <c r="AQ69" s="557"/>
      <c r="AR69" s="557"/>
      <c r="AS69" s="557"/>
      <c r="AT69" s="557"/>
      <c r="AU69" s="557"/>
      <c r="AV69" s="557"/>
      <c r="AW69" s="557"/>
      <c r="AX69" s="557"/>
      <c r="AY69" s="557"/>
      <c r="AZ69" s="557"/>
      <c r="BA69" s="557"/>
      <c r="BB69" s="557"/>
      <c r="BC69" s="557"/>
      <c r="BD69" s="557"/>
      <c r="BE69" s="557"/>
      <c r="BF69" s="557"/>
      <c r="BG69" s="557"/>
      <c r="BH69" s="557"/>
      <c r="BI69" s="557"/>
      <c r="BJ69" s="557"/>
      <c r="BK69" s="557"/>
      <c r="BL69" s="557"/>
      <c r="BM69" s="557"/>
      <c r="BN69" s="557"/>
      <c r="BO69" s="557"/>
      <c r="BP69" s="557"/>
      <c r="BQ69" s="557"/>
      <c r="BR69" s="557"/>
      <c r="BS69" s="557"/>
      <c r="BT69" s="557"/>
      <c r="BU69" s="557"/>
      <c r="BV69" s="557"/>
      <c r="BW69" s="557"/>
      <c r="BX69" s="557"/>
      <c r="BY69" s="557"/>
      <c r="BZ69" s="557"/>
      <c r="CA69" s="557"/>
      <c r="CB69" s="557"/>
      <c r="CC69" s="557"/>
      <c r="CD69" s="557"/>
      <c r="CE69" s="557"/>
      <c r="CF69" s="557"/>
      <c r="CG69" s="557"/>
      <c r="CH69" s="557"/>
      <c r="CI69" s="557"/>
      <c r="CJ69" s="557"/>
      <c r="CK69" s="557"/>
      <c r="CL69" s="557"/>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c r="EP69" s="557"/>
      <c r="EQ69" s="557"/>
      <c r="ER69" s="557"/>
      <c r="ES69" s="557"/>
      <c r="ET69" s="557"/>
      <c r="EU69" s="557"/>
      <c r="EV69" s="557"/>
      <c r="EW69" s="557"/>
      <c r="EX69" s="557"/>
      <c r="EY69" s="557"/>
      <c r="EZ69" s="557"/>
      <c r="FA69" s="557"/>
      <c r="FB69" s="557"/>
      <c r="FC69" s="557"/>
      <c r="FD69" s="557"/>
      <c r="FE69" s="557"/>
      <c r="FF69" s="557"/>
      <c r="FG69" s="557"/>
      <c r="FH69" s="557"/>
      <c r="FI69" s="557"/>
      <c r="FJ69" s="557"/>
      <c r="FK69" s="557"/>
      <c r="FL69" s="557"/>
      <c r="FM69" s="557"/>
      <c r="FN69" s="557"/>
      <c r="FO69" s="557"/>
      <c r="FP69" s="557"/>
      <c r="FQ69" s="557"/>
      <c r="FR69" s="557"/>
      <c r="FS69" s="557"/>
      <c r="FT69" s="557"/>
      <c r="FU69" s="557"/>
      <c r="FV69" s="557"/>
      <c r="FW69" s="557"/>
      <c r="FX69" s="557"/>
      <c r="FY69" s="557"/>
      <c r="FZ69" s="557"/>
      <c r="GA69" s="557"/>
      <c r="GB69" s="557"/>
      <c r="GC69" s="557"/>
      <c r="GD69" s="557"/>
      <c r="GE69" s="557"/>
      <c r="GF69" s="557"/>
      <c r="GG69" s="557"/>
      <c r="GH69" s="557"/>
      <c r="GI69" s="557"/>
      <c r="GJ69" s="557"/>
      <c r="GK69" s="557"/>
      <c r="GL69" s="557"/>
      <c r="GM69" s="557"/>
      <c r="GN69" s="557"/>
      <c r="GO69" s="557"/>
      <c r="GP69" s="557"/>
      <c r="GQ69" s="557"/>
      <c r="GR69" s="557"/>
      <c r="GS69" s="557"/>
      <c r="GT69" s="557"/>
      <c r="GU69" s="557"/>
      <c r="GV69" s="557"/>
      <c r="GW69" s="557"/>
      <c r="GX69" s="557"/>
      <c r="GY69" s="557"/>
      <c r="GZ69" s="557"/>
      <c r="HA69" s="557"/>
      <c r="HB69" s="557"/>
      <c r="HC69" s="557"/>
      <c r="HD69" s="557"/>
      <c r="HE69" s="557"/>
      <c r="HF69" s="557"/>
      <c r="HG69" s="557"/>
      <c r="HH69" s="557"/>
      <c r="HI69" s="557"/>
      <c r="HJ69" s="557"/>
      <c r="HK69" s="557"/>
      <c r="HL69" s="557"/>
      <c r="HM69" s="557"/>
      <c r="HN69" s="557"/>
      <c r="HO69" s="557"/>
      <c r="HP69" s="557"/>
      <c r="HQ69" s="557"/>
      <c r="HR69" s="557"/>
      <c r="HS69" s="557"/>
      <c r="HT69" s="557"/>
      <c r="HU69" s="557"/>
      <c r="HV69" s="557"/>
      <c r="HW69" s="557"/>
      <c r="HX69" s="557"/>
      <c r="HY69" s="557"/>
      <c r="HZ69" s="557"/>
      <c r="IA69" s="557"/>
      <c r="IB69" s="557"/>
      <c r="IC69" s="557"/>
      <c r="ID69" s="557"/>
      <c r="IE69" s="557"/>
      <c r="IF69" s="557"/>
      <c r="IG69" s="557"/>
      <c r="IH69" s="557"/>
      <c r="II69" s="557"/>
      <c r="IJ69" s="557"/>
      <c r="IK69" s="557"/>
      <c r="IL69" s="557"/>
      <c r="IM69" s="557"/>
      <c r="IN69" s="557"/>
      <c r="IO69" s="557"/>
      <c r="IP69" s="557"/>
      <c r="IQ69" s="557"/>
    </row>
    <row r="70" spans="1:256" s="668" customFormat="1">
      <c r="A70" s="557"/>
      <c r="B70" s="557"/>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7"/>
      <c r="AF70" s="557"/>
      <c r="AG70" s="557"/>
      <c r="AH70" s="557"/>
      <c r="AI70" s="557"/>
      <c r="AJ70" s="557"/>
      <c r="AK70" s="557"/>
      <c r="AL70" s="557"/>
      <c r="AM70" s="557"/>
      <c r="AN70" s="557"/>
      <c r="AO70" s="557"/>
      <c r="AP70" s="557"/>
      <c r="AQ70" s="557"/>
      <c r="AR70" s="557"/>
      <c r="AS70" s="557"/>
      <c r="AT70" s="557"/>
      <c r="AU70" s="557"/>
      <c r="AV70" s="557"/>
      <c r="AW70" s="557"/>
      <c r="AX70" s="557"/>
      <c r="AY70" s="557"/>
      <c r="AZ70" s="557"/>
      <c r="BA70" s="557"/>
      <c r="BB70" s="557"/>
      <c r="BC70" s="557"/>
      <c r="BD70" s="557"/>
      <c r="BE70" s="557"/>
      <c r="BF70" s="557"/>
      <c r="BG70" s="557"/>
      <c r="BH70" s="557"/>
      <c r="BI70" s="557"/>
      <c r="BJ70" s="557"/>
      <c r="BK70" s="557"/>
      <c r="BL70" s="557"/>
      <c r="BM70" s="557"/>
      <c r="BN70" s="557"/>
      <c r="BO70" s="557"/>
      <c r="BP70" s="557"/>
      <c r="BQ70" s="557"/>
      <c r="BR70" s="557"/>
      <c r="BS70" s="557"/>
      <c r="BT70" s="557"/>
      <c r="BU70" s="557"/>
      <c r="BV70" s="557"/>
      <c r="BW70" s="557"/>
      <c r="BX70" s="557"/>
      <c r="BY70" s="557"/>
      <c r="BZ70" s="557"/>
      <c r="CA70" s="557"/>
      <c r="CB70" s="557"/>
      <c r="CC70" s="557"/>
      <c r="CD70" s="557"/>
      <c r="CE70" s="557"/>
      <c r="CF70" s="557"/>
      <c r="CG70" s="557"/>
      <c r="CH70" s="557"/>
      <c r="CI70" s="557"/>
      <c r="CJ70" s="557"/>
      <c r="CK70" s="557"/>
      <c r="CL70" s="557"/>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c r="EP70" s="557"/>
      <c r="EQ70" s="557"/>
      <c r="ER70" s="557"/>
      <c r="ES70" s="557"/>
      <c r="ET70" s="557"/>
      <c r="EU70" s="557"/>
      <c r="EV70" s="557"/>
      <c r="EW70" s="557"/>
      <c r="EX70" s="557"/>
      <c r="EY70" s="557"/>
      <c r="EZ70" s="557"/>
      <c r="FA70" s="557"/>
      <c r="FB70" s="557"/>
      <c r="FC70" s="557"/>
      <c r="FD70" s="557"/>
      <c r="FE70" s="557"/>
      <c r="FF70" s="557"/>
      <c r="FG70" s="557"/>
      <c r="FH70" s="557"/>
      <c r="FI70" s="557"/>
      <c r="FJ70" s="557"/>
      <c r="FK70" s="557"/>
      <c r="FL70" s="557"/>
      <c r="FM70" s="557"/>
      <c r="FN70" s="557"/>
      <c r="FO70" s="557"/>
      <c r="FP70" s="557"/>
      <c r="FQ70" s="557"/>
      <c r="FR70" s="557"/>
      <c r="FS70" s="557"/>
      <c r="FT70" s="557"/>
      <c r="FU70" s="557"/>
      <c r="FV70" s="557"/>
      <c r="FW70" s="557"/>
      <c r="FX70" s="557"/>
      <c r="FY70" s="557"/>
      <c r="FZ70" s="557"/>
      <c r="GA70" s="557"/>
      <c r="GB70" s="557"/>
      <c r="GC70" s="557"/>
      <c r="GD70" s="557"/>
      <c r="GE70" s="557"/>
      <c r="GF70" s="557"/>
      <c r="GG70" s="557"/>
      <c r="GH70" s="557"/>
      <c r="GI70" s="557"/>
      <c r="GJ70" s="557"/>
      <c r="GK70" s="557"/>
      <c r="GL70" s="557"/>
      <c r="GM70" s="557"/>
      <c r="GN70" s="557"/>
      <c r="GO70" s="557"/>
      <c r="GP70" s="557"/>
      <c r="GQ70" s="557"/>
      <c r="GR70" s="557"/>
      <c r="GS70" s="557"/>
      <c r="GT70" s="557"/>
      <c r="GU70" s="557"/>
      <c r="GV70" s="557"/>
      <c r="GW70" s="557"/>
      <c r="GX70" s="557"/>
      <c r="GY70" s="557"/>
      <c r="GZ70" s="557"/>
      <c r="HA70" s="557"/>
      <c r="HB70" s="557"/>
      <c r="HC70" s="557"/>
      <c r="HD70" s="557"/>
      <c r="HE70" s="557"/>
      <c r="HF70" s="557"/>
      <c r="HG70" s="557"/>
      <c r="HH70" s="557"/>
      <c r="HI70" s="557"/>
      <c r="HJ70" s="557"/>
      <c r="HK70" s="557"/>
      <c r="HL70" s="557"/>
      <c r="HM70" s="557"/>
      <c r="HN70" s="557"/>
      <c r="HO70" s="557"/>
      <c r="HP70" s="557"/>
      <c r="HQ70" s="557"/>
      <c r="HR70" s="557"/>
      <c r="HS70" s="557"/>
      <c r="HT70" s="557"/>
      <c r="HU70" s="557"/>
      <c r="HV70" s="557"/>
      <c r="HW70" s="557"/>
      <c r="HX70" s="557"/>
      <c r="HY70" s="557"/>
      <c r="HZ70" s="557"/>
      <c r="IA70" s="557"/>
      <c r="IB70" s="557"/>
      <c r="IC70" s="557"/>
      <c r="ID70" s="557"/>
      <c r="IE70" s="557"/>
      <c r="IF70" s="557"/>
      <c r="IG70" s="557"/>
      <c r="IH70" s="557"/>
      <c r="II70" s="557"/>
      <c r="IJ70" s="557"/>
      <c r="IK70" s="557"/>
      <c r="IL70" s="557"/>
      <c r="IM70" s="557"/>
      <c r="IN70" s="557"/>
      <c r="IO70" s="557"/>
      <c r="IP70" s="557"/>
      <c r="IQ70" s="557"/>
    </row>
    <row r="71" spans="1:256" s="668" customFormat="1">
      <c r="A71" s="557"/>
      <c r="B71" s="557"/>
      <c r="C71" s="557"/>
      <c r="D71" s="557"/>
      <c r="E71" s="557"/>
      <c r="F71" s="557"/>
      <c r="G71" s="557"/>
      <c r="H71" s="557"/>
      <c r="I71" s="557"/>
      <c r="J71" s="557"/>
      <c r="K71" s="557"/>
      <c r="L71" s="557"/>
      <c r="M71" s="557"/>
      <c r="N71" s="557"/>
      <c r="O71" s="557"/>
      <c r="P71" s="557"/>
      <c r="Q71" s="557"/>
      <c r="R71" s="557"/>
      <c r="S71" s="557"/>
      <c r="T71" s="557"/>
      <c r="U71" s="557"/>
      <c r="V71" s="557"/>
      <c r="W71" s="557"/>
      <c r="X71" s="557"/>
      <c r="Y71" s="557"/>
      <c r="Z71" s="557"/>
      <c r="AA71" s="557"/>
      <c r="AB71" s="557"/>
      <c r="AC71" s="557"/>
      <c r="AD71" s="557"/>
      <c r="AE71" s="557"/>
      <c r="AF71" s="557"/>
      <c r="AG71" s="557"/>
      <c r="AH71" s="557"/>
      <c r="AI71" s="557"/>
      <c r="AJ71" s="557"/>
      <c r="AK71" s="557"/>
      <c r="AL71" s="557"/>
      <c r="AM71" s="557"/>
      <c r="AN71" s="557"/>
      <c r="AO71" s="557"/>
      <c r="AP71" s="557"/>
      <c r="AQ71" s="557"/>
      <c r="AR71" s="557"/>
      <c r="AS71" s="557"/>
      <c r="AT71" s="557"/>
      <c r="AU71" s="557"/>
      <c r="AV71" s="557"/>
      <c r="AW71" s="557"/>
      <c r="AX71" s="557"/>
      <c r="AY71" s="557"/>
      <c r="AZ71" s="557"/>
      <c r="BA71" s="557"/>
      <c r="BB71" s="557"/>
      <c r="BC71" s="557"/>
      <c r="BD71" s="557"/>
      <c r="BE71" s="557"/>
      <c r="BF71" s="557"/>
      <c r="BG71" s="557"/>
      <c r="BH71" s="557"/>
      <c r="BI71" s="557"/>
      <c r="BJ71" s="557"/>
      <c r="BK71" s="557"/>
      <c r="BL71" s="557"/>
      <c r="BM71" s="557"/>
      <c r="BN71" s="557"/>
      <c r="BO71" s="557"/>
      <c r="BP71" s="557"/>
      <c r="BQ71" s="557"/>
      <c r="BR71" s="557"/>
      <c r="BS71" s="557"/>
      <c r="BT71" s="557"/>
      <c r="BU71" s="557"/>
      <c r="BV71" s="557"/>
      <c r="BW71" s="557"/>
      <c r="BX71" s="557"/>
      <c r="BY71" s="557"/>
      <c r="BZ71" s="557"/>
      <c r="CA71" s="557"/>
      <c r="CB71" s="557"/>
      <c r="CC71" s="557"/>
      <c r="CD71" s="557"/>
      <c r="CE71" s="557"/>
      <c r="CF71" s="557"/>
      <c r="CG71" s="557"/>
      <c r="CH71" s="557"/>
      <c r="CI71" s="557"/>
      <c r="CJ71" s="557"/>
      <c r="CK71" s="557"/>
      <c r="CL71" s="557"/>
      <c r="CM71" s="557"/>
      <c r="CN71" s="557"/>
      <c r="CO71" s="557"/>
      <c r="CP71" s="557"/>
      <c r="CQ71" s="557"/>
      <c r="CR71" s="557"/>
      <c r="CS71" s="557"/>
      <c r="CT71" s="557"/>
      <c r="CU71" s="557"/>
      <c r="CV71" s="557"/>
      <c r="CW71" s="557"/>
      <c r="CX71" s="557"/>
      <c r="CY71" s="557"/>
      <c r="CZ71" s="557"/>
      <c r="DA71" s="557"/>
      <c r="DB71" s="557"/>
      <c r="DC71" s="557"/>
      <c r="DD71" s="557"/>
      <c r="DE71" s="557"/>
      <c r="DF71" s="557"/>
      <c r="DG71" s="557"/>
      <c r="DH71" s="557"/>
      <c r="DI71" s="557"/>
      <c r="DJ71" s="557"/>
      <c r="DK71" s="557"/>
      <c r="DL71" s="557"/>
      <c r="DM71" s="557"/>
      <c r="DN71" s="557"/>
      <c r="DO71" s="557"/>
      <c r="DP71" s="557"/>
      <c r="DQ71" s="557"/>
      <c r="DR71" s="557"/>
      <c r="DS71" s="557"/>
      <c r="DT71" s="557"/>
      <c r="DU71" s="557"/>
      <c r="DV71" s="557"/>
      <c r="DW71" s="557"/>
      <c r="DX71" s="557"/>
      <c r="DY71" s="557"/>
      <c r="DZ71" s="557"/>
      <c r="EA71" s="557"/>
      <c r="EB71" s="557"/>
      <c r="EC71" s="557"/>
      <c r="ED71" s="557"/>
      <c r="EE71" s="557"/>
      <c r="EF71" s="557"/>
      <c r="EG71" s="557"/>
      <c r="EH71" s="557"/>
      <c r="EI71" s="557"/>
      <c r="EJ71" s="557"/>
      <c r="EK71" s="557"/>
      <c r="EL71" s="557"/>
      <c r="EM71" s="557"/>
      <c r="EN71" s="557"/>
      <c r="EO71" s="557"/>
      <c r="EP71" s="557"/>
      <c r="EQ71" s="557"/>
      <c r="ER71" s="557"/>
      <c r="ES71" s="557"/>
      <c r="ET71" s="557"/>
      <c r="EU71" s="557"/>
      <c r="EV71" s="557"/>
      <c r="EW71" s="557"/>
      <c r="EX71" s="557"/>
      <c r="EY71" s="557"/>
      <c r="EZ71" s="557"/>
      <c r="FA71" s="557"/>
      <c r="FB71" s="557"/>
      <c r="FC71" s="557"/>
      <c r="FD71" s="557"/>
      <c r="FE71" s="557"/>
      <c r="FF71" s="557"/>
      <c r="FG71" s="557"/>
      <c r="FH71" s="557"/>
      <c r="FI71" s="557"/>
      <c r="FJ71" s="557"/>
      <c r="FK71" s="557"/>
      <c r="FL71" s="557"/>
      <c r="FM71" s="557"/>
      <c r="FN71" s="557"/>
      <c r="FO71" s="557"/>
      <c r="FP71" s="557"/>
      <c r="FQ71" s="557"/>
      <c r="FR71" s="557"/>
      <c r="FS71" s="557"/>
      <c r="FT71" s="557"/>
      <c r="FU71" s="557"/>
      <c r="FV71" s="557"/>
      <c r="FW71" s="557"/>
      <c r="FX71" s="557"/>
      <c r="FY71" s="557"/>
      <c r="FZ71" s="557"/>
      <c r="GA71" s="557"/>
      <c r="GB71" s="557"/>
      <c r="GC71" s="557"/>
      <c r="GD71" s="557"/>
      <c r="GE71" s="557"/>
      <c r="GF71" s="557"/>
      <c r="GG71" s="557"/>
      <c r="GH71" s="557"/>
      <c r="GI71" s="557"/>
      <c r="GJ71" s="557"/>
      <c r="GK71" s="557"/>
      <c r="GL71" s="557"/>
      <c r="GM71" s="557"/>
      <c r="GN71" s="557"/>
      <c r="GO71" s="557"/>
      <c r="GP71" s="557"/>
      <c r="GQ71" s="557"/>
      <c r="GR71" s="557"/>
      <c r="GS71" s="557"/>
      <c r="GT71" s="557"/>
      <c r="GU71" s="557"/>
      <c r="GV71" s="557"/>
      <c r="GW71" s="557"/>
      <c r="GX71" s="557"/>
      <c r="GY71" s="557"/>
      <c r="GZ71" s="557"/>
      <c r="HA71" s="557"/>
      <c r="HB71" s="557"/>
      <c r="HC71" s="557"/>
      <c r="HD71" s="557"/>
      <c r="HE71" s="557"/>
      <c r="HF71" s="557"/>
      <c r="HG71" s="557"/>
      <c r="HH71" s="557"/>
      <c r="HI71" s="557"/>
      <c r="HJ71" s="557"/>
      <c r="HK71" s="557"/>
      <c r="HL71" s="557"/>
      <c r="HM71" s="557"/>
      <c r="HN71" s="557"/>
      <c r="HO71" s="557"/>
      <c r="HP71" s="557"/>
      <c r="HQ71" s="557"/>
      <c r="HR71" s="557"/>
      <c r="HS71" s="557"/>
      <c r="HT71" s="557"/>
      <c r="HU71" s="557"/>
      <c r="HV71" s="557"/>
      <c r="HW71" s="557"/>
      <c r="HX71" s="557"/>
      <c r="HY71" s="557"/>
      <c r="HZ71" s="557"/>
      <c r="IA71" s="557"/>
      <c r="IB71" s="557"/>
      <c r="IC71" s="557"/>
      <c r="ID71" s="557"/>
      <c r="IE71" s="557"/>
      <c r="IF71" s="557"/>
      <c r="IG71" s="557"/>
      <c r="IH71" s="557"/>
      <c r="II71" s="557"/>
      <c r="IJ71" s="557"/>
      <c r="IK71" s="557"/>
      <c r="IL71" s="557"/>
      <c r="IM71" s="557"/>
      <c r="IN71" s="557"/>
      <c r="IO71" s="557"/>
      <c r="IP71" s="557"/>
      <c r="IQ71" s="557"/>
    </row>
    <row r="72" spans="1:256">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row>
    <row r="73" spans="1:256">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row>
    <row r="74" spans="1:256">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row>
    <row r="75" spans="1:256">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59"/>
      <c r="IN75" s="59"/>
      <c r="IO75" s="59"/>
      <c r="IP75" s="59"/>
      <c r="IQ75" s="59"/>
    </row>
    <row r="76" spans="1:256">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c r="HV76" s="59"/>
      <c r="HW76" s="59"/>
      <c r="HX76" s="59"/>
      <c r="HY76" s="59"/>
      <c r="HZ76" s="59"/>
      <c r="IA76" s="59"/>
      <c r="IB76" s="59"/>
      <c r="IC76" s="59"/>
      <c r="ID76" s="59"/>
      <c r="IE76" s="59"/>
      <c r="IF76" s="59"/>
      <c r="IG76" s="59"/>
      <c r="IH76" s="59"/>
      <c r="II76" s="59"/>
      <c r="IJ76" s="59"/>
      <c r="IK76" s="59"/>
      <c r="IL76" s="59"/>
      <c r="IM76" s="59"/>
      <c r="IN76" s="59"/>
      <c r="IO76" s="59"/>
      <c r="IP76" s="59"/>
      <c r="IQ76" s="59"/>
    </row>
    <row r="77" spans="1:256">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c r="HV77" s="59"/>
      <c r="HW77" s="59"/>
      <c r="HX77" s="59"/>
      <c r="HY77" s="59"/>
      <c r="HZ77" s="59"/>
      <c r="IA77" s="59"/>
      <c r="IB77" s="59"/>
      <c r="IC77" s="59"/>
      <c r="ID77" s="59"/>
      <c r="IE77" s="59"/>
      <c r="IF77" s="59"/>
      <c r="IG77" s="59"/>
      <c r="IH77" s="59"/>
      <c r="II77" s="59"/>
      <c r="IJ77" s="59"/>
      <c r="IK77" s="59"/>
      <c r="IL77" s="59"/>
      <c r="IM77" s="59"/>
      <c r="IN77" s="59"/>
      <c r="IO77" s="59"/>
      <c r="IP77" s="59"/>
      <c r="IQ77" s="59"/>
    </row>
    <row r="78" spans="1:256">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59"/>
      <c r="GD78" s="59"/>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59"/>
      <c r="HN78" s="59"/>
      <c r="HO78" s="59"/>
      <c r="HP78" s="59"/>
      <c r="HQ78" s="59"/>
      <c r="HR78" s="59"/>
      <c r="HS78" s="59"/>
      <c r="HT78" s="59"/>
      <c r="HU78" s="59"/>
      <c r="HV78" s="59"/>
      <c r="HW78" s="59"/>
      <c r="HX78" s="59"/>
      <c r="HY78" s="59"/>
      <c r="HZ78" s="59"/>
      <c r="IA78" s="59"/>
      <c r="IB78" s="59"/>
      <c r="IC78" s="59"/>
      <c r="ID78" s="59"/>
      <c r="IE78" s="59"/>
      <c r="IF78" s="59"/>
      <c r="IG78" s="59"/>
      <c r="IH78" s="59"/>
      <c r="II78" s="59"/>
      <c r="IJ78" s="59"/>
      <c r="IK78" s="59"/>
      <c r="IL78" s="59"/>
      <c r="IM78" s="59"/>
      <c r="IN78" s="59"/>
      <c r="IO78" s="59"/>
      <c r="IP78" s="59"/>
      <c r="IQ78" s="59"/>
    </row>
    <row r="79" spans="1:256">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59"/>
      <c r="HN79" s="59"/>
      <c r="HO79" s="59"/>
      <c r="HP79" s="59"/>
      <c r="HQ79" s="59"/>
      <c r="HR79" s="59"/>
      <c r="HS79" s="59"/>
      <c r="HT79" s="59"/>
      <c r="HU79" s="59"/>
      <c r="HV79" s="59"/>
      <c r="HW79" s="59"/>
      <c r="HX79" s="59"/>
      <c r="HY79" s="59"/>
      <c r="HZ79" s="59"/>
      <c r="IA79" s="59"/>
      <c r="IB79" s="59"/>
      <c r="IC79" s="59"/>
      <c r="ID79" s="59"/>
      <c r="IE79" s="59"/>
      <c r="IF79" s="59"/>
      <c r="IG79" s="59"/>
      <c r="IH79" s="59"/>
      <c r="II79" s="59"/>
      <c r="IJ79" s="59"/>
      <c r="IK79" s="59"/>
      <c r="IL79" s="59"/>
      <c r="IM79" s="59"/>
      <c r="IN79" s="59"/>
      <c r="IO79" s="59"/>
      <c r="IP79" s="59"/>
      <c r="IQ79" s="59"/>
    </row>
    <row r="80" spans="1:256">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59"/>
      <c r="GD80" s="59"/>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59"/>
      <c r="HN80" s="59"/>
      <c r="HO80" s="59"/>
      <c r="HP80" s="59"/>
      <c r="HQ80" s="59"/>
      <c r="HR80" s="59"/>
      <c r="HS80" s="59"/>
      <c r="HT80" s="59"/>
      <c r="HU80" s="59"/>
      <c r="HV80" s="59"/>
      <c r="HW80" s="59"/>
      <c r="HX80" s="59"/>
      <c r="HY80" s="59"/>
      <c r="HZ80" s="59"/>
      <c r="IA80" s="59"/>
      <c r="IB80" s="59"/>
      <c r="IC80" s="59"/>
      <c r="ID80" s="59"/>
      <c r="IE80" s="59"/>
      <c r="IF80" s="59"/>
      <c r="IG80" s="59"/>
      <c r="IH80" s="59"/>
      <c r="II80" s="59"/>
      <c r="IJ80" s="59"/>
      <c r="IK80" s="59"/>
      <c r="IL80" s="59"/>
      <c r="IM80" s="59"/>
      <c r="IN80" s="59"/>
      <c r="IO80" s="59"/>
      <c r="IP80" s="59"/>
      <c r="IQ80" s="59"/>
    </row>
    <row r="81" spans="1:25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59"/>
      <c r="HN81" s="59"/>
      <c r="HO81" s="59"/>
      <c r="HP81" s="59"/>
      <c r="HQ81" s="59"/>
      <c r="HR81" s="59"/>
      <c r="HS81" s="59"/>
      <c r="HT81" s="59"/>
      <c r="HU81" s="59"/>
      <c r="HV81" s="59"/>
      <c r="HW81" s="59"/>
      <c r="HX81" s="59"/>
      <c r="HY81" s="59"/>
      <c r="HZ81" s="59"/>
      <c r="IA81" s="59"/>
      <c r="IB81" s="59"/>
      <c r="IC81" s="59"/>
      <c r="ID81" s="59"/>
      <c r="IE81" s="59"/>
      <c r="IF81" s="59"/>
      <c r="IG81" s="59"/>
      <c r="IH81" s="59"/>
      <c r="II81" s="59"/>
      <c r="IJ81" s="59"/>
      <c r="IK81" s="59"/>
      <c r="IL81" s="59"/>
      <c r="IM81" s="59"/>
      <c r="IN81" s="59"/>
      <c r="IO81" s="59"/>
      <c r="IP81" s="59"/>
      <c r="IQ81" s="59"/>
    </row>
    <row r="82" spans="1:25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59"/>
      <c r="GD82" s="59"/>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59"/>
      <c r="HN82" s="59"/>
      <c r="HO82" s="59"/>
      <c r="HP82" s="59"/>
      <c r="HQ82" s="59"/>
      <c r="HR82" s="59"/>
      <c r="HS82" s="59"/>
      <c r="HT82" s="59"/>
      <c r="HU82" s="59"/>
      <c r="HV82" s="59"/>
      <c r="HW82" s="59"/>
      <c r="HX82" s="59"/>
      <c r="HY82" s="59"/>
      <c r="HZ82" s="59"/>
      <c r="IA82" s="59"/>
      <c r="IB82" s="59"/>
      <c r="IC82" s="59"/>
      <c r="ID82" s="59"/>
      <c r="IE82" s="59"/>
      <c r="IF82" s="59"/>
      <c r="IG82" s="59"/>
      <c r="IH82" s="59"/>
      <c r="II82" s="59"/>
      <c r="IJ82" s="59"/>
      <c r="IK82" s="59"/>
      <c r="IL82" s="59"/>
      <c r="IM82" s="59"/>
      <c r="IN82" s="59"/>
      <c r="IO82" s="59"/>
      <c r="IP82" s="59"/>
      <c r="IQ82" s="59"/>
    </row>
    <row r="83" spans="1:25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59"/>
      <c r="HN83" s="59"/>
      <c r="HO83" s="59"/>
      <c r="HP83" s="59"/>
      <c r="HQ83" s="59"/>
      <c r="HR83" s="59"/>
      <c r="HS83" s="59"/>
      <c r="HT83" s="59"/>
      <c r="HU83" s="59"/>
      <c r="HV83" s="59"/>
      <c r="HW83" s="59"/>
      <c r="HX83" s="59"/>
      <c r="HY83" s="59"/>
      <c r="HZ83" s="59"/>
      <c r="IA83" s="59"/>
      <c r="IB83" s="59"/>
      <c r="IC83" s="59"/>
      <c r="ID83" s="59"/>
      <c r="IE83" s="59"/>
      <c r="IF83" s="59"/>
      <c r="IG83" s="59"/>
      <c r="IH83" s="59"/>
      <c r="II83" s="59"/>
      <c r="IJ83" s="59"/>
      <c r="IK83" s="59"/>
      <c r="IL83" s="59"/>
      <c r="IM83" s="59"/>
      <c r="IN83" s="59"/>
      <c r="IO83" s="59"/>
      <c r="IP83" s="59"/>
      <c r="IQ83" s="59"/>
    </row>
    <row r="84" spans="1:25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59"/>
      <c r="GD84" s="59"/>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59"/>
      <c r="HN84" s="59"/>
      <c r="HO84" s="59"/>
      <c r="HP84" s="59"/>
      <c r="HQ84" s="59"/>
      <c r="HR84" s="59"/>
      <c r="HS84" s="59"/>
      <c r="HT84" s="59"/>
      <c r="HU84" s="59"/>
      <c r="HV84" s="59"/>
      <c r="HW84" s="59"/>
      <c r="HX84" s="59"/>
      <c r="HY84" s="59"/>
      <c r="HZ84" s="59"/>
      <c r="IA84" s="59"/>
      <c r="IB84" s="59"/>
      <c r="IC84" s="59"/>
      <c r="ID84" s="59"/>
      <c r="IE84" s="59"/>
      <c r="IF84" s="59"/>
      <c r="IG84" s="59"/>
      <c r="IH84" s="59"/>
      <c r="II84" s="59"/>
      <c r="IJ84" s="59"/>
      <c r="IK84" s="59"/>
      <c r="IL84" s="59"/>
      <c r="IM84" s="59"/>
      <c r="IN84" s="59"/>
      <c r="IO84" s="59"/>
      <c r="IP84" s="59"/>
      <c r="IQ84" s="59"/>
    </row>
  </sheetData>
  <printOptions horizontalCentered="1"/>
  <pageMargins left="0.5" right="0.5" top="0.5" bottom="0.5" header="0.5" footer="0.5"/>
  <pageSetup scale="2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pageSetUpPr fitToPage="1"/>
  </sheetPr>
  <dimension ref="A1:IV77"/>
  <sheetViews>
    <sheetView defaultGridColor="0" colorId="22" zoomScaleNormal="75" workbookViewId="0">
      <selection activeCell="J32" sqref="J32"/>
    </sheetView>
  </sheetViews>
  <sheetFormatPr defaultColWidth="9.84375" defaultRowHeight="15.5"/>
  <cols>
    <col min="1" max="1" width="5.84375" customWidth="1"/>
    <col min="2" max="2" width="47.84375" customWidth="1"/>
    <col min="3" max="3" width="10.84375" customWidth="1"/>
    <col min="4" max="4" width="14.84375" customWidth="1"/>
  </cols>
  <sheetData>
    <row r="1" spans="1:256" ht="16" thickBot="1">
      <c r="A1" s="139" t="str">
        <f>'Data Sheet'!A46</f>
        <v>Annual Report of VERIZON NEW YORK INC.                                      For the period ending DECEMBER 31, 2023</v>
      </c>
      <c r="B1" s="59"/>
      <c r="C1" s="151"/>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row>
    <row r="2" spans="1:256" ht="6.9" customHeight="1">
      <c r="A2" s="60"/>
      <c r="B2" s="61"/>
      <c r="C2" s="61"/>
      <c r="D2" s="62"/>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row>
    <row r="3" spans="1:256">
      <c r="A3" s="238" t="s">
        <v>1509</v>
      </c>
      <c r="B3" s="239"/>
      <c r="C3" s="239"/>
      <c r="D3" s="240"/>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row>
    <row r="4" spans="1:256" ht="6.9" customHeight="1">
      <c r="A4" s="187"/>
      <c r="B4" s="23"/>
      <c r="C4" s="23"/>
      <c r="D4" s="136"/>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c r="IU4" s="59"/>
      <c r="IV4" s="59"/>
    </row>
    <row r="5" spans="1:256">
      <c r="A5" s="241" t="s">
        <v>2756</v>
      </c>
      <c r="B5" s="23"/>
      <c r="C5" s="242"/>
      <c r="D5" s="243"/>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c r="GT5" s="212"/>
      <c r="GU5" s="212"/>
      <c r="GV5" s="212"/>
      <c r="GW5" s="212"/>
      <c r="GX5" s="212"/>
      <c r="GY5" s="212"/>
      <c r="GZ5" s="212"/>
      <c r="HA5" s="212"/>
      <c r="HB5" s="212"/>
      <c r="HC5" s="212"/>
      <c r="HD5" s="212"/>
      <c r="HE5" s="212"/>
      <c r="HF5" s="212"/>
      <c r="HG5" s="212"/>
      <c r="HH5" s="212"/>
      <c r="HI5" s="212"/>
      <c r="HJ5" s="212"/>
      <c r="HK5" s="212"/>
      <c r="HL5" s="212"/>
      <c r="HM5" s="212"/>
      <c r="HN5" s="212"/>
      <c r="HO5" s="212"/>
      <c r="HP5" s="212"/>
      <c r="HQ5" s="212"/>
      <c r="HR5" s="212"/>
      <c r="HS5" s="212"/>
      <c r="HT5" s="212"/>
      <c r="HU5" s="212"/>
      <c r="HV5" s="212"/>
      <c r="HW5" s="212"/>
      <c r="HX5" s="212"/>
      <c r="HY5" s="212"/>
      <c r="HZ5" s="212"/>
      <c r="IA5" s="212"/>
      <c r="IB5" s="212"/>
      <c r="IC5" s="212"/>
      <c r="ID5" s="212"/>
      <c r="IE5" s="212"/>
      <c r="IF5" s="212"/>
      <c r="IG5" s="212"/>
      <c r="IH5" s="212"/>
      <c r="II5" s="212"/>
      <c r="IJ5" s="212"/>
      <c r="IK5" s="212"/>
      <c r="IL5" s="212"/>
      <c r="IM5" s="212"/>
      <c r="IN5" s="212"/>
      <c r="IO5" s="212"/>
      <c r="IP5" s="212"/>
      <c r="IQ5" s="212"/>
      <c r="IR5" s="212"/>
      <c r="IS5" s="212"/>
      <c r="IT5" s="212"/>
      <c r="IU5" s="212"/>
      <c r="IV5" s="212"/>
    </row>
    <row r="6" spans="1:256">
      <c r="A6" s="241"/>
      <c r="B6" s="242"/>
      <c r="C6" s="242"/>
      <c r="D6" s="243"/>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c r="CZ6" s="212"/>
      <c r="DA6" s="212"/>
      <c r="DB6" s="212"/>
      <c r="DC6" s="212"/>
      <c r="DD6" s="212"/>
      <c r="DE6" s="212"/>
      <c r="DF6" s="212"/>
      <c r="DG6" s="212"/>
      <c r="DH6" s="212"/>
      <c r="DI6" s="212"/>
      <c r="DJ6" s="212"/>
      <c r="DK6" s="212"/>
      <c r="DL6" s="212"/>
      <c r="DM6" s="212"/>
      <c r="DN6" s="212"/>
      <c r="DO6" s="212"/>
      <c r="DP6" s="212"/>
      <c r="DQ6" s="212"/>
      <c r="DR6" s="212"/>
      <c r="DS6" s="212"/>
      <c r="DT6" s="212"/>
      <c r="DU6" s="212"/>
      <c r="DV6" s="212"/>
      <c r="DW6" s="212"/>
      <c r="DX6" s="212"/>
      <c r="DY6" s="212"/>
      <c r="DZ6" s="212"/>
      <c r="EA6" s="212"/>
      <c r="EB6" s="212"/>
      <c r="EC6" s="212"/>
      <c r="ED6" s="212"/>
      <c r="EE6" s="212"/>
      <c r="EF6" s="212"/>
      <c r="EG6" s="212"/>
      <c r="EH6" s="212"/>
      <c r="EI6" s="212"/>
      <c r="EJ6" s="212"/>
      <c r="EK6" s="212"/>
      <c r="EL6" s="212"/>
      <c r="EM6" s="212"/>
      <c r="EN6" s="212"/>
      <c r="EO6" s="212"/>
      <c r="EP6" s="212"/>
      <c r="EQ6" s="212"/>
      <c r="ER6" s="212"/>
      <c r="ES6" s="212"/>
      <c r="ET6" s="212"/>
      <c r="EU6" s="212"/>
      <c r="EV6" s="212"/>
      <c r="EW6" s="212"/>
      <c r="EX6" s="212"/>
      <c r="EY6" s="212"/>
      <c r="EZ6" s="212"/>
      <c r="FA6" s="212"/>
      <c r="FB6" s="212"/>
      <c r="FC6" s="212"/>
      <c r="FD6" s="212"/>
      <c r="FE6" s="212"/>
      <c r="FF6" s="212"/>
      <c r="FG6" s="212"/>
      <c r="FH6" s="212"/>
      <c r="FI6" s="212"/>
      <c r="FJ6" s="212"/>
      <c r="FK6" s="212"/>
      <c r="FL6" s="212"/>
      <c r="FM6" s="212"/>
      <c r="FN6" s="212"/>
      <c r="FO6" s="212"/>
      <c r="FP6" s="212"/>
      <c r="FQ6" s="212"/>
      <c r="FR6" s="212"/>
      <c r="FS6" s="212"/>
      <c r="FT6" s="212"/>
      <c r="FU6" s="212"/>
      <c r="FV6" s="212"/>
      <c r="FW6" s="212"/>
      <c r="FX6" s="212"/>
      <c r="FY6" s="212"/>
      <c r="FZ6" s="212"/>
      <c r="GA6" s="212"/>
      <c r="GB6" s="212"/>
      <c r="GC6" s="212"/>
      <c r="GD6" s="212"/>
      <c r="GE6" s="212"/>
      <c r="GF6" s="212"/>
      <c r="GG6" s="212"/>
      <c r="GH6" s="212"/>
      <c r="GI6" s="212"/>
      <c r="GJ6" s="212"/>
      <c r="GK6" s="212"/>
      <c r="GL6" s="212"/>
      <c r="GM6" s="212"/>
      <c r="GN6" s="212"/>
      <c r="GO6" s="212"/>
      <c r="GP6" s="212"/>
      <c r="GQ6" s="212"/>
      <c r="GR6" s="212"/>
      <c r="GS6" s="212"/>
      <c r="GT6" s="212"/>
      <c r="GU6" s="212"/>
      <c r="GV6" s="212"/>
      <c r="GW6" s="212"/>
      <c r="GX6" s="212"/>
      <c r="GY6" s="212"/>
      <c r="GZ6" s="212"/>
      <c r="HA6" s="212"/>
      <c r="HB6" s="212"/>
      <c r="HC6" s="212"/>
      <c r="HD6" s="212"/>
      <c r="HE6" s="212"/>
      <c r="HF6" s="212"/>
      <c r="HG6" s="212"/>
      <c r="HH6" s="212"/>
      <c r="HI6" s="212"/>
      <c r="HJ6" s="212"/>
      <c r="HK6" s="212"/>
      <c r="HL6" s="212"/>
      <c r="HM6" s="212"/>
      <c r="HN6" s="212"/>
      <c r="HO6" s="212"/>
      <c r="HP6" s="212"/>
      <c r="HQ6" s="212"/>
      <c r="HR6" s="212"/>
      <c r="HS6" s="212"/>
      <c r="HT6" s="212"/>
      <c r="HU6" s="212"/>
      <c r="HV6" s="212"/>
      <c r="HW6" s="212"/>
      <c r="HX6" s="212"/>
      <c r="HY6" s="212"/>
      <c r="HZ6" s="212"/>
      <c r="IA6" s="212"/>
      <c r="IB6" s="212"/>
      <c r="IC6" s="212"/>
      <c r="ID6" s="212"/>
      <c r="IE6" s="212"/>
      <c r="IF6" s="212"/>
      <c r="IG6" s="212"/>
      <c r="IH6" s="212"/>
      <c r="II6" s="212"/>
      <c r="IJ6" s="212"/>
      <c r="IK6" s="212"/>
      <c r="IL6" s="212"/>
      <c r="IM6" s="212"/>
      <c r="IN6" s="212"/>
      <c r="IO6" s="212"/>
      <c r="IP6" s="212"/>
      <c r="IQ6" s="212"/>
      <c r="IR6" s="212"/>
      <c r="IS6" s="212"/>
      <c r="IT6" s="212"/>
      <c r="IU6" s="212"/>
      <c r="IV6" s="212"/>
    </row>
    <row r="7" spans="1:256">
      <c r="A7" s="241" t="s">
        <v>2757</v>
      </c>
      <c r="B7" s="242"/>
      <c r="C7" s="242"/>
      <c r="D7" s="243"/>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c r="CZ7" s="212"/>
      <c r="DA7" s="212"/>
      <c r="DB7" s="212"/>
      <c r="DC7" s="212"/>
      <c r="DD7" s="212"/>
      <c r="DE7" s="212"/>
      <c r="DF7" s="212"/>
      <c r="DG7" s="212"/>
      <c r="DH7" s="212"/>
      <c r="DI7" s="212"/>
      <c r="DJ7" s="212"/>
      <c r="DK7" s="212"/>
      <c r="DL7" s="212"/>
      <c r="DM7" s="212"/>
      <c r="DN7" s="212"/>
      <c r="DO7" s="212"/>
      <c r="DP7" s="212"/>
      <c r="DQ7" s="212"/>
      <c r="DR7" s="212"/>
      <c r="DS7" s="212"/>
      <c r="DT7" s="212"/>
      <c r="DU7" s="212"/>
      <c r="DV7" s="212"/>
      <c r="DW7" s="212"/>
      <c r="DX7" s="212"/>
      <c r="DY7" s="212"/>
      <c r="DZ7" s="212"/>
      <c r="EA7" s="212"/>
      <c r="EB7" s="212"/>
      <c r="EC7" s="212"/>
      <c r="ED7" s="212"/>
      <c r="EE7" s="212"/>
      <c r="EF7" s="212"/>
      <c r="EG7" s="212"/>
      <c r="EH7" s="212"/>
      <c r="EI7" s="212"/>
      <c r="EJ7" s="212"/>
      <c r="EK7" s="212"/>
      <c r="EL7" s="212"/>
      <c r="EM7" s="212"/>
      <c r="EN7" s="212"/>
      <c r="EO7" s="212"/>
      <c r="EP7" s="212"/>
      <c r="EQ7" s="212"/>
      <c r="ER7" s="212"/>
      <c r="ES7" s="212"/>
      <c r="ET7" s="212"/>
      <c r="EU7" s="212"/>
      <c r="EV7" s="212"/>
      <c r="EW7" s="212"/>
      <c r="EX7" s="212"/>
      <c r="EY7" s="212"/>
      <c r="EZ7" s="212"/>
      <c r="FA7" s="212"/>
      <c r="FB7" s="212"/>
      <c r="FC7" s="212"/>
      <c r="FD7" s="212"/>
      <c r="FE7" s="212"/>
      <c r="FF7" s="212"/>
      <c r="FG7" s="212"/>
      <c r="FH7" s="212"/>
      <c r="FI7" s="212"/>
      <c r="FJ7" s="212"/>
      <c r="FK7" s="212"/>
      <c r="FL7" s="212"/>
      <c r="FM7" s="212"/>
      <c r="FN7" s="212"/>
      <c r="FO7" s="212"/>
      <c r="FP7" s="212"/>
      <c r="FQ7" s="212"/>
      <c r="FR7" s="212"/>
      <c r="FS7" s="212"/>
      <c r="FT7" s="212"/>
      <c r="FU7" s="212"/>
      <c r="FV7" s="212"/>
      <c r="FW7" s="212"/>
      <c r="FX7" s="212"/>
      <c r="FY7" s="212"/>
      <c r="FZ7" s="212"/>
      <c r="GA7" s="212"/>
      <c r="GB7" s="212"/>
      <c r="GC7" s="212"/>
      <c r="GD7" s="212"/>
      <c r="GE7" s="212"/>
      <c r="GF7" s="212"/>
      <c r="GG7" s="212"/>
      <c r="GH7" s="212"/>
      <c r="GI7" s="212"/>
      <c r="GJ7" s="212"/>
      <c r="GK7" s="212"/>
      <c r="GL7" s="212"/>
      <c r="GM7" s="212"/>
      <c r="GN7" s="212"/>
      <c r="GO7" s="212"/>
      <c r="GP7" s="212"/>
      <c r="GQ7" s="212"/>
      <c r="GR7" s="212"/>
      <c r="GS7" s="212"/>
      <c r="GT7" s="212"/>
      <c r="GU7" s="212"/>
      <c r="GV7" s="212"/>
      <c r="GW7" s="212"/>
      <c r="GX7" s="212"/>
      <c r="GY7" s="212"/>
      <c r="GZ7" s="212"/>
      <c r="HA7" s="212"/>
      <c r="HB7" s="212"/>
      <c r="HC7" s="212"/>
      <c r="HD7" s="212"/>
      <c r="HE7" s="212"/>
      <c r="HF7" s="212"/>
      <c r="HG7" s="212"/>
      <c r="HH7" s="212"/>
      <c r="HI7" s="212"/>
      <c r="HJ7" s="212"/>
      <c r="HK7" s="212"/>
      <c r="HL7" s="212"/>
      <c r="HM7" s="212"/>
      <c r="HN7" s="212"/>
      <c r="HO7" s="212"/>
      <c r="HP7" s="212"/>
      <c r="HQ7" s="212"/>
      <c r="HR7" s="212"/>
      <c r="HS7" s="212"/>
      <c r="HT7" s="212"/>
      <c r="HU7" s="212"/>
      <c r="HV7" s="212"/>
      <c r="HW7" s="212"/>
      <c r="HX7" s="212"/>
      <c r="HY7" s="212"/>
      <c r="HZ7" s="212"/>
      <c r="IA7" s="212"/>
      <c r="IB7" s="212"/>
      <c r="IC7" s="212"/>
      <c r="ID7" s="212"/>
      <c r="IE7" s="212"/>
      <c r="IF7" s="212"/>
      <c r="IG7" s="212"/>
      <c r="IH7" s="212"/>
      <c r="II7" s="212"/>
      <c r="IJ7" s="212"/>
      <c r="IK7" s="212"/>
      <c r="IL7" s="212"/>
      <c r="IM7" s="212"/>
      <c r="IN7" s="212"/>
      <c r="IO7" s="212"/>
      <c r="IP7" s="212"/>
      <c r="IQ7" s="212"/>
      <c r="IR7" s="212"/>
      <c r="IS7" s="212"/>
      <c r="IT7" s="212"/>
      <c r="IU7" s="212"/>
      <c r="IV7" s="212"/>
    </row>
    <row r="8" spans="1:256">
      <c r="A8" s="241" t="s">
        <v>1510</v>
      </c>
      <c r="B8" s="242"/>
      <c r="C8" s="242"/>
      <c r="D8" s="243"/>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row>
    <row r="9" spans="1:256">
      <c r="A9" s="187"/>
      <c r="B9" s="242"/>
      <c r="C9" s="242"/>
      <c r="D9" s="243"/>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row>
    <row r="10" spans="1:256">
      <c r="A10" s="241" t="s">
        <v>2758</v>
      </c>
      <c r="B10" s="242"/>
      <c r="C10" s="242"/>
      <c r="D10" s="243"/>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row>
    <row r="11" spans="1:256">
      <c r="A11" s="241"/>
      <c r="B11" s="242"/>
      <c r="C11" s="242"/>
      <c r="D11" s="243"/>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row>
    <row r="12" spans="1:256">
      <c r="A12" s="241" t="s">
        <v>1511</v>
      </c>
      <c r="B12" s="242"/>
      <c r="C12" s="242"/>
      <c r="D12" s="243"/>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row>
    <row r="13" spans="1:256" ht="31.5">
      <c r="A13" s="187"/>
      <c r="B13" s="738" t="s">
        <v>3390</v>
      </c>
      <c r="C13" s="23"/>
      <c r="D13" s="243"/>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row>
    <row r="14" spans="1:256">
      <c r="A14" s="241" t="s">
        <v>2759</v>
      </c>
      <c r="B14" s="23"/>
      <c r="C14" s="242"/>
      <c r="D14" s="243"/>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row>
    <row r="15" spans="1:256" ht="12" customHeight="1">
      <c r="A15" s="241"/>
      <c r="B15" s="23"/>
      <c r="C15" s="242"/>
      <c r="D15" s="243"/>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row>
    <row r="16" spans="1:256" ht="12" customHeight="1">
      <c r="A16" s="241" t="s">
        <v>2760</v>
      </c>
      <c r="B16" s="242"/>
      <c r="C16" s="242"/>
      <c r="D16" s="243"/>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row>
    <row r="17" spans="1:256" ht="12" customHeight="1">
      <c r="A17" s="241" t="s">
        <v>1512</v>
      </c>
      <c r="B17" s="242"/>
      <c r="C17" s="242"/>
      <c r="D17" s="243"/>
      <c r="E17" s="59"/>
      <c r="F17" s="909"/>
      <c r="G17" s="557"/>
      <c r="H17" s="557"/>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row>
    <row r="18" spans="1:256" ht="12" customHeight="1">
      <c r="A18" s="187"/>
      <c r="B18" s="242"/>
      <c r="C18" s="242"/>
      <c r="D18" s="243"/>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row>
    <row r="19" spans="1:256" ht="12" customHeight="1">
      <c r="A19" s="241" t="s">
        <v>1513</v>
      </c>
      <c r="B19" s="242"/>
      <c r="C19" s="242"/>
      <c r="D19" s="243"/>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spans="1:256" ht="12" customHeight="1">
      <c r="A20" s="241" t="s">
        <v>1514</v>
      </c>
      <c r="B20" s="242"/>
      <c r="C20" s="242"/>
      <c r="D20" s="243"/>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row>
    <row r="21" spans="1:256" ht="12" customHeight="1">
      <c r="A21" s="241"/>
      <c r="B21" s="242"/>
      <c r="C21" s="242"/>
      <c r="D21" s="243"/>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row>
    <row r="22" spans="1:256" ht="12" customHeight="1">
      <c r="A22" s="244"/>
      <c r="B22" s="180"/>
      <c r="C22" s="180"/>
      <c r="D22" s="245"/>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row>
    <row r="23" spans="1:256" ht="12" customHeight="1">
      <c r="A23" s="187"/>
      <c r="B23" s="23"/>
      <c r="C23" s="177"/>
      <c r="D23" s="175"/>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row>
    <row r="24" spans="1:256" ht="12" customHeight="1">
      <c r="A24" s="187"/>
      <c r="B24" s="23"/>
      <c r="C24" s="177"/>
      <c r="D24" s="175"/>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row>
    <row r="25" spans="1:256" ht="12" customHeight="1">
      <c r="A25" s="187"/>
      <c r="B25" s="23"/>
      <c r="C25" s="177"/>
      <c r="D25" s="175"/>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row>
    <row r="26" spans="1:256" ht="12" customHeight="1">
      <c r="A26" s="187"/>
      <c r="B26" s="23"/>
      <c r="C26" s="177"/>
      <c r="D26" s="175"/>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row>
    <row r="27" spans="1:256" ht="12" customHeight="1">
      <c r="A27" s="187"/>
      <c r="B27" s="23"/>
      <c r="C27" s="177"/>
      <c r="D27" s="175"/>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row>
    <row r="28" spans="1:256" ht="12" customHeight="1">
      <c r="A28" s="187"/>
      <c r="B28" s="23"/>
      <c r="C28" s="177"/>
      <c r="D28" s="175"/>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row>
    <row r="29" spans="1:256" ht="12" customHeight="1">
      <c r="A29" s="187"/>
      <c r="B29" s="23"/>
      <c r="C29" s="177"/>
      <c r="D29" s="175"/>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row>
    <row r="30" spans="1:256" ht="12" customHeight="1">
      <c r="A30" s="187"/>
      <c r="B30" s="23"/>
      <c r="C30" s="177"/>
      <c r="D30" s="175"/>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row>
    <row r="31" spans="1:256" ht="12" customHeight="1">
      <c r="A31" s="187"/>
      <c r="B31" s="23"/>
      <c r="C31" s="177"/>
      <c r="D31" s="175"/>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row>
    <row r="32" spans="1:256" ht="12" customHeight="1">
      <c r="A32" s="187"/>
      <c r="B32" s="23"/>
      <c r="C32" s="177"/>
      <c r="D32" s="175"/>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row>
    <row r="33" spans="1:256" ht="12" customHeight="1">
      <c r="A33" s="187"/>
      <c r="B33" s="23"/>
      <c r="C33" s="177"/>
      <c r="D33" s="175"/>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row>
    <row r="34" spans="1:256" ht="12" customHeight="1">
      <c r="A34" s="187"/>
      <c r="B34" s="23"/>
      <c r="C34" s="177"/>
      <c r="D34" s="175"/>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row>
    <row r="35" spans="1:256" ht="12" customHeight="1">
      <c r="A35" s="246"/>
      <c r="B35" s="247"/>
      <c r="C35" s="248"/>
      <c r="D35" s="24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row>
    <row r="36" spans="1:256">
      <c r="A36" s="238"/>
      <c r="B36" s="239"/>
      <c r="C36" s="239"/>
      <c r="D36" s="240"/>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row>
    <row r="37" spans="1:256" ht="14" customHeight="1">
      <c r="A37" s="241"/>
      <c r="B37" s="23"/>
      <c r="C37" s="242"/>
      <c r="D37" s="243"/>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c r="BI37" s="212"/>
      <c r="BJ37" s="212"/>
      <c r="BK37" s="212"/>
      <c r="BL37" s="212"/>
      <c r="BM37" s="212"/>
      <c r="BN37" s="212"/>
      <c r="BO37" s="212"/>
      <c r="BP37" s="212"/>
      <c r="BQ37" s="212"/>
      <c r="BR37" s="212"/>
      <c r="BS37" s="212"/>
      <c r="BT37" s="212"/>
      <c r="BU37" s="212"/>
      <c r="BV37" s="212"/>
      <c r="BW37" s="212"/>
      <c r="BX37" s="212"/>
      <c r="BY37" s="212"/>
      <c r="BZ37" s="212"/>
      <c r="CA37" s="212"/>
      <c r="CB37" s="212"/>
      <c r="CC37" s="212"/>
      <c r="CD37" s="212"/>
      <c r="CE37" s="212"/>
      <c r="CF37" s="212"/>
      <c r="CG37" s="212"/>
      <c r="CH37" s="212"/>
      <c r="CI37" s="212"/>
      <c r="CJ37" s="212"/>
      <c r="CK37" s="212"/>
      <c r="CL37" s="212"/>
      <c r="CM37" s="212"/>
      <c r="CN37" s="212"/>
      <c r="CO37" s="212"/>
      <c r="CP37" s="212"/>
      <c r="CQ37" s="212"/>
      <c r="CR37" s="212"/>
      <c r="CS37" s="212"/>
      <c r="CT37" s="212"/>
      <c r="CU37" s="212"/>
      <c r="CV37" s="212"/>
      <c r="CW37" s="212"/>
      <c r="CX37" s="212"/>
      <c r="CY37" s="212"/>
      <c r="CZ37" s="212"/>
      <c r="DA37" s="212"/>
      <c r="DB37" s="212"/>
      <c r="DC37" s="212"/>
      <c r="DD37" s="212"/>
      <c r="DE37" s="212"/>
      <c r="DF37" s="212"/>
      <c r="DG37" s="212"/>
      <c r="DH37" s="212"/>
      <c r="DI37" s="212"/>
      <c r="DJ37" s="212"/>
      <c r="DK37" s="212"/>
      <c r="DL37" s="212"/>
      <c r="DM37" s="212"/>
      <c r="DN37" s="212"/>
      <c r="DO37" s="212"/>
      <c r="DP37" s="212"/>
      <c r="DQ37" s="212"/>
      <c r="DR37" s="212"/>
      <c r="DS37" s="212"/>
      <c r="DT37" s="212"/>
      <c r="DU37" s="212"/>
      <c r="DV37" s="212"/>
      <c r="DW37" s="212"/>
      <c r="DX37" s="212"/>
      <c r="DY37" s="212"/>
      <c r="DZ37" s="212"/>
      <c r="EA37" s="212"/>
      <c r="EB37" s="212"/>
      <c r="EC37" s="212"/>
      <c r="ED37" s="212"/>
      <c r="EE37" s="212"/>
      <c r="EF37" s="212"/>
      <c r="EG37" s="212"/>
      <c r="EH37" s="212"/>
      <c r="EI37" s="212"/>
      <c r="EJ37" s="212"/>
      <c r="EK37" s="212"/>
      <c r="EL37" s="212"/>
      <c r="EM37" s="212"/>
      <c r="EN37" s="212"/>
      <c r="EO37" s="212"/>
      <c r="EP37" s="212"/>
      <c r="EQ37" s="212"/>
      <c r="ER37" s="212"/>
      <c r="ES37" s="212"/>
      <c r="ET37" s="212"/>
      <c r="EU37" s="212"/>
      <c r="EV37" s="212"/>
      <c r="EW37" s="212"/>
      <c r="EX37" s="212"/>
      <c r="EY37" s="212"/>
      <c r="EZ37" s="212"/>
      <c r="FA37" s="212"/>
      <c r="FB37" s="212"/>
      <c r="FC37" s="212"/>
      <c r="FD37" s="212"/>
      <c r="FE37" s="212"/>
      <c r="FF37" s="212"/>
      <c r="FG37" s="212"/>
      <c r="FH37" s="212"/>
      <c r="FI37" s="212"/>
      <c r="FJ37" s="212"/>
      <c r="FK37" s="212"/>
      <c r="FL37" s="212"/>
      <c r="FM37" s="212"/>
      <c r="FN37" s="212"/>
      <c r="FO37" s="212"/>
      <c r="FP37" s="212"/>
      <c r="FQ37" s="212"/>
      <c r="FR37" s="212"/>
      <c r="FS37" s="212"/>
      <c r="FT37" s="212"/>
      <c r="FU37" s="212"/>
      <c r="FV37" s="212"/>
      <c r="FW37" s="212"/>
      <c r="FX37" s="212"/>
      <c r="FY37" s="212"/>
      <c r="FZ37" s="212"/>
      <c r="GA37" s="212"/>
      <c r="GB37" s="212"/>
      <c r="GC37" s="212"/>
      <c r="GD37" s="212"/>
      <c r="GE37" s="212"/>
      <c r="GF37" s="212"/>
      <c r="GG37" s="212"/>
      <c r="GH37" s="212"/>
      <c r="GI37" s="212"/>
      <c r="GJ37" s="212"/>
      <c r="GK37" s="212"/>
      <c r="GL37" s="212"/>
      <c r="GM37" s="212"/>
      <c r="GN37" s="212"/>
      <c r="GO37" s="212"/>
      <c r="GP37" s="212"/>
      <c r="GQ37" s="212"/>
      <c r="GR37" s="212"/>
      <c r="GS37" s="212"/>
      <c r="GT37" s="212"/>
      <c r="GU37" s="212"/>
      <c r="GV37" s="212"/>
      <c r="GW37" s="212"/>
      <c r="GX37" s="212"/>
      <c r="GY37" s="212"/>
      <c r="GZ37" s="212"/>
      <c r="HA37" s="212"/>
      <c r="HB37" s="212"/>
      <c r="HC37" s="212"/>
      <c r="HD37" s="212"/>
      <c r="HE37" s="212"/>
      <c r="HF37" s="212"/>
      <c r="HG37" s="212"/>
      <c r="HH37" s="212"/>
      <c r="HI37" s="212"/>
      <c r="HJ37" s="212"/>
      <c r="HK37" s="212"/>
      <c r="HL37" s="212"/>
      <c r="HM37" s="212"/>
      <c r="HN37" s="212"/>
      <c r="HO37" s="212"/>
      <c r="HP37" s="212"/>
      <c r="HQ37" s="212"/>
      <c r="HR37" s="212"/>
      <c r="HS37" s="212"/>
      <c r="HT37" s="212"/>
      <c r="HU37" s="212"/>
      <c r="HV37" s="212"/>
      <c r="HW37" s="212"/>
      <c r="HX37" s="212"/>
      <c r="HY37" s="212"/>
      <c r="HZ37" s="212"/>
      <c r="IA37" s="212"/>
      <c r="IB37" s="212"/>
      <c r="IC37" s="212"/>
      <c r="ID37" s="212"/>
      <c r="IE37" s="212"/>
      <c r="IF37" s="212"/>
      <c r="IG37" s="212"/>
      <c r="IH37" s="212"/>
      <c r="II37" s="212"/>
      <c r="IJ37" s="212"/>
      <c r="IK37" s="212"/>
      <c r="IL37" s="212"/>
      <c r="IM37" s="212"/>
      <c r="IN37" s="212"/>
      <c r="IO37" s="212"/>
      <c r="IP37" s="212"/>
      <c r="IQ37" s="212"/>
      <c r="IR37" s="212"/>
      <c r="IS37" s="212"/>
      <c r="IT37" s="212"/>
      <c r="IU37" s="212"/>
      <c r="IV37" s="212"/>
    </row>
    <row r="38" spans="1:256" ht="9.9" customHeight="1">
      <c r="A38" s="241"/>
      <c r="B38" s="242"/>
      <c r="C38" s="242"/>
      <c r="D38" s="243"/>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c r="CA38" s="212"/>
      <c r="CB38" s="212"/>
      <c r="CC38" s="212"/>
      <c r="CD38" s="212"/>
      <c r="CE38" s="212"/>
      <c r="CF38" s="212"/>
      <c r="CG38" s="212"/>
      <c r="CH38" s="212"/>
      <c r="CI38" s="212"/>
      <c r="CJ38" s="212"/>
      <c r="CK38" s="212"/>
      <c r="CL38" s="212"/>
      <c r="CM38" s="212"/>
      <c r="CN38" s="212"/>
      <c r="CO38" s="212"/>
      <c r="CP38" s="212"/>
      <c r="CQ38" s="212"/>
      <c r="CR38" s="212"/>
      <c r="CS38" s="212"/>
      <c r="CT38" s="212"/>
      <c r="CU38" s="212"/>
      <c r="CV38" s="212"/>
      <c r="CW38" s="212"/>
      <c r="CX38" s="212"/>
      <c r="CY38" s="212"/>
      <c r="CZ38" s="212"/>
      <c r="DA38" s="212"/>
      <c r="DB38" s="212"/>
      <c r="DC38" s="212"/>
      <c r="DD38" s="212"/>
      <c r="DE38" s="212"/>
      <c r="DF38" s="212"/>
      <c r="DG38" s="212"/>
      <c r="DH38" s="212"/>
      <c r="DI38" s="212"/>
      <c r="DJ38" s="212"/>
      <c r="DK38" s="212"/>
      <c r="DL38" s="212"/>
      <c r="DM38" s="212"/>
      <c r="DN38" s="212"/>
      <c r="DO38" s="212"/>
      <c r="DP38" s="212"/>
      <c r="DQ38" s="212"/>
      <c r="DR38" s="212"/>
      <c r="DS38" s="212"/>
      <c r="DT38" s="212"/>
      <c r="DU38" s="212"/>
      <c r="DV38" s="212"/>
      <c r="DW38" s="212"/>
      <c r="DX38" s="212"/>
      <c r="DY38" s="212"/>
      <c r="DZ38" s="212"/>
      <c r="EA38" s="212"/>
      <c r="EB38" s="212"/>
      <c r="EC38" s="212"/>
      <c r="ED38" s="212"/>
      <c r="EE38" s="212"/>
      <c r="EF38" s="212"/>
      <c r="EG38" s="212"/>
      <c r="EH38" s="212"/>
      <c r="EI38" s="212"/>
      <c r="EJ38" s="212"/>
      <c r="EK38" s="212"/>
      <c r="EL38" s="212"/>
      <c r="EM38" s="212"/>
      <c r="EN38" s="212"/>
      <c r="EO38" s="212"/>
      <c r="EP38" s="212"/>
      <c r="EQ38" s="212"/>
      <c r="ER38" s="212"/>
      <c r="ES38" s="212"/>
      <c r="ET38" s="212"/>
      <c r="EU38" s="212"/>
      <c r="EV38" s="212"/>
      <c r="EW38" s="212"/>
      <c r="EX38" s="212"/>
      <c r="EY38" s="212"/>
      <c r="EZ38" s="212"/>
      <c r="FA38" s="212"/>
      <c r="FB38" s="212"/>
      <c r="FC38" s="212"/>
      <c r="FD38" s="212"/>
      <c r="FE38" s="212"/>
      <c r="FF38" s="212"/>
      <c r="FG38" s="212"/>
      <c r="FH38" s="212"/>
      <c r="FI38" s="212"/>
      <c r="FJ38" s="212"/>
      <c r="FK38" s="212"/>
      <c r="FL38" s="212"/>
      <c r="FM38" s="212"/>
      <c r="FN38" s="212"/>
      <c r="FO38" s="212"/>
      <c r="FP38" s="212"/>
      <c r="FQ38" s="212"/>
      <c r="FR38" s="212"/>
      <c r="FS38" s="212"/>
      <c r="FT38" s="212"/>
      <c r="FU38" s="212"/>
      <c r="FV38" s="212"/>
      <c r="FW38" s="212"/>
      <c r="FX38" s="212"/>
      <c r="FY38" s="212"/>
      <c r="FZ38" s="212"/>
      <c r="GA38" s="212"/>
      <c r="GB38" s="212"/>
      <c r="GC38" s="212"/>
      <c r="GD38" s="212"/>
      <c r="GE38" s="212"/>
      <c r="GF38" s="212"/>
      <c r="GG38" s="212"/>
      <c r="GH38" s="212"/>
      <c r="GI38" s="212"/>
      <c r="GJ38" s="212"/>
      <c r="GK38" s="212"/>
      <c r="GL38" s="212"/>
      <c r="GM38" s="212"/>
      <c r="GN38" s="212"/>
      <c r="GO38" s="212"/>
      <c r="GP38" s="212"/>
      <c r="GQ38" s="212"/>
      <c r="GR38" s="212"/>
      <c r="GS38" s="212"/>
      <c r="GT38" s="212"/>
      <c r="GU38" s="212"/>
      <c r="GV38" s="212"/>
      <c r="GW38" s="212"/>
      <c r="GX38" s="212"/>
      <c r="GY38" s="212"/>
      <c r="GZ38" s="212"/>
      <c r="HA38" s="212"/>
      <c r="HB38" s="212"/>
      <c r="HC38" s="212"/>
      <c r="HD38" s="212"/>
      <c r="HE38" s="212"/>
      <c r="HF38" s="212"/>
      <c r="HG38" s="212"/>
      <c r="HH38" s="212"/>
      <c r="HI38" s="212"/>
      <c r="HJ38" s="212"/>
      <c r="HK38" s="212"/>
      <c r="HL38" s="212"/>
      <c r="HM38" s="212"/>
      <c r="HN38" s="212"/>
      <c r="HO38" s="212"/>
      <c r="HP38" s="212"/>
      <c r="HQ38" s="212"/>
      <c r="HR38" s="212"/>
      <c r="HS38" s="212"/>
      <c r="HT38" s="212"/>
      <c r="HU38" s="212"/>
      <c r="HV38" s="212"/>
      <c r="HW38" s="212"/>
      <c r="HX38" s="212"/>
      <c r="HY38" s="212"/>
      <c r="HZ38" s="212"/>
      <c r="IA38" s="212"/>
      <c r="IB38" s="212"/>
      <c r="IC38" s="212"/>
      <c r="ID38" s="212"/>
      <c r="IE38" s="212"/>
      <c r="IF38" s="212"/>
      <c r="IG38" s="212"/>
      <c r="IH38" s="212"/>
      <c r="II38" s="212"/>
      <c r="IJ38" s="212"/>
      <c r="IK38" s="212"/>
      <c r="IL38" s="212"/>
      <c r="IM38" s="212"/>
      <c r="IN38" s="212"/>
      <c r="IO38" s="212"/>
      <c r="IP38" s="212"/>
      <c r="IQ38" s="212"/>
      <c r="IR38" s="212"/>
      <c r="IS38" s="212"/>
      <c r="IT38" s="212"/>
      <c r="IU38" s="212"/>
      <c r="IV38" s="212"/>
    </row>
    <row r="39" spans="1:256" ht="14" customHeight="1">
      <c r="A39" s="241"/>
      <c r="B39" s="242"/>
      <c r="C39" s="242"/>
      <c r="D39" s="243"/>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c r="BT39" s="212"/>
      <c r="BU39" s="212"/>
      <c r="BV39" s="212"/>
      <c r="BW39" s="212"/>
      <c r="BX39" s="212"/>
      <c r="BY39" s="212"/>
      <c r="BZ39" s="212"/>
      <c r="CA39" s="212"/>
      <c r="CB39" s="212"/>
      <c r="CC39" s="212"/>
      <c r="CD39" s="212"/>
      <c r="CE39" s="212"/>
      <c r="CF39" s="212"/>
      <c r="CG39" s="212"/>
      <c r="CH39" s="212"/>
      <c r="CI39" s="212"/>
      <c r="CJ39" s="212"/>
      <c r="CK39" s="212"/>
      <c r="CL39" s="212"/>
      <c r="CM39" s="212"/>
      <c r="CN39" s="212"/>
      <c r="CO39" s="212"/>
      <c r="CP39" s="212"/>
      <c r="CQ39" s="212"/>
      <c r="CR39" s="212"/>
      <c r="CS39" s="212"/>
      <c r="CT39" s="212"/>
      <c r="CU39" s="212"/>
      <c r="CV39" s="212"/>
      <c r="CW39" s="212"/>
      <c r="CX39" s="212"/>
      <c r="CY39" s="212"/>
      <c r="CZ39" s="212"/>
      <c r="DA39" s="212"/>
      <c r="DB39" s="212"/>
      <c r="DC39" s="212"/>
      <c r="DD39" s="212"/>
      <c r="DE39" s="212"/>
      <c r="DF39" s="212"/>
      <c r="DG39" s="212"/>
      <c r="DH39" s="212"/>
      <c r="DI39" s="212"/>
      <c r="DJ39" s="212"/>
      <c r="DK39" s="212"/>
      <c r="DL39" s="212"/>
      <c r="DM39" s="212"/>
      <c r="DN39" s="212"/>
      <c r="DO39" s="212"/>
      <c r="DP39" s="212"/>
      <c r="DQ39" s="212"/>
      <c r="DR39" s="212"/>
      <c r="DS39" s="212"/>
      <c r="DT39" s="212"/>
      <c r="DU39" s="212"/>
      <c r="DV39" s="212"/>
      <c r="DW39" s="212"/>
      <c r="DX39" s="212"/>
      <c r="DY39" s="212"/>
      <c r="DZ39" s="212"/>
      <c r="EA39" s="212"/>
      <c r="EB39" s="212"/>
      <c r="EC39" s="212"/>
      <c r="ED39" s="212"/>
      <c r="EE39" s="212"/>
      <c r="EF39" s="212"/>
      <c r="EG39" s="212"/>
      <c r="EH39" s="212"/>
      <c r="EI39" s="212"/>
      <c r="EJ39" s="212"/>
      <c r="EK39" s="212"/>
      <c r="EL39" s="212"/>
      <c r="EM39" s="212"/>
      <c r="EN39" s="212"/>
      <c r="EO39" s="212"/>
      <c r="EP39" s="212"/>
      <c r="EQ39" s="212"/>
      <c r="ER39" s="212"/>
      <c r="ES39" s="212"/>
      <c r="ET39" s="212"/>
      <c r="EU39" s="212"/>
      <c r="EV39" s="212"/>
      <c r="EW39" s="212"/>
      <c r="EX39" s="212"/>
      <c r="EY39" s="212"/>
      <c r="EZ39" s="212"/>
      <c r="FA39" s="212"/>
      <c r="FB39" s="212"/>
      <c r="FC39" s="212"/>
      <c r="FD39" s="212"/>
      <c r="FE39" s="212"/>
      <c r="FF39" s="212"/>
      <c r="FG39" s="212"/>
      <c r="FH39" s="212"/>
      <c r="FI39" s="212"/>
      <c r="FJ39" s="212"/>
      <c r="FK39" s="212"/>
      <c r="FL39" s="212"/>
      <c r="FM39" s="212"/>
      <c r="FN39" s="212"/>
      <c r="FO39" s="212"/>
      <c r="FP39" s="212"/>
      <c r="FQ39" s="212"/>
      <c r="FR39" s="212"/>
      <c r="FS39" s="212"/>
      <c r="FT39" s="212"/>
      <c r="FU39" s="212"/>
      <c r="FV39" s="212"/>
      <c r="FW39" s="212"/>
      <c r="FX39" s="212"/>
      <c r="FY39" s="212"/>
      <c r="FZ39" s="212"/>
      <c r="GA39" s="212"/>
      <c r="GB39" s="212"/>
      <c r="GC39" s="212"/>
      <c r="GD39" s="212"/>
      <c r="GE39" s="212"/>
      <c r="GF39" s="212"/>
      <c r="GG39" s="212"/>
      <c r="GH39" s="212"/>
      <c r="GI39" s="212"/>
      <c r="GJ39" s="212"/>
      <c r="GK39" s="212"/>
      <c r="GL39" s="212"/>
      <c r="GM39" s="212"/>
      <c r="GN39" s="212"/>
      <c r="GO39" s="212"/>
      <c r="GP39" s="212"/>
      <c r="GQ39" s="212"/>
      <c r="GR39" s="212"/>
      <c r="GS39" s="212"/>
      <c r="GT39" s="212"/>
      <c r="GU39" s="212"/>
      <c r="GV39" s="212"/>
      <c r="GW39" s="212"/>
      <c r="GX39" s="212"/>
      <c r="GY39" s="212"/>
      <c r="GZ39" s="212"/>
      <c r="HA39" s="212"/>
      <c r="HB39" s="212"/>
      <c r="HC39" s="212"/>
      <c r="HD39" s="212"/>
      <c r="HE39" s="212"/>
      <c r="HF39" s="212"/>
      <c r="HG39" s="212"/>
      <c r="HH39" s="212"/>
      <c r="HI39" s="212"/>
      <c r="HJ39" s="212"/>
      <c r="HK39" s="212"/>
      <c r="HL39" s="212"/>
      <c r="HM39" s="212"/>
      <c r="HN39" s="212"/>
      <c r="HO39" s="212"/>
      <c r="HP39" s="212"/>
      <c r="HQ39" s="212"/>
      <c r="HR39" s="212"/>
      <c r="HS39" s="212"/>
      <c r="HT39" s="212"/>
      <c r="HU39" s="212"/>
      <c r="HV39" s="212"/>
      <c r="HW39" s="212"/>
      <c r="HX39" s="212"/>
      <c r="HY39" s="212"/>
      <c r="HZ39" s="212"/>
      <c r="IA39" s="212"/>
      <c r="IB39" s="212"/>
      <c r="IC39" s="212"/>
      <c r="ID39" s="212"/>
      <c r="IE39" s="212"/>
      <c r="IF39" s="212"/>
      <c r="IG39" s="212"/>
      <c r="IH39" s="212"/>
      <c r="II39" s="212"/>
      <c r="IJ39" s="212"/>
      <c r="IK39" s="212"/>
      <c r="IL39" s="212"/>
      <c r="IM39" s="212"/>
      <c r="IN39" s="212"/>
      <c r="IO39" s="212"/>
      <c r="IP39" s="212"/>
      <c r="IQ39" s="212"/>
      <c r="IR39" s="212"/>
      <c r="IS39" s="212"/>
      <c r="IT39" s="212"/>
      <c r="IU39" s="212"/>
      <c r="IV39" s="212"/>
    </row>
    <row r="40" spans="1:256" ht="14" customHeight="1">
      <c r="A40" s="241"/>
      <c r="B40" s="242"/>
      <c r="C40" s="242"/>
      <c r="D40" s="243"/>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2"/>
      <c r="CG40" s="212"/>
      <c r="CH40" s="212"/>
      <c r="CI40" s="212"/>
      <c r="CJ40" s="212"/>
      <c r="CK40" s="212"/>
      <c r="CL40" s="212"/>
      <c r="CM40" s="212"/>
      <c r="CN40" s="212"/>
      <c r="CO40" s="212"/>
      <c r="CP40" s="212"/>
      <c r="CQ40" s="212"/>
      <c r="CR40" s="212"/>
      <c r="CS40" s="212"/>
      <c r="CT40" s="212"/>
      <c r="CU40" s="212"/>
      <c r="CV40" s="212"/>
      <c r="CW40" s="212"/>
      <c r="CX40" s="212"/>
      <c r="CY40" s="212"/>
      <c r="CZ40" s="212"/>
      <c r="DA40" s="212"/>
      <c r="DB40" s="212"/>
      <c r="DC40" s="212"/>
      <c r="DD40" s="212"/>
      <c r="DE40" s="212"/>
      <c r="DF40" s="212"/>
      <c r="DG40" s="212"/>
      <c r="DH40" s="212"/>
      <c r="DI40" s="212"/>
      <c r="DJ40" s="212"/>
      <c r="DK40" s="212"/>
      <c r="DL40" s="212"/>
      <c r="DM40" s="212"/>
      <c r="DN40" s="212"/>
      <c r="DO40" s="212"/>
      <c r="DP40" s="212"/>
      <c r="DQ40" s="212"/>
      <c r="DR40" s="212"/>
      <c r="DS40" s="212"/>
      <c r="DT40" s="212"/>
      <c r="DU40" s="212"/>
      <c r="DV40" s="212"/>
      <c r="DW40" s="212"/>
      <c r="DX40" s="212"/>
      <c r="DY40" s="212"/>
      <c r="DZ40" s="212"/>
      <c r="EA40" s="212"/>
      <c r="EB40" s="212"/>
      <c r="EC40" s="212"/>
      <c r="ED40" s="212"/>
      <c r="EE40" s="212"/>
      <c r="EF40" s="212"/>
      <c r="EG40" s="212"/>
      <c r="EH40" s="212"/>
      <c r="EI40" s="212"/>
      <c r="EJ40" s="212"/>
      <c r="EK40" s="212"/>
      <c r="EL40" s="212"/>
      <c r="EM40" s="212"/>
      <c r="EN40" s="212"/>
      <c r="EO40" s="212"/>
      <c r="EP40" s="212"/>
      <c r="EQ40" s="212"/>
      <c r="ER40" s="212"/>
      <c r="ES40" s="212"/>
      <c r="ET40" s="212"/>
      <c r="EU40" s="212"/>
      <c r="EV40" s="212"/>
      <c r="EW40" s="212"/>
      <c r="EX40" s="212"/>
      <c r="EY40" s="212"/>
      <c r="EZ40" s="212"/>
      <c r="FA40" s="212"/>
      <c r="FB40" s="212"/>
      <c r="FC40" s="212"/>
      <c r="FD40" s="212"/>
      <c r="FE40" s="212"/>
      <c r="FF40" s="212"/>
      <c r="FG40" s="212"/>
      <c r="FH40" s="212"/>
      <c r="FI40" s="212"/>
      <c r="FJ40" s="212"/>
      <c r="FK40" s="212"/>
      <c r="FL40" s="212"/>
      <c r="FM40" s="212"/>
      <c r="FN40" s="212"/>
      <c r="FO40" s="212"/>
      <c r="FP40" s="212"/>
      <c r="FQ40" s="212"/>
      <c r="FR40" s="212"/>
      <c r="FS40" s="212"/>
      <c r="FT40" s="212"/>
      <c r="FU40" s="212"/>
      <c r="FV40" s="212"/>
      <c r="FW40" s="212"/>
      <c r="FX40" s="212"/>
      <c r="FY40" s="212"/>
      <c r="FZ40" s="212"/>
      <c r="GA40" s="212"/>
      <c r="GB40" s="212"/>
      <c r="GC40" s="212"/>
      <c r="GD40" s="212"/>
      <c r="GE40" s="212"/>
      <c r="GF40" s="212"/>
      <c r="GG40" s="212"/>
      <c r="GH40" s="212"/>
      <c r="GI40" s="212"/>
      <c r="GJ40" s="212"/>
      <c r="GK40" s="212"/>
      <c r="GL40" s="212"/>
      <c r="GM40" s="212"/>
      <c r="GN40" s="212"/>
      <c r="GO40" s="212"/>
      <c r="GP40" s="212"/>
      <c r="GQ40" s="212"/>
      <c r="GR40" s="212"/>
      <c r="GS40" s="212"/>
      <c r="GT40" s="212"/>
      <c r="GU40" s="212"/>
      <c r="GV40" s="212"/>
      <c r="GW40" s="212"/>
      <c r="GX40" s="212"/>
      <c r="GY40" s="212"/>
      <c r="GZ40" s="212"/>
      <c r="HA40" s="212"/>
      <c r="HB40" s="212"/>
      <c r="HC40" s="212"/>
      <c r="HD40" s="212"/>
      <c r="HE40" s="212"/>
      <c r="HF40" s="212"/>
      <c r="HG40" s="212"/>
      <c r="HH40" s="212"/>
      <c r="HI40" s="212"/>
      <c r="HJ40" s="212"/>
      <c r="HK40" s="212"/>
      <c r="HL40" s="212"/>
      <c r="HM40" s="212"/>
      <c r="HN40" s="212"/>
      <c r="HO40" s="212"/>
      <c r="HP40" s="212"/>
      <c r="HQ40" s="212"/>
      <c r="HR40" s="212"/>
      <c r="HS40" s="212"/>
      <c r="HT40" s="212"/>
      <c r="HU40" s="212"/>
      <c r="HV40" s="212"/>
      <c r="HW40" s="212"/>
      <c r="HX40" s="212"/>
      <c r="HY40" s="212"/>
      <c r="HZ40" s="212"/>
      <c r="IA40" s="212"/>
      <c r="IB40" s="212"/>
      <c r="IC40" s="212"/>
      <c r="ID40" s="212"/>
      <c r="IE40" s="212"/>
      <c r="IF40" s="212"/>
      <c r="IG40" s="212"/>
      <c r="IH40" s="212"/>
      <c r="II40" s="212"/>
      <c r="IJ40" s="212"/>
      <c r="IK40" s="212"/>
      <c r="IL40" s="212"/>
      <c r="IM40" s="212"/>
      <c r="IN40" s="212"/>
      <c r="IO40" s="212"/>
      <c r="IP40" s="212"/>
      <c r="IQ40" s="212"/>
      <c r="IR40" s="212"/>
      <c r="IS40" s="212"/>
      <c r="IT40" s="212"/>
      <c r="IU40" s="212"/>
      <c r="IV40" s="212"/>
    </row>
    <row r="41" spans="1:256" ht="14" customHeight="1">
      <c r="A41" s="187"/>
      <c r="B41" s="242"/>
      <c r="C41" s="242"/>
      <c r="D41" s="243"/>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c r="BT41" s="212"/>
      <c r="BU41" s="212"/>
      <c r="BV41" s="212"/>
      <c r="BW41" s="212"/>
      <c r="BX41" s="212"/>
      <c r="BY41" s="212"/>
      <c r="BZ41" s="212"/>
      <c r="CA41" s="212"/>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c r="CZ41" s="212"/>
      <c r="DA41" s="212"/>
      <c r="DB41" s="212"/>
      <c r="DC41" s="212"/>
      <c r="DD41" s="212"/>
      <c r="DE41" s="212"/>
      <c r="DF41" s="212"/>
      <c r="DG41" s="212"/>
      <c r="DH41" s="212"/>
      <c r="DI41" s="212"/>
      <c r="DJ41" s="212"/>
      <c r="DK41" s="212"/>
      <c r="DL41" s="212"/>
      <c r="DM41" s="212"/>
      <c r="DN41" s="212"/>
      <c r="DO41" s="212"/>
      <c r="DP41" s="212"/>
      <c r="DQ41" s="212"/>
      <c r="DR41" s="212"/>
      <c r="DS41" s="212"/>
      <c r="DT41" s="212"/>
      <c r="DU41" s="212"/>
      <c r="DV41" s="212"/>
      <c r="DW41" s="212"/>
      <c r="DX41" s="212"/>
      <c r="DY41" s="212"/>
      <c r="DZ41" s="212"/>
      <c r="EA41" s="212"/>
      <c r="EB41" s="212"/>
      <c r="EC41" s="212"/>
      <c r="ED41" s="212"/>
      <c r="EE41" s="212"/>
      <c r="EF41" s="212"/>
      <c r="EG41" s="212"/>
      <c r="EH41" s="212"/>
      <c r="EI41" s="212"/>
      <c r="EJ41" s="212"/>
      <c r="EK41" s="212"/>
      <c r="EL41" s="212"/>
      <c r="EM41" s="212"/>
      <c r="EN41" s="212"/>
      <c r="EO41" s="212"/>
      <c r="EP41" s="212"/>
      <c r="EQ41" s="212"/>
      <c r="ER41" s="212"/>
      <c r="ES41" s="212"/>
      <c r="ET41" s="212"/>
      <c r="EU41" s="212"/>
      <c r="EV41" s="212"/>
      <c r="EW41" s="212"/>
      <c r="EX41" s="212"/>
      <c r="EY41" s="212"/>
      <c r="EZ41" s="212"/>
      <c r="FA41" s="212"/>
      <c r="FB41" s="212"/>
      <c r="FC41" s="212"/>
      <c r="FD41" s="212"/>
      <c r="FE41" s="212"/>
      <c r="FF41" s="212"/>
      <c r="FG41" s="212"/>
      <c r="FH41" s="212"/>
      <c r="FI41" s="212"/>
      <c r="FJ41" s="212"/>
      <c r="FK41" s="212"/>
      <c r="FL41" s="212"/>
      <c r="FM41" s="212"/>
      <c r="FN41" s="212"/>
      <c r="FO41" s="212"/>
      <c r="FP41" s="212"/>
      <c r="FQ41" s="212"/>
      <c r="FR41" s="212"/>
      <c r="FS41" s="212"/>
      <c r="FT41" s="212"/>
      <c r="FU41" s="212"/>
      <c r="FV41" s="212"/>
      <c r="FW41" s="212"/>
      <c r="FX41" s="212"/>
      <c r="FY41" s="212"/>
      <c r="FZ41" s="212"/>
      <c r="GA41" s="212"/>
      <c r="GB41" s="212"/>
      <c r="GC41" s="212"/>
      <c r="GD41" s="212"/>
      <c r="GE41" s="212"/>
      <c r="GF41" s="212"/>
      <c r="GG41" s="212"/>
      <c r="GH41" s="212"/>
      <c r="GI41" s="212"/>
      <c r="GJ41" s="212"/>
      <c r="GK41" s="212"/>
      <c r="GL41" s="212"/>
      <c r="GM41" s="212"/>
      <c r="GN41" s="212"/>
      <c r="GO41" s="212"/>
      <c r="GP41" s="212"/>
      <c r="GQ41" s="212"/>
      <c r="GR41" s="212"/>
      <c r="GS41" s="212"/>
      <c r="GT41" s="212"/>
      <c r="GU41" s="212"/>
      <c r="GV41" s="212"/>
      <c r="GW41" s="212"/>
      <c r="GX41" s="212"/>
      <c r="GY41" s="212"/>
      <c r="GZ41" s="212"/>
      <c r="HA41" s="212"/>
      <c r="HB41" s="212"/>
      <c r="HC41" s="212"/>
      <c r="HD41" s="212"/>
      <c r="HE41" s="212"/>
      <c r="HF41" s="212"/>
      <c r="HG41" s="212"/>
      <c r="HH41" s="212"/>
      <c r="HI41" s="212"/>
      <c r="HJ41" s="212"/>
      <c r="HK41" s="212"/>
      <c r="HL41" s="212"/>
      <c r="HM41" s="212"/>
      <c r="HN41" s="212"/>
      <c r="HO41" s="212"/>
      <c r="HP41" s="212"/>
      <c r="HQ41" s="212"/>
      <c r="HR41" s="212"/>
      <c r="HS41" s="212"/>
      <c r="HT41" s="212"/>
      <c r="HU41" s="212"/>
      <c r="HV41" s="212"/>
      <c r="HW41" s="212"/>
      <c r="HX41" s="212"/>
      <c r="HY41" s="212"/>
      <c r="HZ41" s="212"/>
      <c r="IA41" s="212"/>
      <c r="IB41" s="212"/>
      <c r="IC41" s="212"/>
      <c r="ID41" s="212"/>
      <c r="IE41" s="212"/>
      <c r="IF41" s="212"/>
      <c r="IG41" s="212"/>
      <c r="IH41" s="212"/>
      <c r="II41" s="212"/>
      <c r="IJ41" s="212"/>
      <c r="IK41" s="212"/>
      <c r="IL41" s="212"/>
      <c r="IM41" s="212"/>
      <c r="IN41" s="212"/>
      <c r="IO41" s="212"/>
      <c r="IP41" s="212"/>
      <c r="IQ41" s="212"/>
      <c r="IR41" s="212"/>
      <c r="IS41" s="212"/>
      <c r="IT41" s="212"/>
      <c r="IU41" s="212"/>
      <c r="IV41" s="212"/>
    </row>
    <row r="42" spans="1:256" ht="14" customHeight="1">
      <c r="A42" s="241"/>
      <c r="B42" s="242"/>
      <c r="C42" s="242"/>
      <c r="D42" s="243"/>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c r="BT42" s="212"/>
      <c r="BU42" s="212"/>
      <c r="BV42" s="212"/>
      <c r="BW42" s="212"/>
      <c r="BX42" s="212"/>
      <c r="BY42" s="212"/>
      <c r="BZ42" s="212"/>
      <c r="CA42" s="212"/>
      <c r="CB42" s="212"/>
      <c r="CC42" s="212"/>
      <c r="CD42" s="212"/>
      <c r="CE42" s="212"/>
      <c r="CF42" s="212"/>
      <c r="CG42" s="212"/>
      <c r="CH42" s="212"/>
      <c r="CI42" s="212"/>
      <c r="CJ42" s="212"/>
      <c r="CK42" s="212"/>
      <c r="CL42" s="212"/>
      <c r="CM42" s="212"/>
      <c r="CN42" s="212"/>
      <c r="CO42" s="212"/>
      <c r="CP42" s="212"/>
      <c r="CQ42" s="212"/>
      <c r="CR42" s="212"/>
      <c r="CS42" s="212"/>
      <c r="CT42" s="212"/>
      <c r="CU42" s="212"/>
      <c r="CV42" s="212"/>
      <c r="CW42" s="212"/>
      <c r="CX42" s="212"/>
      <c r="CY42" s="212"/>
      <c r="CZ42" s="212"/>
      <c r="DA42" s="212"/>
      <c r="DB42" s="212"/>
      <c r="DC42" s="212"/>
      <c r="DD42" s="212"/>
      <c r="DE42" s="212"/>
      <c r="DF42" s="212"/>
      <c r="DG42" s="212"/>
      <c r="DH42" s="212"/>
      <c r="DI42" s="212"/>
      <c r="DJ42" s="212"/>
      <c r="DK42" s="212"/>
      <c r="DL42" s="212"/>
      <c r="DM42" s="212"/>
      <c r="DN42" s="212"/>
      <c r="DO42" s="212"/>
      <c r="DP42" s="212"/>
      <c r="DQ42" s="212"/>
      <c r="DR42" s="212"/>
      <c r="DS42" s="212"/>
      <c r="DT42" s="212"/>
      <c r="DU42" s="212"/>
      <c r="DV42" s="212"/>
      <c r="DW42" s="212"/>
      <c r="DX42" s="212"/>
      <c r="DY42" s="212"/>
      <c r="DZ42" s="212"/>
      <c r="EA42" s="212"/>
      <c r="EB42" s="212"/>
      <c r="EC42" s="212"/>
      <c r="ED42" s="212"/>
      <c r="EE42" s="212"/>
      <c r="EF42" s="212"/>
      <c r="EG42" s="212"/>
      <c r="EH42" s="212"/>
      <c r="EI42" s="212"/>
      <c r="EJ42" s="212"/>
      <c r="EK42" s="212"/>
      <c r="EL42" s="212"/>
      <c r="EM42" s="212"/>
      <c r="EN42" s="212"/>
      <c r="EO42" s="212"/>
      <c r="EP42" s="212"/>
      <c r="EQ42" s="212"/>
      <c r="ER42" s="212"/>
      <c r="ES42" s="212"/>
      <c r="ET42" s="212"/>
      <c r="EU42" s="212"/>
      <c r="EV42" s="212"/>
      <c r="EW42" s="212"/>
      <c r="EX42" s="212"/>
      <c r="EY42" s="212"/>
      <c r="EZ42" s="212"/>
      <c r="FA42" s="212"/>
      <c r="FB42" s="212"/>
      <c r="FC42" s="212"/>
      <c r="FD42" s="212"/>
      <c r="FE42" s="212"/>
      <c r="FF42" s="212"/>
      <c r="FG42" s="212"/>
      <c r="FH42" s="212"/>
      <c r="FI42" s="212"/>
      <c r="FJ42" s="212"/>
      <c r="FK42" s="212"/>
      <c r="FL42" s="212"/>
      <c r="FM42" s="212"/>
      <c r="FN42" s="212"/>
      <c r="FO42" s="212"/>
      <c r="FP42" s="212"/>
      <c r="FQ42" s="212"/>
      <c r="FR42" s="212"/>
      <c r="FS42" s="212"/>
      <c r="FT42" s="212"/>
      <c r="FU42" s="212"/>
      <c r="FV42" s="212"/>
      <c r="FW42" s="212"/>
      <c r="FX42" s="212"/>
      <c r="FY42" s="212"/>
      <c r="FZ42" s="212"/>
      <c r="GA42" s="212"/>
      <c r="GB42" s="212"/>
      <c r="GC42" s="212"/>
      <c r="GD42" s="212"/>
      <c r="GE42" s="212"/>
      <c r="GF42" s="212"/>
      <c r="GG42" s="212"/>
      <c r="GH42" s="212"/>
      <c r="GI42" s="212"/>
      <c r="GJ42" s="212"/>
      <c r="GK42" s="212"/>
      <c r="GL42" s="212"/>
      <c r="GM42" s="212"/>
      <c r="GN42" s="212"/>
      <c r="GO42" s="212"/>
      <c r="GP42" s="212"/>
      <c r="GQ42" s="212"/>
      <c r="GR42" s="212"/>
      <c r="GS42" s="212"/>
      <c r="GT42" s="212"/>
      <c r="GU42" s="212"/>
      <c r="GV42" s="212"/>
      <c r="GW42" s="212"/>
      <c r="GX42" s="212"/>
      <c r="GY42" s="212"/>
      <c r="GZ42" s="212"/>
      <c r="HA42" s="212"/>
      <c r="HB42" s="212"/>
      <c r="HC42" s="212"/>
      <c r="HD42" s="212"/>
      <c r="HE42" s="212"/>
      <c r="HF42" s="212"/>
      <c r="HG42" s="212"/>
      <c r="HH42" s="212"/>
      <c r="HI42" s="212"/>
      <c r="HJ42" s="212"/>
      <c r="HK42" s="212"/>
      <c r="HL42" s="212"/>
      <c r="HM42" s="212"/>
      <c r="HN42" s="212"/>
      <c r="HO42" s="212"/>
      <c r="HP42" s="212"/>
      <c r="HQ42" s="212"/>
      <c r="HR42" s="212"/>
      <c r="HS42" s="212"/>
      <c r="HT42" s="212"/>
      <c r="HU42" s="212"/>
      <c r="HV42" s="212"/>
      <c r="HW42" s="212"/>
      <c r="HX42" s="212"/>
      <c r="HY42" s="212"/>
      <c r="HZ42" s="212"/>
      <c r="IA42" s="212"/>
      <c r="IB42" s="212"/>
      <c r="IC42" s="212"/>
      <c r="ID42" s="212"/>
      <c r="IE42" s="212"/>
      <c r="IF42" s="212"/>
      <c r="IG42" s="212"/>
      <c r="IH42" s="212"/>
      <c r="II42" s="212"/>
      <c r="IJ42" s="212"/>
      <c r="IK42" s="212"/>
      <c r="IL42" s="212"/>
      <c r="IM42" s="212"/>
      <c r="IN42" s="212"/>
      <c r="IO42" s="212"/>
      <c r="IP42" s="212"/>
      <c r="IQ42" s="212"/>
      <c r="IR42" s="212"/>
      <c r="IS42" s="212"/>
      <c r="IT42" s="212"/>
      <c r="IU42" s="212"/>
      <c r="IV42" s="212"/>
    </row>
    <row r="43" spans="1:256" ht="14" customHeight="1">
      <c r="A43" s="241"/>
      <c r="B43" s="242"/>
      <c r="C43" s="242"/>
      <c r="D43" s="243"/>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2"/>
      <c r="DW43" s="212"/>
      <c r="DX43" s="212"/>
      <c r="DY43" s="212"/>
      <c r="DZ43" s="212"/>
      <c r="EA43" s="212"/>
      <c r="EB43" s="212"/>
      <c r="EC43" s="212"/>
      <c r="ED43" s="212"/>
      <c r="EE43" s="212"/>
      <c r="EF43" s="212"/>
      <c r="EG43" s="212"/>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2"/>
      <c r="FN43" s="212"/>
      <c r="FO43" s="212"/>
      <c r="FP43" s="212"/>
      <c r="FQ43" s="212"/>
      <c r="FR43" s="212"/>
      <c r="FS43" s="212"/>
      <c r="FT43" s="212"/>
      <c r="FU43" s="212"/>
      <c r="FV43" s="212"/>
      <c r="FW43" s="212"/>
      <c r="FX43" s="212"/>
      <c r="FY43" s="212"/>
      <c r="FZ43" s="212"/>
      <c r="GA43" s="212"/>
      <c r="GB43" s="212"/>
      <c r="GC43" s="212"/>
      <c r="GD43" s="212"/>
      <c r="GE43" s="212"/>
      <c r="GF43" s="212"/>
      <c r="GG43" s="212"/>
      <c r="GH43" s="212"/>
      <c r="GI43" s="212"/>
      <c r="GJ43" s="212"/>
      <c r="GK43" s="212"/>
      <c r="GL43" s="212"/>
      <c r="GM43" s="212"/>
      <c r="GN43" s="212"/>
      <c r="GO43" s="212"/>
      <c r="GP43" s="212"/>
      <c r="GQ43" s="212"/>
      <c r="GR43" s="212"/>
      <c r="GS43" s="212"/>
      <c r="GT43" s="212"/>
      <c r="GU43" s="212"/>
      <c r="GV43" s="212"/>
      <c r="GW43" s="212"/>
      <c r="GX43" s="212"/>
      <c r="GY43" s="212"/>
      <c r="GZ43" s="212"/>
      <c r="HA43" s="212"/>
      <c r="HB43" s="212"/>
      <c r="HC43" s="212"/>
      <c r="HD43" s="212"/>
      <c r="HE43" s="212"/>
      <c r="HF43" s="212"/>
      <c r="HG43" s="212"/>
      <c r="HH43" s="212"/>
      <c r="HI43" s="212"/>
      <c r="HJ43" s="212"/>
      <c r="HK43" s="212"/>
      <c r="HL43" s="212"/>
      <c r="HM43" s="212"/>
      <c r="HN43" s="212"/>
      <c r="HO43" s="212"/>
      <c r="HP43" s="212"/>
      <c r="HQ43" s="212"/>
      <c r="HR43" s="212"/>
      <c r="HS43" s="212"/>
      <c r="HT43" s="212"/>
      <c r="HU43" s="212"/>
      <c r="HV43" s="212"/>
      <c r="HW43" s="212"/>
      <c r="HX43" s="212"/>
      <c r="HY43" s="212"/>
      <c r="HZ43" s="212"/>
      <c r="IA43" s="212"/>
      <c r="IB43" s="212"/>
      <c r="IC43" s="212"/>
      <c r="ID43" s="212"/>
      <c r="IE43" s="212"/>
      <c r="IF43" s="212"/>
      <c r="IG43" s="212"/>
      <c r="IH43" s="212"/>
      <c r="II43" s="212"/>
      <c r="IJ43" s="212"/>
      <c r="IK43" s="212"/>
      <c r="IL43" s="212"/>
      <c r="IM43" s="212"/>
      <c r="IN43" s="212"/>
      <c r="IO43" s="212"/>
      <c r="IP43" s="212"/>
      <c r="IQ43" s="212"/>
      <c r="IR43" s="212"/>
      <c r="IS43" s="212"/>
      <c r="IT43" s="212"/>
      <c r="IU43" s="212"/>
      <c r="IV43" s="212"/>
    </row>
    <row r="44" spans="1:256" ht="14" customHeight="1">
      <c r="A44" s="241"/>
      <c r="B44" s="242"/>
      <c r="C44" s="242"/>
      <c r="D44" s="243"/>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12"/>
      <c r="HE44" s="212"/>
      <c r="HF44" s="212"/>
      <c r="HG44" s="212"/>
      <c r="HH44" s="212"/>
      <c r="HI44" s="212"/>
      <c r="HJ44" s="212"/>
      <c r="HK44" s="212"/>
      <c r="HL44" s="212"/>
      <c r="HM44" s="212"/>
      <c r="HN44" s="212"/>
      <c r="HO44" s="212"/>
      <c r="HP44" s="212"/>
      <c r="HQ44" s="212"/>
      <c r="HR44" s="212"/>
      <c r="HS44" s="212"/>
      <c r="HT44" s="212"/>
      <c r="HU44" s="212"/>
      <c r="HV44" s="212"/>
      <c r="HW44" s="212"/>
      <c r="HX44" s="212"/>
      <c r="HY44" s="212"/>
      <c r="HZ44" s="212"/>
      <c r="IA44" s="212"/>
      <c r="IB44" s="212"/>
      <c r="IC44" s="212"/>
      <c r="ID44" s="212"/>
      <c r="IE44" s="212"/>
      <c r="IF44" s="212"/>
      <c r="IG44" s="212"/>
      <c r="IH44" s="212"/>
      <c r="II44" s="212"/>
      <c r="IJ44" s="212"/>
      <c r="IK44" s="212"/>
      <c r="IL44" s="212"/>
      <c r="IM44" s="212"/>
      <c r="IN44" s="212"/>
      <c r="IO44" s="212"/>
      <c r="IP44" s="212"/>
      <c r="IQ44" s="212"/>
      <c r="IR44" s="212"/>
      <c r="IS44" s="212"/>
      <c r="IT44" s="212"/>
      <c r="IU44" s="212"/>
      <c r="IV44" s="212"/>
    </row>
    <row r="45" spans="1:256" ht="14" customHeight="1">
      <c r="A45" s="187"/>
      <c r="B45" s="242"/>
      <c r="C45" s="23"/>
      <c r="D45" s="243"/>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c r="HS45" s="212"/>
      <c r="HT45" s="212"/>
      <c r="HU45" s="212"/>
      <c r="HV45" s="212"/>
      <c r="HW45" s="212"/>
      <c r="HX45" s="212"/>
      <c r="HY45" s="212"/>
      <c r="HZ45" s="212"/>
      <c r="IA45" s="212"/>
      <c r="IB45" s="212"/>
      <c r="IC45" s="212"/>
      <c r="ID45" s="212"/>
      <c r="IE45" s="212"/>
      <c r="IF45" s="212"/>
      <c r="IG45" s="212"/>
      <c r="IH45" s="212"/>
      <c r="II45" s="212"/>
      <c r="IJ45" s="212"/>
      <c r="IK45" s="212"/>
      <c r="IL45" s="212"/>
      <c r="IM45" s="212"/>
      <c r="IN45" s="212"/>
      <c r="IO45" s="212"/>
      <c r="IP45" s="212"/>
      <c r="IQ45" s="212"/>
      <c r="IR45" s="212"/>
      <c r="IS45" s="212"/>
      <c r="IT45" s="212"/>
      <c r="IU45" s="212"/>
      <c r="IV45" s="212"/>
    </row>
    <row r="46" spans="1:256" ht="14" customHeight="1">
      <c r="A46" s="241"/>
      <c r="B46" s="23"/>
      <c r="C46" s="242"/>
      <c r="D46" s="243"/>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c r="BT46" s="212"/>
      <c r="BU46" s="212"/>
      <c r="BV46" s="212"/>
      <c r="BW46" s="212"/>
      <c r="BX46" s="212"/>
      <c r="BY46" s="212"/>
      <c r="BZ46" s="212"/>
      <c r="CA46" s="212"/>
      <c r="CB46" s="212"/>
      <c r="CC46" s="212"/>
      <c r="CD46" s="212"/>
      <c r="CE46" s="212"/>
      <c r="CF46" s="212"/>
      <c r="CG46" s="212"/>
      <c r="CH46" s="212"/>
      <c r="CI46" s="212"/>
      <c r="CJ46" s="212"/>
      <c r="CK46" s="212"/>
      <c r="CL46" s="212"/>
      <c r="CM46" s="212"/>
      <c r="CN46" s="212"/>
      <c r="CO46" s="212"/>
      <c r="CP46" s="212"/>
      <c r="CQ46" s="212"/>
      <c r="CR46" s="212"/>
      <c r="CS46" s="212"/>
      <c r="CT46" s="212"/>
      <c r="CU46" s="212"/>
      <c r="CV46" s="212"/>
      <c r="CW46" s="212"/>
      <c r="CX46" s="212"/>
      <c r="CY46" s="212"/>
      <c r="CZ46" s="212"/>
      <c r="DA46" s="212"/>
      <c r="DB46" s="212"/>
      <c r="DC46" s="212"/>
      <c r="DD46" s="212"/>
      <c r="DE46" s="212"/>
      <c r="DF46" s="212"/>
      <c r="DG46" s="212"/>
      <c r="DH46" s="212"/>
      <c r="DI46" s="212"/>
      <c r="DJ46" s="212"/>
      <c r="DK46" s="212"/>
      <c r="DL46" s="212"/>
      <c r="DM46" s="212"/>
      <c r="DN46" s="212"/>
      <c r="DO46" s="212"/>
      <c r="DP46" s="212"/>
      <c r="DQ46" s="212"/>
      <c r="DR46" s="212"/>
      <c r="DS46" s="212"/>
      <c r="DT46" s="212"/>
      <c r="DU46" s="212"/>
      <c r="DV46" s="212"/>
      <c r="DW46" s="212"/>
      <c r="DX46" s="212"/>
      <c r="DY46" s="212"/>
      <c r="DZ46" s="212"/>
      <c r="EA46" s="212"/>
      <c r="EB46" s="212"/>
      <c r="EC46" s="212"/>
      <c r="ED46" s="212"/>
      <c r="EE46" s="212"/>
      <c r="EF46" s="212"/>
      <c r="EG46" s="212"/>
      <c r="EH46" s="212"/>
      <c r="EI46" s="212"/>
      <c r="EJ46" s="212"/>
      <c r="EK46" s="212"/>
      <c r="EL46" s="212"/>
      <c r="EM46" s="212"/>
      <c r="EN46" s="212"/>
      <c r="EO46" s="212"/>
      <c r="EP46" s="212"/>
      <c r="EQ46" s="212"/>
      <c r="ER46" s="212"/>
      <c r="ES46" s="212"/>
      <c r="ET46" s="212"/>
      <c r="EU46" s="212"/>
      <c r="EV46" s="212"/>
      <c r="EW46" s="212"/>
      <c r="EX46" s="212"/>
      <c r="EY46" s="212"/>
      <c r="EZ46" s="212"/>
      <c r="FA46" s="212"/>
      <c r="FB46" s="212"/>
      <c r="FC46" s="212"/>
      <c r="FD46" s="212"/>
      <c r="FE46" s="212"/>
      <c r="FF46" s="212"/>
      <c r="FG46" s="212"/>
      <c r="FH46" s="212"/>
      <c r="FI46" s="212"/>
      <c r="FJ46" s="212"/>
      <c r="FK46" s="212"/>
      <c r="FL46" s="212"/>
      <c r="FM46" s="212"/>
      <c r="FN46" s="212"/>
      <c r="FO46" s="212"/>
      <c r="FP46" s="212"/>
      <c r="FQ46" s="212"/>
      <c r="FR46" s="212"/>
      <c r="FS46" s="212"/>
      <c r="FT46" s="212"/>
      <c r="FU46" s="212"/>
      <c r="FV46" s="212"/>
      <c r="FW46" s="212"/>
      <c r="FX46" s="212"/>
      <c r="FY46" s="212"/>
      <c r="FZ46" s="212"/>
      <c r="GA46" s="212"/>
      <c r="GB46" s="212"/>
      <c r="GC46" s="212"/>
      <c r="GD46" s="212"/>
      <c r="GE46" s="212"/>
      <c r="GF46" s="212"/>
      <c r="GG46" s="212"/>
      <c r="GH46" s="212"/>
      <c r="GI46" s="212"/>
      <c r="GJ46" s="212"/>
      <c r="GK46" s="212"/>
      <c r="GL46" s="212"/>
      <c r="GM46" s="212"/>
      <c r="GN46" s="212"/>
      <c r="GO46" s="212"/>
      <c r="GP46" s="212"/>
      <c r="GQ46" s="212"/>
      <c r="GR46" s="212"/>
      <c r="GS46" s="212"/>
      <c r="GT46" s="212"/>
      <c r="GU46" s="212"/>
      <c r="GV46" s="212"/>
      <c r="GW46" s="212"/>
      <c r="GX46" s="212"/>
      <c r="GY46" s="212"/>
      <c r="GZ46" s="212"/>
      <c r="HA46" s="212"/>
      <c r="HB46" s="212"/>
      <c r="HC46" s="212"/>
      <c r="HD46" s="212"/>
      <c r="HE46" s="212"/>
      <c r="HF46" s="212"/>
      <c r="HG46" s="212"/>
      <c r="HH46" s="212"/>
      <c r="HI46" s="212"/>
      <c r="HJ46" s="212"/>
      <c r="HK46" s="212"/>
      <c r="HL46" s="212"/>
      <c r="HM46" s="212"/>
      <c r="HN46" s="212"/>
      <c r="HO46" s="212"/>
      <c r="HP46" s="212"/>
      <c r="HQ46" s="212"/>
      <c r="HR46" s="212"/>
      <c r="HS46" s="212"/>
      <c r="HT46" s="212"/>
      <c r="HU46" s="212"/>
      <c r="HV46" s="212"/>
      <c r="HW46" s="212"/>
      <c r="HX46" s="212"/>
      <c r="HY46" s="212"/>
      <c r="HZ46" s="212"/>
      <c r="IA46" s="212"/>
      <c r="IB46" s="212"/>
      <c r="IC46" s="212"/>
      <c r="ID46" s="212"/>
      <c r="IE46" s="212"/>
      <c r="IF46" s="212"/>
      <c r="IG46" s="212"/>
      <c r="IH46" s="212"/>
      <c r="II46" s="212"/>
      <c r="IJ46" s="212"/>
      <c r="IK46" s="212"/>
      <c r="IL46" s="212"/>
      <c r="IM46" s="212"/>
      <c r="IN46" s="212"/>
      <c r="IO46" s="212"/>
      <c r="IP46" s="212"/>
      <c r="IQ46" s="212"/>
      <c r="IR46" s="212"/>
      <c r="IS46" s="212"/>
      <c r="IT46" s="212"/>
      <c r="IU46" s="212"/>
      <c r="IV46" s="212"/>
    </row>
    <row r="47" spans="1:256" ht="14" customHeight="1">
      <c r="A47" s="241"/>
      <c r="B47" s="23"/>
      <c r="C47" s="242"/>
      <c r="D47" s="243"/>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c r="BT47" s="212"/>
      <c r="BU47" s="212"/>
      <c r="BV47" s="212"/>
      <c r="BW47" s="212"/>
      <c r="BX47" s="212"/>
      <c r="BY47" s="212"/>
      <c r="BZ47" s="212"/>
      <c r="CA47" s="212"/>
      <c r="CB47" s="212"/>
      <c r="CC47" s="212"/>
      <c r="CD47" s="212"/>
      <c r="CE47" s="212"/>
      <c r="CF47" s="212"/>
      <c r="CG47" s="212"/>
      <c r="CH47" s="212"/>
      <c r="CI47" s="212"/>
      <c r="CJ47" s="212"/>
      <c r="CK47" s="212"/>
      <c r="CL47" s="212"/>
      <c r="CM47" s="212"/>
      <c r="CN47" s="212"/>
      <c r="CO47" s="212"/>
      <c r="CP47" s="212"/>
      <c r="CQ47" s="212"/>
      <c r="CR47" s="212"/>
      <c r="CS47" s="212"/>
      <c r="CT47" s="212"/>
      <c r="CU47" s="212"/>
      <c r="CV47" s="212"/>
      <c r="CW47" s="212"/>
      <c r="CX47" s="212"/>
      <c r="CY47" s="212"/>
      <c r="CZ47" s="212"/>
      <c r="DA47" s="212"/>
      <c r="DB47" s="212"/>
      <c r="DC47" s="212"/>
      <c r="DD47" s="212"/>
      <c r="DE47" s="212"/>
      <c r="DF47" s="212"/>
      <c r="DG47" s="212"/>
      <c r="DH47" s="212"/>
      <c r="DI47" s="212"/>
      <c r="DJ47" s="212"/>
      <c r="DK47" s="212"/>
      <c r="DL47" s="212"/>
      <c r="DM47" s="212"/>
      <c r="DN47" s="212"/>
      <c r="DO47" s="212"/>
      <c r="DP47" s="212"/>
      <c r="DQ47" s="212"/>
      <c r="DR47" s="212"/>
      <c r="DS47" s="212"/>
      <c r="DT47" s="212"/>
      <c r="DU47" s="212"/>
      <c r="DV47" s="212"/>
      <c r="DW47" s="212"/>
      <c r="DX47" s="212"/>
      <c r="DY47" s="212"/>
      <c r="DZ47" s="212"/>
      <c r="EA47" s="212"/>
      <c r="EB47" s="212"/>
      <c r="EC47" s="212"/>
      <c r="ED47" s="212"/>
      <c r="EE47" s="212"/>
      <c r="EF47" s="212"/>
      <c r="EG47" s="212"/>
      <c r="EH47" s="212"/>
      <c r="EI47" s="212"/>
      <c r="EJ47" s="212"/>
      <c r="EK47" s="212"/>
      <c r="EL47" s="212"/>
      <c r="EM47" s="212"/>
      <c r="EN47" s="212"/>
      <c r="EO47" s="212"/>
      <c r="EP47" s="212"/>
      <c r="EQ47" s="212"/>
      <c r="ER47" s="212"/>
      <c r="ES47" s="212"/>
      <c r="ET47" s="212"/>
      <c r="EU47" s="212"/>
      <c r="EV47" s="212"/>
      <c r="EW47" s="212"/>
      <c r="EX47" s="212"/>
      <c r="EY47" s="212"/>
      <c r="EZ47" s="212"/>
      <c r="FA47" s="212"/>
      <c r="FB47" s="212"/>
      <c r="FC47" s="212"/>
      <c r="FD47" s="212"/>
      <c r="FE47" s="212"/>
      <c r="FF47" s="212"/>
      <c r="FG47" s="212"/>
      <c r="FH47" s="212"/>
      <c r="FI47" s="212"/>
      <c r="FJ47" s="212"/>
      <c r="FK47" s="212"/>
      <c r="FL47" s="212"/>
      <c r="FM47" s="212"/>
      <c r="FN47" s="212"/>
      <c r="FO47" s="212"/>
      <c r="FP47" s="212"/>
      <c r="FQ47" s="212"/>
      <c r="FR47" s="212"/>
      <c r="FS47" s="212"/>
      <c r="FT47" s="212"/>
      <c r="FU47" s="212"/>
      <c r="FV47" s="212"/>
      <c r="FW47" s="212"/>
      <c r="FX47" s="212"/>
      <c r="FY47" s="212"/>
      <c r="FZ47" s="212"/>
      <c r="GA47" s="212"/>
      <c r="GB47" s="212"/>
      <c r="GC47" s="212"/>
      <c r="GD47" s="212"/>
      <c r="GE47" s="212"/>
      <c r="GF47" s="212"/>
      <c r="GG47" s="212"/>
      <c r="GH47" s="212"/>
      <c r="GI47" s="212"/>
      <c r="GJ47" s="212"/>
      <c r="GK47" s="212"/>
      <c r="GL47" s="212"/>
      <c r="GM47" s="212"/>
      <c r="GN47" s="212"/>
      <c r="GO47" s="212"/>
      <c r="GP47" s="212"/>
      <c r="GQ47" s="212"/>
      <c r="GR47" s="212"/>
      <c r="GS47" s="212"/>
      <c r="GT47" s="212"/>
      <c r="GU47" s="212"/>
      <c r="GV47" s="212"/>
      <c r="GW47" s="212"/>
      <c r="GX47" s="212"/>
      <c r="GY47" s="212"/>
      <c r="GZ47" s="212"/>
      <c r="HA47" s="212"/>
      <c r="HB47" s="212"/>
      <c r="HC47" s="212"/>
      <c r="HD47" s="212"/>
      <c r="HE47" s="212"/>
      <c r="HF47" s="212"/>
      <c r="HG47" s="212"/>
      <c r="HH47" s="212"/>
      <c r="HI47" s="212"/>
      <c r="HJ47" s="212"/>
      <c r="HK47" s="212"/>
      <c r="HL47" s="212"/>
      <c r="HM47" s="212"/>
      <c r="HN47" s="212"/>
      <c r="HO47" s="212"/>
      <c r="HP47" s="212"/>
      <c r="HQ47" s="212"/>
      <c r="HR47" s="212"/>
      <c r="HS47" s="212"/>
      <c r="HT47" s="212"/>
      <c r="HU47" s="212"/>
      <c r="HV47" s="212"/>
      <c r="HW47" s="212"/>
      <c r="HX47" s="212"/>
      <c r="HY47" s="212"/>
      <c r="HZ47" s="212"/>
      <c r="IA47" s="212"/>
      <c r="IB47" s="212"/>
      <c r="IC47" s="212"/>
      <c r="ID47" s="212"/>
      <c r="IE47" s="212"/>
      <c r="IF47" s="212"/>
      <c r="IG47" s="212"/>
      <c r="IH47" s="212"/>
      <c r="II47" s="212"/>
      <c r="IJ47" s="212"/>
      <c r="IK47" s="212"/>
      <c r="IL47" s="212"/>
      <c r="IM47" s="212"/>
      <c r="IN47" s="212"/>
      <c r="IO47" s="212"/>
      <c r="IP47" s="212"/>
      <c r="IQ47" s="212"/>
      <c r="IR47" s="212"/>
      <c r="IS47" s="212"/>
      <c r="IT47" s="212"/>
      <c r="IU47" s="212"/>
      <c r="IV47" s="212"/>
    </row>
    <row r="48" spans="1:256" ht="14" customHeight="1">
      <c r="A48" s="241"/>
      <c r="B48" s="242"/>
      <c r="C48" s="242"/>
      <c r="D48" s="243"/>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12"/>
      <c r="CA48" s="212"/>
      <c r="CB48" s="212"/>
      <c r="CC48" s="212"/>
      <c r="CD48" s="212"/>
      <c r="CE48" s="212"/>
      <c r="CF48" s="212"/>
      <c r="CG48" s="212"/>
      <c r="CH48" s="212"/>
      <c r="CI48" s="212"/>
      <c r="CJ48" s="212"/>
      <c r="CK48" s="212"/>
      <c r="CL48" s="212"/>
      <c r="CM48" s="212"/>
      <c r="CN48" s="212"/>
      <c r="CO48" s="212"/>
      <c r="CP48" s="212"/>
      <c r="CQ48" s="212"/>
      <c r="CR48" s="212"/>
      <c r="CS48" s="212"/>
      <c r="CT48" s="212"/>
      <c r="CU48" s="212"/>
      <c r="CV48" s="212"/>
      <c r="CW48" s="212"/>
      <c r="CX48" s="212"/>
      <c r="CY48" s="212"/>
      <c r="CZ48" s="212"/>
      <c r="DA48" s="212"/>
      <c r="DB48" s="212"/>
      <c r="DC48" s="212"/>
      <c r="DD48" s="212"/>
      <c r="DE48" s="212"/>
      <c r="DF48" s="212"/>
      <c r="DG48" s="212"/>
      <c r="DH48" s="212"/>
      <c r="DI48" s="212"/>
      <c r="DJ48" s="212"/>
      <c r="DK48" s="212"/>
      <c r="DL48" s="212"/>
      <c r="DM48" s="212"/>
      <c r="DN48" s="212"/>
      <c r="DO48" s="212"/>
      <c r="DP48" s="212"/>
      <c r="DQ48" s="212"/>
      <c r="DR48" s="212"/>
      <c r="DS48" s="212"/>
      <c r="DT48" s="212"/>
      <c r="DU48" s="212"/>
      <c r="DV48" s="212"/>
      <c r="DW48" s="212"/>
      <c r="DX48" s="212"/>
      <c r="DY48" s="212"/>
      <c r="DZ48" s="212"/>
      <c r="EA48" s="212"/>
      <c r="EB48" s="212"/>
      <c r="EC48" s="212"/>
      <c r="ED48" s="212"/>
      <c r="EE48" s="212"/>
      <c r="EF48" s="212"/>
      <c r="EG48" s="212"/>
      <c r="EH48" s="212"/>
      <c r="EI48" s="212"/>
      <c r="EJ48" s="212"/>
      <c r="EK48" s="212"/>
      <c r="EL48" s="212"/>
      <c r="EM48" s="212"/>
      <c r="EN48" s="212"/>
      <c r="EO48" s="212"/>
      <c r="EP48" s="212"/>
      <c r="EQ48" s="212"/>
      <c r="ER48" s="212"/>
      <c r="ES48" s="212"/>
      <c r="ET48" s="212"/>
      <c r="EU48" s="212"/>
      <c r="EV48" s="212"/>
      <c r="EW48" s="212"/>
      <c r="EX48" s="212"/>
      <c r="EY48" s="212"/>
      <c r="EZ48" s="212"/>
      <c r="FA48" s="212"/>
      <c r="FB48" s="212"/>
      <c r="FC48" s="212"/>
      <c r="FD48" s="212"/>
      <c r="FE48" s="212"/>
      <c r="FF48" s="212"/>
      <c r="FG48" s="212"/>
      <c r="FH48" s="212"/>
      <c r="FI48" s="212"/>
      <c r="FJ48" s="212"/>
      <c r="FK48" s="212"/>
      <c r="FL48" s="212"/>
      <c r="FM48" s="212"/>
      <c r="FN48" s="212"/>
      <c r="FO48" s="212"/>
      <c r="FP48" s="212"/>
      <c r="FQ48" s="212"/>
      <c r="FR48" s="212"/>
      <c r="FS48" s="212"/>
      <c r="FT48" s="212"/>
      <c r="FU48" s="212"/>
      <c r="FV48" s="212"/>
      <c r="FW48" s="212"/>
      <c r="FX48" s="212"/>
      <c r="FY48" s="212"/>
      <c r="FZ48" s="212"/>
      <c r="GA48" s="212"/>
      <c r="GB48" s="212"/>
      <c r="GC48" s="212"/>
      <c r="GD48" s="212"/>
      <c r="GE48" s="212"/>
      <c r="GF48" s="212"/>
      <c r="GG48" s="212"/>
      <c r="GH48" s="212"/>
      <c r="GI48" s="212"/>
      <c r="GJ48" s="212"/>
      <c r="GK48" s="212"/>
      <c r="GL48" s="212"/>
      <c r="GM48" s="212"/>
      <c r="GN48" s="212"/>
      <c r="GO48" s="212"/>
      <c r="GP48" s="212"/>
      <c r="GQ48" s="212"/>
      <c r="GR48" s="212"/>
      <c r="GS48" s="212"/>
      <c r="GT48" s="212"/>
      <c r="GU48" s="212"/>
      <c r="GV48" s="212"/>
      <c r="GW48" s="212"/>
      <c r="GX48" s="212"/>
      <c r="GY48" s="212"/>
      <c r="GZ48" s="212"/>
      <c r="HA48" s="212"/>
      <c r="HB48" s="212"/>
      <c r="HC48" s="212"/>
      <c r="HD48" s="212"/>
      <c r="HE48" s="212"/>
      <c r="HF48" s="212"/>
      <c r="HG48" s="212"/>
      <c r="HH48" s="212"/>
      <c r="HI48" s="212"/>
      <c r="HJ48" s="212"/>
      <c r="HK48" s="212"/>
      <c r="HL48" s="212"/>
      <c r="HM48" s="212"/>
      <c r="HN48" s="212"/>
      <c r="HO48" s="212"/>
      <c r="HP48" s="212"/>
      <c r="HQ48" s="212"/>
      <c r="HR48" s="212"/>
      <c r="HS48" s="212"/>
      <c r="HT48" s="212"/>
      <c r="HU48" s="212"/>
      <c r="HV48" s="212"/>
      <c r="HW48" s="212"/>
      <c r="HX48" s="212"/>
      <c r="HY48" s="212"/>
      <c r="HZ48" s="212"/>
      <c r="IA48" s="212"/>
      <c r="IB48" s="212"/>
      <c r="IC48" s="212"/>
      <c r="ID48" s="212"/>
      <c r="IE48" s="212"/>
      <c r="IF48" s="212"/>
      <c r="IG48" s="212"/>
      <c r="IH48" s="212"/>
      <c r="II48" s="212"/>
      <c r="IJ48" s="212"/>
      <c r="IK48" s="212"/>
      <c r="IL48" s="212"/>
      <c r="IM48" s="212"/>
      <c r="IN48" s="212"/>
      <c r="IO48" s="212"/>
      <c r="IP48" s="212"/>
      <c r="IQ48" s="212"/>
      <c r="IR48" s="212"/>
      <c r="IS48" s="212"/>
      <c r="IT48" s="212"/>
      <c r="IU48" s="212"/>
      <c r="IV48" s="212"/>
    </row>
    <row r="49" spans="1:256" ht="14" customHeight="1">
      <c r="A49" s="241"/>
      <c r="B49" s="242"/>
      <c r="C49" s="242"/>
      <c r="D49" s="243"/>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X49" s="212"/>
      <c r="BY49" s="212"/>
      <c r="BZ49" s="212"/>
      <c r="CA49" s="212"/>
      <c r="CB49" s="212"/>
      <c r="CC49" s="212"/>
      <c r="CD49" s="212"/>
      <c r="CE49" s="212"/>
      <c r="CF49" s="212"/>
      <c r="CG49" s="212"/>
      <c r="CH49" s="212"/>
      <c r="CI49" s="212"/>
      <c r="CJ49" s="212"/>
      <c r="CK49" s="212"/>
      <c r="CL49" s="212"/>
      <c r="CM49" s="212"/>
      <c r="CN49" s="212"/>
      <c r="CO49" s="212"/>
      <c r="CP49" s="212"/>
      <c r="CQ49" s="212"/>
      <c r="CR49" s="212"/>
      <c r="CS49" s="212"/>
      <c r="CT49" s="212"/>
      <c r="CU49" s="212"/>
      <c r="CV49" s="212"/>
      <c r="CW49" s="212"/>
      <c r="CX49" s="212"/>
      <c r="CY49" s="212"/>
      <c r="CZ49" s="212"/>
      <c r="DA49" s="212"/>
      <c r="DB49" s="212"/>
      <c r="DC49" s="212"/>
      <c r="DD49" s="212"/>
      <c r="DE49" s="212"/>
      <c r="DF49" s="212"/>
      <c r="DG49" s="212"/>
      <c r="DH49" s="212"/>
      <c r="DI49" s="212"/>
      <c r="DJ49" s="212"/>
      <c r="DK49" s="212"/>
      <c r="DL49" s="212"/>
      <c r="DM49" s="212"/>
      <c r="DN49" s="212"/>
      <c r="DO49" s="212"/>
      <c r="DP49" s="212"/>
      <c r="DQ49" s="212"/>
      <c r="DR49" s="212"/>
      <c r="DS49" s="212"/>
      <c r="DT49" s="212"/>
      <c r="DU49" s="212"/>
      <c r="DV49" s="212"/>
      <c r="DW49" s="212"/>
      <c r="DX49" s="212"/>
      <c r="DY49" s="212"/>
      <c r="DZ49" s="212"/>
      <c r="EA49" s="212"/>
      <c r="EB49" s="212"/>
      <c r="EC49" s="212"/>
      <c r="ED49" s="212"/>
      <c r="EE49" s="212"/>
      <c r="EF49" s="212"/>
      <c r="EG49" s="212"/>
      <c r="EH49" s="212"/>
      <c r="EI49" s="212"/>
      <c r="EJ49" s="212"/>
      <c r="EK49" s="212"/>
      <c r="EL49" s="212"/>
      <c r="EM49" s="212"/>
      <c r="EN49" s="212"/>
      <c r="EO49" s="212"/>
      <c r="EP49" s="212"/>
      <c r="EQ49" s="212"/>
      <c r="ER49" s="212"/>
      <c r="ES49" s="212"/>
      <c r="ET49" s="212"/>
      <c r="EU49" s="212"/>
      <c r="EV49" s="212"/>
      <c r="EW49" s="212"/>
      <c r="EX49" s="212"/>
      <c r="EY49" s="212"/>
      <c r="EZ49" s="212"/>
      <c r="FA49" s="212"/>
      <c r="FB49" s="212"/>
      <c r="FC49" s="212"/>
      <c r="FD49" s="212"/>
      <c r="FE49" s="212"/>
      <c r="FF49" s="212"/>
      <c r="FG49" s="212"/>
      <c r="FH49" s="212"/>
      <c r="FI49" s="212"/>
      <c r="FJ49" s="212"/>
      <c r="FK49" s="212"/>
      <c r="FL49" s="212"/>
      <c r="FM49" s="212"/>
      <c r="FN49" s="212"/>
      <c r="FO49" s="212"/>
      <c r="FP49" s="212"/>
      <c r="FQ49" s="212"/>
      <c r="FR49" s="212"/>
      <c r="FS49" s="212"/>
      <c r="FT49" s="212"/>
      <c r="FU49" s="212"/>
      <c r="FV49" s="212"/>
      <c r="FW49" s="212"/>
      <c r="FX49" s="212"/>
      <c r="FY49" s="212"/>
      <c r="FZ49" s="212"/>
      <c r="GA49" s="212"/>
      <c r="GB49" s="212"/>
      <c r="GC49" s="212"/>
      <c r="GD49" s="212"/>
      <c r="GE49" s="212"/>
      <c r="GF49" s="212"/>
      <c r="GG49" s="212"/>
      <c r="GH49" s="212"/>
      <c r="GI49" s="212"/>
      <c r="GJ49" s="212"/>
      <c r="GK49" s="212"/>
      <c r="GL49" s="212"/>
      <c r="GM49" s="212"/>
      <c r="GN49" s="212"/>
      <c r="GO49" s="212"/>
      <c r="GP49" s="212"/>
      <c r="GQ49" s="212"/>
      <c r="GR49" s="212"/>
      <c r="GS49" s="212"/>
      <c r="GT49" s="212"/>
      <c r="GU49" s="212"/>
      <c r="GV49" s="212"/>
      <c r="GW49" s="212"/>
      <c r="GX49" s="212"/>
      <c r="GY49" s="212"/>
      <c r="GZ49" s="212"/>
      <c r="HA49" s="212"/>
      <c r="HB49" s="212"/>
      <c r="HC49" s="212"/>
      <c r="HD49" s="212"/>
      <c r="HE49" s="212"/>
      <c r="HF49" s="212"/>
      <c r="HG49" s="212"/>
      <c r="HH49" s="212"/>
      <c r="HI49" s="212"/>
      <c r="HJ49" s="212"/>
      <c r="HK49" s="212"/>
      <c r="HL49" s="212"/>
      <c r="HM49" s="212"/>
      <c r="HN49" s="212"/>
      <c r="HO49" s="212"/>
      <c r="HP49" s="212"/>
      <c r="HQ49" s="212"/>
      <c r="HR49" s="212"/>
      <c r="HS49" s="212"/>
      <c r="HT49" s="212"/>
      <c r="HU49" s="212"/>
      <c r="HV49" s="212"/>
      <c r="HW49" s="212"/>
      <c r="HX49" s="212"/>
      <c r="HY49" s="212"/>
      <c r="HZ49" s="212"/>
      <c r="IA49" s="212"/>
      <c r="IB49" s="212"/>
      <c r="IC49" s="212"/>
      <c r="ID49" s="212"/>
      <c r="IE49" s="212"/>
      <c r="IF49" s="212"/>
      <c r="IG49" s="212"/>
      <c r="IH49" s="212"/>
      <c r="II49" s="212"/>
      <c r="IJ49" s="212"/>
      <c r="IK49" s="212"/>
      <c r="IL49" s="212"/>
      <c r="IM49" s="212"/>
      <c r="IN49" s="212"/>
      <c r="IO49" s="212"/>
      <c r="IP49" s="212"/>
      <c r="IQ49" s="212"/>
      <c r="IR49" s="212"/>
      <c r="IS49" s="212"/>
      <c r="IT49" s="212"/>
      <c r="IU49" s="212"/>
      <c r="IV49" s="212"/>
    </row>
    <row r="50" spans="1:256" ht="14" customHeight="1">
      <c r="A50" s="187"/>
      <c r="B50" s="242"/>
      <c r="C50" s="242"/>
      <c r="D50" s="243"/>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X50" s="212"/>
      <c r="BY50" s="212"/>
      <c r="BZ50" s="212"/>
      <c r="CA50" s="212"/>
      <c r="CB50" s="212"/>
      <c r="CC50" s="212"/>
      <c r="CD50" s="212"/>
      <c r="CE50" s="212"/>
      <c r="CF50" s="212"/>
      <c r="CG50" s="212"/>
      <c r="CH50" s="212"/>
      <c r="CI50" s="212"/>
      <c r="CJ50" s="212"/>
      <c r="CK50" s="212"/>
      <c r="CL50" s="212"/>
      <c r="CM50" s="212"/>
      <c r="CN50" s="212"/>
      <c r="CO50" s="212"/>
      <c r="CP50" s="212"/>
      <c r="CQ50" s="212"/>
      <c r="CR50" s="212"/>
      <c r="CS50" s="212"/>
      <c r="CT50" s="212"/>
      <c r="CU50" s="212"/>
      <c r="CV50" s="212"/>
      <c r="CW50" s="212"/>
      <c r="CX50" s="212"/>
      <c r="CY50" s="212"/>
      <c r="CZ50" s="212"/>
      <c r="DA50" s="212"/>
      <c r="DB50" s="212"/>
      <c r="DC50" s="212"/>
      <c r="DD50" s="212"/>
      <c r="DE50" s="212"/>
      <c r="DF50" s="212"/>
      <c r="DG50" s="212"/>
      <c r="DH50" s="212"/>
      <c r="DI50" s="212"/>
      <c r="DJ50" s="212"/>
      <c r="DK50" s="212"/>
      <c r="DL50" s="212"/>
      <c r="DM50" s="212"/>
      <c r="DN50" s="212"/>
      <c r="DO50" s="212"/>
      <c r="DP50" s="212"/>
      <c r="DQ50" s="212"/>
      <c r="DR50" s="212"/>
      <c r="DS50" s="212"/>
      <c r="DT50" s="212"/>
      <c r="DU50" s="212"/>
      <c r="DV50" s="212"/>
      <c r="DW50" s="212"/>
      <c r="DX50" s="212"/>
      <c r="DY50" s="212"/>
      <c r="DZ50" s="212"/>
      <c r="EA50" s="212"/>
      <c r="EB50" s="212"/>
      <c r="EC50" s="212"/>
      <c r="ED50" s="212"/>
      <c r="EE50" s="212"/>
      <c r="EF50" s="212"/>
      <c r="EG50" s="212"/>
      <c r="EH50" s="212"/>
      <c r="EI50" s="212"/>
      <c r="EJ50" s="212"/>
      <c r="EK50" s="212"/>
      <c r="EL50" s="212"/>
      <c r="EM50" s="212"/>
      <c r="EN50" s="212"/>
      <c r="EO50" s="212"/>
      <c r="EP50" s="212"/>
      <c r="EQ50" s="212"/>
      <c r="ER50" s="212"/>
      <c r="ES50" s="212"/>
      <c r="ET50" s="212"/>
      <c r="EU50" s="212"/>
      <c r="EV50" s="212"/>
      <c r="EW50" s="212"/>
      <c r="EX50" s="212"/>
      <c r="EY50" s="212"/>
      <c r="EZ50" s="212"/>
      <c r="FA50" s="212"/>
      <c r="FB50" s="212"/>
      <c r="FC50" s="212"/>
      <c r="FD50" s="212"/>
      <c r="FE50" s="212"/>
      <c r="FF50" s="212"/>
      <c r="FG50" s="212"/>
      <c r="FH50" s="212"/>
      <c r="FI50" s="212"/>
      <c r="FJ50" s="212"/>
      <c r="FK50" s="212"/>
      <c r="FL50" s="212"/>
      <c r="FM50" s="212"/>
      <c r="FN50" s="212"/>
      <c r="FO50" s="212"/>
      <c r="FP50" s="212"/>
      <c r="FQ50" s="212"/>
      <c r="FR50" s="212"/>
      <c r="FS50" s="212"/>
      <c r="FT50" s="212"/>
      <c r="FU50" s="212"/>
      <c r="FV50" s="212"/>
      <c r="FW50" s="212"/>
      <c r="FX50" s="212"/>
      <c r="FY50" s="212"/>
      <c r="FZ50" s="212"/>
      <c r="GA50" s="212"/>
      <c r="GB50" s="212"/>
      <c r="GC50" s="212"/>
      <c r="GD50" s="212"/>
      <c r="GE50" s="212"/>
      <c r="GF50" s="212"/>
      <c r="GG50" s="212"/>
      <c r="GH50" s="212"/>
      <c r="GI50" s="212"/>
      <c r="GJ50" s="212"/>
      <c r="GK50" s="212"/>
      <c r="GL50" s="212"/>
      <c r="GM50" s="212"/>
      <c r="GN50" s="212"/>
      <c r="GO50" s="212"/>
      <c r="GP50" s="212"/>
      <c r="GQ50" s="212"/>
      <c r="GR50" s="212"/>
      <c r="GS50" s="212"/>
      <c r="GT50" s="212"/>
      <c r="GU50" s="212"/>
      <c r="GV50" s="212"/>
      <c r="GW50" s="212"/>
      <c r="GX50" s="212"/>
      <c r="GY50" s="212"/>
      <c r="GZ50" s="212"/>
      <c r="HA50" s="212"/>
      <c r="HB50" s="212"/>
      <c r="HC50" s="212"/>
      <c r="HD50" s="212"/>
      <c r="HE50" s="212"/>
      <c r="HF50" s="212"/>
      <c r="HG50" s="212"/>
      <c r="HH50" s="212"/>
      <c r="HI50" s="212"/>
      <c r="HJ50" s="212"/>
      <c r="HK50" s="212"/>
      <c r="HL50" s="212"/>
      <c r="HM50" s="212"/>
      <c r="HN50" s="212"/>
      <c r="HO50" s="212"/>
      <c r="HP50" s="212"/>
      <c r="HQ50" s="212"/>
      <c r="HR50" s="212"/>
      <c r="HS50" s="212"/>
      <c r="HT50" s="212"/>
      <c r="HU50" s="212"/>
      <c r="HV50" s="212"/>
      <c r="HW50" s="212"/>
      <c r="HX50" s="212"/>
      <c r="HY50" s="212"/>
      <c r="HZ50" s="212"/>
      <c r="IA50" s="212"/>
      <c r="IB50" s="212"/>
      <c r="IC50" s="212"/>
      <c r="ID50" s="212"/>
      <c r="IE50" s="212"/>
      <c r="IF50" s="212"/>
      <c r="IG50" s="212"/>
      <c r="IH50" s="212"/>
      <c r="II50" s="212"/>
      <c r="IJ50" s="212"/>
      <c r="IK50" s="212"/>
      <c r="IL50" s="212"/>
      <c r="IM50" s="212"/>
      <c r="IN50" s="212"/>
      <c r="IO50" s="212"/>
      <c r="IP50" s="212"/>
      <c r="IQ50" s="212"/>
      <c r="IR50" s="212"/>
      <c r="IS50" s="212"/>
      <c r="IT50" s="212"/>
      <c r="IU50" s="212"/>
      <c r="IV50" s="212"/>
    </row>
    <row r="51" spans="1:256" ht="14" customHeight="1">
      <c r="A51" s="241"/>
      <c r="B51" s="242"/>
      <c r="C51" s="242"/>
      <c r="D51" s="243"/>
      <c r="E51" s="212"/>
      <c r="F51" s="909"/>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X51" s="212"/>
      <c r="BY51" s="212"/>
      <c r="BZ51" s="212"/>
      <c r="CA51" s="212"/>
      <c r="CB51" s="212"/>
      <c r="CC51" s="212"/>
      <c r="CD51" s="212"/>
      <c r="CE51" s="212"/>
      <c r="CF51" s="212"/>
      <c r="CG51" s="212"/>
      <c r="CH51" s="212"/>
      <c r="CI51" s="212"/>
      <c r="CJ51" s="212"/>
      <c r="CK51" s="212"/>
      <c r="CL51" s="212"/>
      <c r="CM51" s="212"/>
      <c r="CN51" s="212"/>
      <c r="CO51" s="212"/>
      <c r="CP51" s="212"/>
      <c r="CQ51" s="212"/>
      <c r="CR51" s="212"/>
      <c r="CS51" s="212"/>
      <c r="CT51" s="212"/>
      <c r="CU51" s="212"/>
      <c r="CV51" s="212"/>
      <c r="CW51" s="212"/>
      <c r="CX51" s="212"/>
      <c r="CY51" s="212"/>
      <c r="CZ51" s="212"/>
      <c r="DA51" s="212"/>
      <c r="DB51" s="212"/>
      <c r="DC51" s="212"/>
      <c r="DD51" s="212"/>
      <c r="DE51" s="212"/>
      <c r="DF51" s="212"/>
      <c r="DG51" s="212"/>
      <c r="DH51" s="212"/>
      <c r="DI51" s="212"/>
      <c r="DJ51" s="212"/>
      <c r="DK51" s="212"/>
      <c r="DL51" s="212"/>
      <c r="DM51" s="212"/>
      <c r="DN51" s="212"/>
      <c r="DO51" s="212"/>
      <c r="DP51" s="212"/>
      <c r="DQ51" s="212"/>
      <c r="DR51" s="212"/>
      <c r="DS51" s="212"/>
      <c r="DT51" s="212"/>
      <c r="DU51" s="212"/>
      <c r="DV51" s="212"/>
      <c r="DW51" s="212"/>
      <c r="DX51" s="212"/>
      <c r="DY51" s="212"/>
      <c r="DZ51" s="212"/>
      <c r="EA51" s="212"/>
      <c r="EB51" s="212"/>
      <c r="EC51" s="212"/>
      <c r="ED51" s="212"/>
      <c r="EE51" s="212"/>
      <c r="EF51" s="212"/>
      <c r="EG51" s="212"/>
      <c r="EH51" s="212"/>
      <c r="EI51" s="212"/>
      <c r="EJ51" s="212"/>
      <c r="EK51" s="212"/>
      <c r="EL51" s="212"/>
      <c r="EM51" s="212"/>
      <c r="EN51" s="212"/>
      <c r="EO51" s="212"/>
      <c r="EP51" s="212"/>
      <c r="EQ51" s="212"/>
      <c r="ER51" s="212"/>
      <c r="ES51" s="212"/>
      <c r="ET51" s="212"/>
      <c r="EU51" s="212"/>
      <c r="EV51" s="212"/>
      <c r="EW51" s="212"/>
      <c r="EX51" s="212"/>
      <c r="EY51" s="212"/>
      <c r="EZ51" s="212"/>
      <c r="FA51" s="212"/>
      <c r="FB51" s="212"/>
      <c r="FC51" s="212"/>
      <c r="FD51" s="212"/>
      <c r="FE51" s="212"/>
      <c r="FF51" s="212"/>
      <c r="FG51" s="212"/>
      <c r="FH51" s="212"/>
      <c r="FI51" s="212"/>
      <c r="FJ51" s="212"/>
      <c r="FK51" s="212"/>
      <c r="FL51" s="212"/>
      <c r="FM51" s="212"/>
      <c r="FN51" s="212"/>
      <c r="FO51" s="212"/>
      <c r="FP51" s="212"/>
      <c r="FQ51" s="212"/>
      <c r="FR51" s="212"/>
      <c r="FS51" s="212"/>
      <c r="FT51" s="212"/>
      <c r="FU51" s="212"/>
      <c r="FV51" s="212"/>
      <c r="FW51" s="212"/>
      <c r="FX51" s="212"/>
      <c r="FY51" s="212"/>
      <c r="FZ51" s="212"/>
      <c r="GA51" s="212"/>
      <c r="GB51" s="212"/>
      <c r="GC51" s="212"/>
      <c r="GD51" s="212"/>
      <c r="GE51" s="212"/>
      <c r="GF51" s="212"/>
      <c r="GG51" s="212"/>
      <c r="GH51" s="212"/>
      <c r="GI51" s="212"/>
      <c r="GJ51" s="212"/>
      <c r="GK51" s="212"/>
      <c r="GL51" s="212"/>
      <c r="GM51" s="212"/>
      <c r="GN51" s="212"/>
      <c r="GO51" s="212"/>
      <c r="GP51" s="212"/>
      <c r="GQ51" s="212"/>
      <c r="GR51" s="212"/>
      <c r="GS51" s="212"/>
      <c r="GT51" s="212"/>
      <c r="GU51" s="212"/>
      <c r="GV51" s="212"/>
      <c r="GW51" s="212"/>
      <c r="GX51" s="212"/>
      <c r="GY51" s="212"/>
      <c r="GZ51" s="212"/>
      <c r="HA51" s="212"/>
      <c r="HB51" s="212"/>
      <c r="HC51" s="212"/>
      <c r="HD51" s="212"/>
      <c r="HE51" s="212"/>
      <c r="HF51" s="212"/>
      <c r="HG51" s="212"/>
      <c r="HH51" s="212"/>
      <c r="HI51" s="212"/>
      <c r="HJ51" s="212"/>
      <c r="HK51" s="212"/>
      <c r="HL51" s="212"/>
      <c r="HM51" s="212"/>
      <c r="HN51" s="212"/>
      <c r="HO51" s="212"/>
      <c r="HP51" s="212"/>
      <c r="HQ51" s="212"/>
      <c r="HR51" s="212"/>
      <c r="HS51" s="212"/>
      <c r="HT51" s="212"/>
      <c r="HU51" s="212"/>
      <c r="HV51" s="212"/>
      <c r="HW51" s="212"/>
      <c r="HX51" s="212"/>
      <c r="HY51" s="212"/>
      <c r="HZ51" s="212"/>
      <c r="IA51" s="212"/>
      <c r="IB51" s="212"/>
      <c r="IC51" s="212"/>
      <c r="ID51" s="212"/>
      <c r="IE51" s="212"/>
      <c r="IF51" s="212"/>
      <c r="IG51" s="212"/>
      <c r="IH51" s="212"/>
      <c r="II51" s="212"/>
      <c r="IJ51" s="212"/>
      <c r="IK51" s="212"/>
      <c r="IL51" s="212"/>
      <c r="IM51" s="212"/>
      <c r="IN51" s="212"/>
      <c r="IO51" s="212"/>
      <c r="IP51" s="212"/>
      <c r="IQ51" s="212"/>
      <c r="IR51" s="212"/>
      <c r="IS51" s="212"/>
      <c r="IT51" s="212"/>
      <c r="IU51" s="212"/>
      <c r="IV51" s="212"/>
    </row>
    <row r="52" spans="1:256" ht="14" customHeight="1">
      <c r="A52" s="241"/>
      <c r="B52" s="242"/>
      <c r="C52" s="242"/>
      <c r="D52" s="243"/>
      <c r="E52" s="212"/>
      <c r="F52" s="212"/>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c r="BO52" s="212"/>
      <c r="BP52" s="212"/>
      <c r="BQ52" s="212"/>
      <c r="BR52" s="212"/>
      <c r="BS52" s="212"/>
      <c r="BT52" s="212"/>
      <c r="BU52" s="212"/>
      <c r="BV52" s="212"/>
      <c r="BW52" s="212"/>
      <c r="BX52" s="212"/>
      <c r="BY52" s="212"/>
      <c r="BZ52" s="212"/>
      <c r="CA52" s="212"/>
      <c r="CB52" s="212"/>
      <c r="CC52" s="212"/>
      <c r="CD52" s="212"/>
      <c r="CE52" s="212"/>
      <c r="CF52" s="212"/>
      <c r="CG52" s="212"/>
      <c r="CH52" s="212"/>
      <c r="CI52" s="212"/>
      <c r="CJ52" s="212"/>
      <c r="CK52" s="212"/>
      <c r="CL52" s="212"/>
      <c r="CM52" s="212"/>
      <c r="CN52" s="212"/>
      <c r="CO52" s="212"/>
      <c r="CP52" s="212"/>
      <c r="CQ52" s="212"/>
      <c r="CR52" s="212"/>
      <c r="CS52" s="212"/>
      <c r="CT52" s="212"/>
      <c r="CU52" s="212"/>
      <c r="CV52" s="212"/>
      <c r="CW52" s="212"/>
      <c r="CX52" s="212"/>
      <c r="CY52" s="212"/>
      <c r="CZ52" s="212"/>
      <c r="DA52" s="212"/>
      <c r="DB52" s="212"/>
      <c r="DC52" s="212"/>
      <c r="DD52" s="212"/>
      <c r="DE52" s="212"/>
      <c r="DF52" s="212"/>
      <c r="DG52" s="212"/>
      <c r="DH52" s="212"/>
      <c r="DI52" s="212"/>
      <c r="DJ52" s="212"/>
      <c r="DK52" s="212"/>
      <c r="DL52" s="212"/>
      <c r="DM52" s="212"/>
      <c r="DN52" s="212"/>
      <c r="DO52" s="212"/>
      <c r="DP52" s="212"/>
      <c r="DQ52" s="212"/>
      <c r="DR52" s="212"/>
      <c r="DS52" s="212"/>
      <c r="DT52" s="212"/>
      <c r="DU52" s="212"/>
      <c r="DV52" s="212"/>
      <c r="DW52" s="212"/>
      <c r="DX52" s="212"/>
      <c r="DY52" s="212"/>
      <c r="DZ52" s="212"/>
      <c r="EA52" s="212"/>
      <c r="EB52" s="212"/>
      <c r="EC52" s="212"/>
      <c r="ED52" s="212"/>
      <c r="EE52" s="212"/>
      <c r="EF52" s="212"/>
      <c r="EG52" s="212"/>
      <c r="EH52" s="212"/>
      <c r="EI52" s="212"/>
      <c r="EJ52" s="212"/>
      <c r="EK52" s="212"/>
      <c r="EL52" s="212"/>
      <c r="EM52" s="212"/>
      <c r="EN52" s="212"/>
      <c r="EO52" s="212"/>
      <c r="EP52" s="212"/>
      <c r="EQ52" s="212"/>
      <c r="ER52" s="212"/>
      <c r="ES52" s="212"/>
      <c r="ET52" s="212"/>
      <c r="EU52" s="212"/>
      <c r="EV52" s="212"/>
      <c r="EW52" s="212"/>
      <c r="EX52" s="212"/>
      <c r="EY52" s="212"/>
      <c r="EZ52" s="212"/>
      <c r="FA52" s="212"/>
      <c r="FB52" s="212"/>
      <c r="FC52" s="212"/>
      <c r="FD52" s="212"/>
      <c r="FE52" s="212"/>
      <c r="FF52" s="212"/>
      <c r="FG52" s="212"/>
      <c r="FH52" s="212"/>
      <c r="FI52" s="212"/>
      <c r="FJ52" s="212"/>
      <c r="FK52" s="212"/>
      <c r="FL52" s="212"/>
      <c r="FM52" s="212"/>
      <c r="FN52" s="212"/>
      <c r="FO52" s="212"/>
      <c r="FP52" s="212"/>
      <c r="FQ52" s="212"/>
      <c r="FR52" s="212"/>
      <c r="FS52" s="212"/>
      <c r="FT52" s="212"/>
      <c r="FU52" s="212"/>
      <c r="FV52" s="212"/>
      <c r="FW52" s="212"/>
      <c r="FX52" s="212"/>
      <c r="FY52" s="212"/>
      <c r="FZ52" s="212"/>
      <c r="GA52" s="212"/>
      <c r="GB52" s="212"/>
      <c r="GC52" s="212"/>
      <c r="GD52" s="212"/>
      <c r="GE52" s="212"/>
      <c r="GF52" s="212"/>
      <c r="GG52" s="212"/>
      <c r="GH52" s="212"/>
      <c r="GI52" s="212"/>
      <c r="GJ52" s="212"/>
      <c r="GK52" s="212"/>
      <c r="GL52" s="212"/>
      <c r="GM52" s="212"/>
      <c r="GN52" s="212"/>
      <c r="GO52" s="212"/>
      <c r="GP52" s="212"/>
      <c r="GQ52" s="212"/>
      <c r="GR52" s="212"/>
      <c r="GS52" s="212"/>
      <c r="GT52" s="212"/>
      <c r="GU52" s="212"/>
      <c r="GV52" s="212"/>
      <c r="GW52" s="212"/>
      <c r="GX52" s="212"/>
      <c r="GY52" s="212"/>
      <c r="GZ52" s="212"/>
      <c r="HA52" s="212"/>
      <c r="HB52" s="212"/>
      <c r="HC52" s="212"/>
      <c r="HD52" s="212"/>
      <c r="HE52" s="212"/>
      <c r="HF52" s="212"/>
      <c r="HG52" s="212"/>
      <c r="HH52" s="212"/>
      <c r="HI52" s="212"/>
      <c r="HJ52" s="212"/>
      <c r="HK52" s="212"/>
      <c r="HL52" s="212"/>
      <c r="HM52" s="212"/>
      <c r="HN52" s="212"/>
      <c r="HO52" s="212"/>
      <c r="HP52" s="212"/>
      <c r="HQ52" s="212"/>
      <c r="HR52" s="212"/>
      <c r="HS52" s="212"/>
      <c r="HT52" s="212"/>
      <c r="HU52" s="212"/>
      <c r="HV52" s="212"/>
      <c r="HW52" s="212"/>
      <c r="HX52" s="212"/>
      <c r="HY52" s="212"/>
      <c r="HZ52" s="212"/>
      <c r="IA52" s="212"/>
      <c r="IB52" s="212"/>
      <c r="IC52" s="212"/>
      <c r="ID52" s="212"/>
      <c r="IE52" s="212"/>
      <c r="IF52" s="212"/>
      <c r="IG52" s="212"/>
      <c r="IH52" s="212"/>
      <c r="II52" s="212"/>
      <c r="IJ52" s="212"/>
      <c r="IK52" s="212"/>
      <c r="IL52" s="212"/>
      <c r="IM52" s="212"/>
      <c r="IN52" s="212"/>
      <c r="IO52" s="212"/>
      <c r="IP52" s="212"/>
      <c r="IQ52" s="212"/>
      <c r="IR52" s="212"/>
      <c r="IS52" s="212"/>
      <c r="IT52" s="212"/>
      <c r="IU52" s="212"/>
      <c r="IV52" s="212"/>
    </row>
    <row r="53" spans="1:256" ht="14" customHeight="1">
      <c r="A53" s="241"/>
      <c r="B53" s="242"/>
      <c r="C53" s="242"/>
      <c r="D53" s="243"/>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c r="CA53" s="212"/>
      <c r="CB53" s="212"/>
      <c r="CC53" s="212"/>
      <c r="CD53" s="212"/>
      <c r="CE53" s="212"/>
      <c r="CF53" s="212"/>
      <c r="CG53" s="212"/>
      <c r="CH53" s="212"/>
      <c r="CI53" s="212"/>
      <c r="CJ53" s="212"/>
      <c r="CK53" s="212"/>
      <c r="CL53" s="212"/>
      <c r="CM53" s="212"/>
      <c r="CN53" s="212"/>
      <c r="CO53" s="212"/>
      <c r="CP53" s="212"/>
      <c r="CQ53" s="212"/>
      <c r="CR53" s="212"/>
      <c r="CS53" s="212"/>
      <c r="CT53" s="212"/>
      <c r="CU53" s="212"/>
      <c r="CV53" s="212"/>
      <c r="CW53" s="212"/>
      <c r="CX53" s="212"/>
      <c r="CY53" s="212"/>
      <c r="CZ53" s="212"/>
      <c r="DA53" s="212"/>
      <c r="DB53" s="212"/>
      <c r="DC53" s="212"/>
      <c r="DD53" s="212"/>
      <c r="DE53" s="212"/>
      <c r="DF53" s="212"/>
      <c r="DG53" s="212"/>
      <c r="DH53" s="212"/>
      <c r="DI53" s="212"/>
      <c r="DJ53" s="212"/>
      <c r="DK53" s="212"/>
      <c r="DL53" s="212"/>
      <c r="DM53" s="212"/>
      <c r="DN53" s="212"/>
      <c r="DO53" s="212"/>
      <c r="DP53" s="212"/>
      <c r="DQ53" s="212"/>
      <c r="DR53" s="212"/>
      <c r="DS53" s="212"/>
      <c r="DT53" s="212"/>
      <c r="DU53" s="212"/>
      <c r="DV53" s="212"/>
      <c r="DW53" s="212"/>
      <c r="DX53" s="212"/>
      <c r="DY53" s="212"/>
      <c r="DZ53" s="212"/>
      <c r="EA53" s="212"/>
      <c r="EB53" s="212"/>
      <c r="EC53" s="212"/>
      <c r="ED53" s="212"/>
      <c r="EE53" s="212"/>
      <c r="EF53" s="212"/>
      <c r="EG53" s="212"/>
      <c r="EH53" s="212"/>
      <c r="EI53" s="212"/>
      <c r="EJ53" s="212"/>
      <c r="EK53" s="212"/>
      <c r="EL53" s="212"/>
      <c r="EM53" s="212"/>
      <c r="EN53" s="212"/>
      <c r="EO53" s="212"/>
      <c r="EP53" s="212"/>
      <c r="EQ53" s="212"/>
      <c r="ER53" s="212"/>
      <c r="ES53" s="212"/>
      <c r="ET53" s="212"/>
      <c r="EU53" s="212"/>
      <c r="EV53" s="212"/>
      <c r="EW53" s="212"/>
      <c r="EX53" s="212"/>
      <c r="EY53" s="212"/>
      <c r="EZ53" s="212"/>
      <c r="FA53" s="212"/>
      <c r="FB53" s="212"/>
      <c r="FC53" s="212"/>
      <c r="FD53" s="212"/>
      <c r="FE53" s="212"/>
      <c r="FF53" s="212"/>
      <c r="FG53" s="212"/>
      <c r="FH53" s="212"/>
      <c r="FI53" s="212"/>
      <c r="FJ53" s="212"/>
      <c r="FK53" s="212"/>
      <c r="FL53" s="212"/>
      <c r="FM53" s="212"/>
      <c r="FN53" s="212"/>
      <c r="FO53" s="212"/>
      <c r="FP53" s="212"/>
      <c r="FQ53" s="212"/>
      <c r="FR53" s="212"/>
      <c r="FS53" s="212"/>
      <c r="FT53" s="212"/>
      <c r="FU53" s="212"/>
      <c r="FV53" s="212"/>
      <c r="FW53" s="212"/>
      <c r="FX53" s="212"/>
      <c r="FY53" s="212"/>
      <c r="FZ53" s="212"/>
      <c r="GA53" s="212"/>
      <c r="GB53" s="212"/>
      <c r="GC53" s="212"/>
      <c r="GD53" s="212"/>
      <c r="GE53" s="212"/>
      <c r="GF53" s="212"/>
      <c r="GG53" s="212"/>
      <c r="GH53" s="212"/>
      <c r="GI53" s="212"/>
      <c r="GJ53" s="212"/>
      <c r="GK53" s="212"/>
      <c r="GL53" s="212"/>
      <c r="GM53" s="212"/>
      <c r="GN53" s="212"/>
      <c r="GO53" s="212"/>
      <c r="GP53" s="212"/>
      <c r="GQ53" s="212"/>
      <c r="GR53" s="212"/>
      <c r="GS53" s="212"/>
      <c r="GT53" s="212"/>
      <c r="GU53" s="212"/>
      <c r="GV53" s="212"/>
      <c r="GW53" s="212"/>
      <c r="GX53" s="212"/>
      <c r="GY53" s="212"/>
      <c r="GZ53" s="212"/>
      <c r="HA53" s="212"/>
      <c r="HB53" s="212"/>
      <c r="HC53" s="212"/>
      <c r="HD53" s="212"/>
      <c r="HE53" s="212"/>
      <c r="HF53" s="212"/>
      <c r="HG53" s="212"/>
      <c r="HH53" s="212"/>
      <c r="HI53" s="212"/>
      <c r="HJ53" s="212"/>
      <c r="HK53" s="212"/>
      <c r="HL53" s="212"/>
      <c r="HM53" s="212"/>
      <c r="HN53" s="212"/>
      <c r="HO53" s="212"/>
      <c r="HP53" s="212"/>
      <c r="HQ53" s="212"/>
      <c r="HR53" s="212"/>
      <c r="HS53" s="212"/>
      <c r="HT53" s="212"/>
      <c r="HU53" s="212"/>
      <c r="HV53" s="212"/>
      <c r="HW53" s="212"/>
      <c r="HX53" s="212"/>
      <c r="HY53" s="212"/>
      <c r="HZ53" s="212"/>
      <c r="IA53" s="212"/>
      <c r="IB53" s="212"/>
      <c r="IC53" s="212"/>
      <c r="ID53" s="212"/>
      <c r="IE53" s="212"/>
      <c r="IF53" s="212"/>
      <c r="IG53" s="212"/>
      <c r="IH53" s="212"/>
      <c r="II53" s="212"/>
      <c r="IJ53" s="212"/>
      <c r="IK53" s="212"/>
      <c r="IL53" s="212"/>
      <c r="IM53" s="212"/>
      <c r="IN53" s="212"/>
      <c r="IO53" s="212"/>
      <c r="IP53" s="212"/>
      <c r="IQ53" s="212"/>
      <c r="IR53" s="212"/>
      <c r="IS53" s="212"/>
      <c r="IT53" s="212"/>
      <c r="IU53" s="212"/>
      <c r="IV53" s="212"/>
    </row>
    <row r="54" spans="1:256" ht="14" customHeight="1" thickBot="1">
      <c r="A54" s="189"/>
      <c r="B54" s="137"/>
      <c r="C54" s="137"/>
      <c r="D54" s="138"/>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row>
    <row r="55" spans="1:256">
      <c r="A55" s="59"/>
      <c r="B55" s="59"/>
      <c r="C55" s="59"/>
      <c r="D55" s="151" t="s">
        <v>1515</v>
      </c>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row>
    <row r="56" spans="1:256">
      <c r="A56" s="125" t="s">
        <v>334</v>
      </c>
      <c r="B56" s="98"/>
      <c r="C56" s="98"/>
      <c r="D56" s="98"/>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row>
    <row r="57" spans="1:256">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row>
    <row r="58" spans="1:256">
      <c r="A58" s="59"/>
      <c r="B58" s="557"/>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row>
    <row r="59" spans="1:256">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59"/>
      <c r="IN59" s="59"/>
      <c r="IO59" s="59"/>
      <c r="IP59" s="59"/>
      <c r="IQ59" s="59"/>
      <c r="IR59" s="59"/>
    </row>
    <row r="60" spans="1:256">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row>
    <row r="61" spans="1:256">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row>
    <row r="62" spans="1:256">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row>
    <row r="63" spans="1:256">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row>
    <row r="64" spans="1:256">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row>
    <row r="65" spans="1:25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row>
    <row r="66" spans="1:25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row>
    <row r="67" spans="1:25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row>
    <row r="68" spans="1:25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59"/>
      <c r="IQ68" s="59"/>
      <c r="IR68" s="59"/>
    </row>
    <row r="69" spans="1:25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59"/>
      <c r="IN69" s="59"/>
      <c r="IO69" s="59"/>
      <c r="IP69" s="59"/>
      <c r="IQ69" s="59"/>
      <c r="IR69" s="59"/>
    </row>
    <row r="70" spans="1:25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L70" s="59"/>
      <c r="IM70" s="59"/>
      <c r="IN70" s="59"/>
      <c r="IO70" s="59"/>
      <c r="IP70" s="59"/>
      <c r="IQ70" s="59"/>
      <c r="IR70" s="59"/>
    </row>
    <row r="71" spans="1:25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L71" s="59"/>
      <c r="IM71" s="59"/>
      <c r="IN71" s="59"/>
      <c r="IO71" s="59"/>
      <c r="IP71" s="59"/>
      <c r="IQ71" s="59"/>
      <c r="IR71" s="59"/>
    </row>
    <row r="72" spans="1:25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c r="IR72" s="59"/>
    </row>
    <row r="73" spans="1:25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c r="IR73" s="59"/>
    </row>
    <row r="74" spans="1:25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c r="IR74" s="59"/>
    </row>
    <row r="75" spans="1:25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59"/>
      <c r="IN75" s="59"/>
      <c r="IO75" s="59"/>
      <c r="IP75" s="59"/>
      <c r="IQ75" s="59"/>
      <c r="IR75" s="59"/>
    </row>
    <row r="76" spans="1:25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c r="HV76" s="59"/>
      <c r="HW76" s="59"/>
      <c r="HX76" s="59"/>
      <c r="HY76" s="59"/>
      <c r="HZ76" s="59"/>
      <c r="IA76" s="59"/>
      <c r="IB76" s="59"/>
      <c r="IC76" s="59"/>
      <c r="ID76" s="59"/>
      <c r="IE76" s="59"/>
      <c r="IF76" s="59"/>
      <c r="IG76" s="59"/>
      <c r="IH76" s="59"/>
      <c r="II76" s="59"/>
      <c r="IJ76" s="59"/>
      <c r="IK76" s="59"/>
      <c r="IL76" s="59"/>
      <c r="IM76" s="59"/>
      <c r="IN76" s="59"/>
      <c r="IO76" s="59"/>
      <c r="IP76" s="59"/>
      <c r="IQ76" s="59"/>
      <c r="IR76" s="59"/>
    </row>
    <row r="77" spans="1:25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c r="HV77" s="59"/>
      <c r="HW77" s="59"/>
      <c r="HX77" s="59"/>
      <c r="HY77" s="59"/>
      <c r="HZ77" s="59"/>
      <c r="IA77" s="59"/>
      <c r="IB77" s="59"/>
      <c r="IC77" s="59"/>
      <c r="ID77" s="59"/>
      <c r="IE77" s="59"/>
      <c r="IF77" s="59"/>
      <c r="IG77" s="59"/>
      <c r="IH77" s="59"/>
      <c r="II77" s="59"/>
      <c r="IJ77" s="59"/>
      <c r="IK77" s="59"/>
      <c r="IL77" s="59"/>
      <c r="IM77" s="59"/>
      <c r="IN77" s="59"/>
      <c r="IO77" s="59"/>
      <c r="IP77" s="59"/>
      <c r="IQ77" s="59"/>
      <c r="IR77" s="59"/>
    </row>
  </sheetData>
  <printOptions horizontalCentered="1"/>
  <pageMargins left="0.5" right="0.5" top="0.5" bottom="0.5" header="0.5" footer="0.5"/>
  <pageSetup scale="1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dimension ref="A1:AA120"/>
  <sheetViews>
    <sheetView defaultGridColor="0" topLeftCell="A55" colorId="22" zoomScaleNormal="100" workbookViewId="0"/>
  </sheetViews>
  <sheetFormatPr defaultColWidth="9.84375" defaultRowHeight="15.5"/>
  <cols>
    <col min="1" max="1" width="5.921875" style="123" customWidth="1"/>
    <col min="2" max="2" width="68.07421875" style="123" customWidth="1"/>
    <col min="3" max="3" width="17.53515625" style="123" customWidth="1"/>
    <col min="4" max="4" width="13.4609375" style="123" customWidth="1"/>
    <col min="5" max="5" width="16.3828125" style="123" customWidth="1"/>
    <col min="6" max="6" width="9.921875" style="123" customWidth="1"/>
    <col min="7" max="9" width="9.84375" style="570"/>
    <col min="10" max="10" width="39.84375" style="570" customWidth="1"/>
    <col min="11" max="11" width="11.07421875" style="570" customWidth="1"/>
    <col min="12" max="19" width="9.84375" style="570"/>
    <col min="20" max="16384" width="9.84375" style="123"/>
  </cols>
  <sheetData>
    <row r="1" spans="1:27" ht="16" thickBot="1">
      <c r="A1" s="782" t="str">
        <f>'Data Sheet'!A58</f>
        <v>Annual Report of VERIZON NEW YORK INC.                                                                 For the period ending DECEMBER 31, 2023</v>
      </c>
      <c r="B1" s="2"/>
      <c r="C1" s="2"/>
      <c r="D1" s="2"/>
      <c r="E1" s="2"/>
      <c r="F1" s="2"/>
      <c r="G1" s="557"/>
      <c r="H1" s="557"/>
      <c r="I1" s="557"/>
      <c r="J1" s="557"/>
      <c r="K1" s="557"/>
      <c r="L1" s="557"/>
      <c r="M1" s="557"/>
      <c r="N1" s="557"/>
      <c r="O1" s="557"/>
      <c r="P1" s="557"/>
      <c r="Q1" s="557"/>
      <c r="R1" s="557"/>
      <c r="S1" s="557"/>
      <c r="T1" s="59"/>
      <c r="U1" s="59"/>
      <c r="V1" s="59"/>
      <c r="W1" s="59"/>
      <c r="X1" s="59"/>
      <c r="Y1" s="59"/>
      <c r="Z1" s="59"/>
      <c r="AA1" s="59"/>
    </row>
    <row r="2" spans="1:27">
      <c r="A2" s="250"/>
      <c r="B2" s="152"/>
      <c r="C2" s="152"/>
      <c r="D2" s="152"/>
      <c r="E2" s="152"/>
      <c r="F2" s="251"/>
      <c r="G2" s="557"/>
      <c r="H2" s="557"/>
      <c r="I2" s="557"/>
      <c r="J2" s="557"/>
      <c r="K2" s="557"/>
      <c r="L2" s="557"/>
      <c r="M2" s="557"/>
      <c r="N2" s="557"/>
      <c r="O2" s="557"/>
      <c r="P2" s="557"/>
      <c r="Q2" s="557"/>
      <c r="R2" s="557"/>
      <c r="S2" s="557"/>
      <c r="T2" s="59"/>
      <c r="U2" s="59"/>
      <c r="V2" s="59"/>
      <c r="W2" s="59"/>
      <c r="X2" s="59"/>
      <c r="Y2" s="59"/>
      <c r="Z2" s="59"/>
      <c r="AA2" s="59"/>
    </row>
    <row r="3" spans="1:27">
      <c r="A3" s="140" t="s">
        <v>1516</v>
      </c>
      <c r="B3" s="150"/>
      <c r="C3" s="150"/>
      <c r="D3" s="150"/>
      <c r="E3" s="150"/>
      <c r="F3" s="252"/>
      <c r="G3" s="557"/>
      <c r="H3" s="557"/>
      <c r="I3" s="557"/>
      <c r="J3" s="557"/>
      <c r="K3" s="557"/>
      <c r="L3" s="557"/>
      <c r="M3" s="557"/>
      <c r="N3" s="557"/>
      <c r="O3" s="557"/>
      <c r="P3" s="557"/>
      <c r="Q3" s="557"/>
      <c r="R3" s="557"/>
      <c r="S3" s="557"/>
      <c r="T3" s="59"/>
      <c r="U3" s="59"/>
      <c r="V3" s="59"/>
      <c r="W3" s="59"/>
      <c r="X3" s="59"/>
      <c r="Y3" s="59"/>
      <c r="Z3" s="59"/>
      <c r="AA3" s="59"/>
    </row>
    <row r="4" spans="1:27">
      <c r="A4" s="253"/>
      <c r="B4" s="150"/>
      <c r="C4" s="150"/>
      <c r="D4" s="150"/>
      <c r="E4" s="150"/>
      <c r="F4" s="252"/>
      <c r="G4" s="557"/>
      <c r="H4" s="557"/>
      <c r="I4" s="557"/>
      <c r="J4" s="557"/>
      <c r="K4" s="557"/>
      <c r="L4" s="557"/>
      <c r="M4" s="557"/>
      <c r="N4" s="557"/>
      <c r="O4" s="557"/>
      <c r="P4" s="557"/>
      <c r="Q4" s="557"/>
      <c r="R4" s="557"/>
      <c r="S4" s="557"/>
      <c r="T4" s="59"/>
      <c r="U4" s="59"/>
      <c r="V4" s="59"/>
      <c r="W4" s="59"/>
      <c r="X4" s="59"/>
      <c r="Y4" s="59"/>
      <c r="Z4" s="59"/>
      <c r="AA4" s="59"/>
    </row>
    <row r="5" spans="1:27">
      <c r="A5" s="2081" t="s">
        <v>1517</v>
      </c>
      <c r="B5" s="2082"/>
      <c r="C5" s="2082"/>
      <c r="D5" s="2082"/>
      <c r="E5" s="2082"/>
      <c r="F5" s="2083"/>
      <c r="G5" s="711"/>
      <c r="H5" s="711"/>
      <c r="I5" s="711"/>
      <c r="J5" s="711"/>
      <c r="K5" s="711"/>
      <c r="L5" s="711"/>
      <c r="M5" s="711"/>
      <c r="N5" s="711"/>
      <c r="O5" s="711"/>
      <c r="P5" s="711"/>
      <c r="Q5" s="711"/>
      <c r="R5" s="711"/>
      <c r="S5" s="711"/>
      <c r="T5" s="98"/>
      <c r="U5" s="98"/>
      <c r="V5" s="98"/>
      <c r="W5" s="98"/>
      <c r="X5" s="98"/>
      <c r="Y5" s="98"/>
      <c r="Z5" s="98"/>
      <c r="AA5" s="98"/>
    </row>
    <row r="6" spans="1:27">
      <c r="A6" s="143" t="s">
        <v>1974</v>
      </c>
      <c r="B6" s="2"/>
      <c r="C6" s="2"/>
      <c r="D6" s="2"/>
      <c r="E6" s="2"/>
      <c r="F6" s="254"/>
      <c r="G6" s="557"/>
      <c r="H6" s="557"/>
      <c r="I6" s="557"/>
      <c r="J6" s="557"/>
      <c r="K6" s="557"/>
      <c r="L6" s="557"/>
      <c r="M6" s="557"/>
      <c r="N6" s="557"/>
      <c r="O6" s="557"/>
      <c r="P6" s="557"/>
      <c r="Q6" s="557"/>
      <c r="R6" s="557"/>
      <c r="S6" s="557"/>
      <c r="T6" s="59"/>
      <c r="U6" s="59"/>
      <c r="V6" s="59"/>
      <c r="W6" s="59"/>
      <c r="X6" s="59"/>
      <c r="Y6" s="59"/>
      <c r="Z6" s="59"/>
      <c r="AA6" s="59"/>
    </row>
    <row r="7" spans="1:27">
      <c r="A7" s="143" t="s">
        <v>1975</v>
      </c>
      <c r="B7" s="2"/>
      <c r="C7" s="2"/>
      <c r="D7" s="2"/>
      <c r="E7" s="2"/>
      <c r="F7" s="254"/>
      <c r="G7" s="557"/>
      <c r="H7" s="557"/>
      <c r="I7" s="557"/>
      <c r="J7" s="557"/>
      <c r="K7" s="557"/>
      <c r="L7" s="557"/>
      <c r="M7" s="557"/>
      <c r="N7" s="557"/>
      <c r="O7" s="557"/>
      <c r="P7" s="557"/>
      <c r="Q7" s="557"/>
      <c r="R7" s="557"/>
      <c r="S7" s="557"/>
      <c r="T7" s="59"/>
      <c r="U7" s="59"/>
      <c r="V7" s="59"/>
      <c r="W7" s="59"/>
      <c r="X7" s="59"/>
      <c r="Y7" s="59"/>
      <c r="Z7" s="59"/>
      <c r="AA7" s="59"/>
    </row>
    <row r="8" spans="1:27">
      <c r="A8" s="143"/>
      <c r="B8" s="2"/>
      <c r="C8" s="2"/>
      <c r="D8" s="2"/>
      <c r="E8" s="2"/>
      <c r="F8" s="254"/>
      <c r="G8" s="557"/>
      <c r="H8" s="557"/>
      <c r="I8" s="557"/>
      <c r="J8" s="557"/>
      <c r="K8" s="557"/>
      <c r="L8" s="557"/>
      <c r="M8" s="557"/>
      <c r="N8" s="557"/>
      <c r="O8" s="557"/>
      <c r="P8" s="557"/>
      <c r="Q8" s="557"/>
      <c r="R8" s="557"/>
      <c r="S8" s="557"/>
      <c r="T8" s="59"/>
      <c r="U8" s="59"/>
      <c r="V8" s="59"/>
      <c r="W8" s="59"/>
      <c r="X8" s="59"/>
      <c r="Y8" s="59"/>
      <c r="Z8" s="59"/>
      <c r="AA8" s="59"/>
    </row>
    <row r="9" spans="1:27">
      <c r="A9" s="143" t="s">
        <v>1976</v>
      </c>
      <c r="B9" s="2"/>
      <c r="C9" s="2"/>
      <c r="D9" s="2"/>
      <c r="E9" s="2"/>
      <c r="F9" s="254"/>
      <c r="G9" s="557"/>
      <c r="H9" s="557"/>
      <c r="I9" s="557"/>
      <c r="J9" s="557"/>
      <c r="K9" s="557"/>
      <c r="L9" s="557"/>
      <c r="M9" s="557"/>
      <c r="N9" s="557"/>
      <c r="O9" s="557"/>
      <c r="P9" s="557"/>
      <c r="Q9" s="557"/>
      <c r="R9" s="557"/>
      <c r="S9" s="557"/>
      <c r="T9" s="59"/>
      <c r="U9" s="59"/>
      <c r="V9" s="59"/>
      <c r="W9" s="59"/>
      <c r="X9" s="59"/>
      <c r="Y9" s="59"/>
      <c r="Z9" s="59"/>
      <c r="AA9" s="59"/>
    </row>
    <row r="10" spans="1:27">
      <c r="A10" s="143" t="s">
        <v>1977</v>
      </c>
      <c r="B10" s="2"/>
      <c r="C10" s="2"/>
      <c r="D10" s="2"/>
      <c r="E10" s="2"/>
      <c r="F10" s="254"/>
      <c r="G10" s="557"/>
      <c r="H10" s="557"/>
      <c r="I10" s="557"/>
      <c r="J10" s="557"/>
      <c r="K10" s="557"/>
      <c r="L10" s="557"/>
      <c r="M10" s="557"/>
      <c r="N10" s="557"/>
      <c r="O10" s="557"/>
      <c r="P10" s="557"/>
      <c r="Q10" s="557"/>
      <c r="R10" s="557"/>
      <c r="S10" s="557"/>
      <c r="T10" s="59"/>
      <c r="U10" s="59"/>
      <c r="V10" s="59"/>
      <c r="W10" s="59"/>
      <c r="X10" s="59"/>
      <c r="Y10" s="59"/>
      <c r="Z10" s="59"/>
      <c r="AA10" s="59"/>
    </row>
    <row r="11" spans="1:27">
      <c r="A11" s="143" t="s">
        <v>1978</v>
      </c>
      <c r="B11" s="2"/>
      <c r="C11" s="2"/>
      <c r="D11" s="2"/>
      <c r="E11" s="2"/>
      <c r="F11" s="254"/>
      <c r="G11" s="557"/>
      <c r="H11" s="557"/>
      <c r="I11" s="557"/>
      <c r="J11" s="557"/>
      <c r="K11" s="557"/>
      <c r="L11" s="557"/>
      <c r="M11" s="557"/>
      <c r="N11" s="557"/>
      <c r="O11" s="557"/>
      <c r="P11" s="557"/>
      <c r="Q11" s="557"/>
      <c r="R11" s="557"/>
      <c r="S11" s="557"/>
      <c r="T11" s="59"/>
      <c r="U11" s="59"/>
      <c r="V11" s="59"/>
      <c r="W11" s="59"/>
      <c r="X11" s="59"/>
      <c r="Y11" s="59"/>
      <c r="Z11" s="59"/>
      <c r="AA11" s="59"/>
    </row>
    <row r="12" spans="1:27">
      <c r="A12" s="143"/>
      <c r="B12" s="2"/>
      <c r="C12" s="2"/>
      <c r="D12" s="2"/>
      <c r="E12" s="2"/>
      <c r="F12" s="254"/>
      <c r="G12" s="557"/>
      <c r="H12" s="557"/>
      <c r="I12" s="557"/>
      <c r="J12" s="557"/>
      <c r="K12" s="557"/>
      <c r="L12" s="557"/>
      <c r="M12" s="557"/>
      <c r="N12" s="557"/>
      <c r="O12" s="557"/>
      <c r="P12" s="557"/>
      <c r="Q12" s="557"/>
      <c r="R12" s="557"/>
      <c r="S12" s="557"/>
      <c r="T12" s="59"/>
      <c r="U12" s="59"/>
      <c r="V12" s="59"/>
      <c r="W12" s="59"/>
      <c r="X12" s="59"/>
      <c r="Y12" s="59"/>
      <c r="Z12" s="59"/>
      <c r="AA12" s="59"/>
    </row>
    <row r="13" spans="1:27">
      <c r="A13" s="143" t="s">
        <v>1979</v>
      </c>
      <c r="B13" s="2"/>
      <c r="C13" s="2"/>
      <c r="D13" s="2"/>
      <c r="E13" s="2"/>
      <c r="F13" s="254"/>
      <c r="G13" s="557"/>
      <c r="H13" s="557"/>
      <c r="I13" s="557"/>
      <c r="J13" s="557"/>
      <c r="K13" s="557"/>
      <c r="L13" s="557"/>
      <c r="M13" s="557"/>
      <c r="N13" s="557"/>
      <c r="O13" s="557"/>
      <c r="P13" s="557"/>
      <c r="Q13" s="557"/>
      <c r="R13" s="557"/>
      <c r="S13" s="557"/>
      <c r="T13" s="59"/>
      <c r="U13" s="59"/>
      <c r="V13" s="59"/>
      <c r="W13" s="59"/>
      <c r="X13" s="59"/>
      <c r="Y13" s="59"/>
      <c r="Z13" s="59"/>
      <c r="AA13" s="59"/>
    </row>
    <row r="14" spans="1:27">
      <c r="A14" s="143" t="s">
        <v>1980</v>
      </c>
      <c r="B14" s="2"/>
      <c r="C14" s="2"/>
      <c r="D14" s="2"/>
      <c r="E14" s="2"/>
      <c r="F14" s="254"/>
      <c r="G14" s="557"/>
      <c r="H14" s="557"/>
      <c r="I14" s="557"/>
      <c r="J14" s="557"/>
      <c r="K14" s="557"/>
      <c r="L14" s="557"/>
      <c r="M14" s="557"/>
      <c r="N14" s="557"/>
      <c r="O14" s="557"/>
      <c r="P14" s="557"/>
      <c r="Q14" s="557"/>
      <c r="R14" s="557"/>
      <c r="S14" s="557"/>
      <c r="T14" s="59"/>
      <c r="U14" s="59"/>
      <c r="V14" s="59"/>
      <c r="W14" s="59"/>
      <c r="X14" s="59"/>
      <c r="Y14" s="59"/>
      <c r="Z14" s="59"/>
      <c r="AA14" s="59"/>
    </row>
    <row r="15" spans="1:27">
      <c r="A15" s="143"/>
      <c r="B15" s="2"/>
      <c r="C15" s="2"/>
      <c r="D15" s="2"/>
      <c r="E15" s="2"/>
      <c r="F15" s="254"/>
      <c r="G15" s="557"/>
      <c r="H15" s="557"/>
      <c r="I15" s="557"/>
      <c r="J15" s="557"/>
      <c r="K15" s="557"/>
      <c r="L15" s="557"/>
      <c r="M15" s="557"/>
      <c r="N15" s="557"/>
      <c r="O15" s="557"/>
      <c r="P15" s="557"/>
      <c r="Q15" s="557"/>
      <c r="R15" s="557"/>
      <c r="S15" s="557"/>
      <c r="T15" s="59"/>
      <c r="U15" s="59"/>
      <c r="V15" s="59"/>
      <c r="W15" s="59"/>
      <c r="X15" s="59"/>
      <c r="Y15" s="59"/>
      <c r="Z15" s="59"/>
      <c r="AA15" s="59"/>
    </row>
    <row r="16" spans="1:27">
      <c r="A16" s="143" t="s">
        <v>1981</v>
      </c>
      <c r="B16" s="2"/>
      <c r="C16" s="2"/>
      <c r="D16" s="2"/>
      <c r="E16" s="2"/>
      <c r="F16" s="254"/>
      <c r="G16" s="557"/>
      <c r="H16" s="557"/>
      <c r="I16" s="557"/>
      <c r="J16" s="557"/>
      <c r="K16" s="557"/>
      <c r="L16" s="557"/>
      <c r="M16" s="557"/>
      <c r="N16" s="557"/>
      <c r="O16" s="557"/>
      <c r="P16" s="557"/>
      <c r="Q16" s="557"/>
      <c r="R16" s="557"/>
      <c r="S16" s="557"/>
      <c r="T16" s="59"/>
      <c r="U16" s="59"/>
      <c r="V16" s="59"/>
      <c r="W16" s="59"/>
      <c r="X16" s="59"/>
      <c r="Y16" s="59"/>
      <c r="Z16" s="59"/>
      <c r="AA16" s="59"/>
    </row>
    <row r="17" spans="1:27">
      <c r="A17" s="143" t="s">
        <v>1982</v>
      </c>
      <c r="B17" s="2"/>
      <c r="C17" s="2"/>
      <c r="D17" s="2"/>
      <c r="E17" s="2"/>
      <c r="F17" s="254"/>
      <c r="G17" s="557"/>
      <c r="H17" s="557"/>
      <c r="I17" s="557"/>
      <c r="J17" s="557"/>
      <c r="K17" s="557"/>
      <c r="L17" s="557"/>
      <c r="M17" s="557"/>
      <c r="N17" s="557"/>
      <c r="O17" s="557"/>
      <c r="P17" s="557"/>
      <c r="Q17" s="557"/>
      <c r="R17" s="557"/>
      <c r="S17" s="557"/>
      <c r="T17" s="59"/>
      <c r="U17" s="59"/>
      <c r="V17" s="59"/>
      <c r="W17" s="59"/>
      <c r="X17" s="59"/>
      <c r="Y17" s="59"/>
      <c r="Z17" s="59"/>
      <c r="AA17" s="59"/>
    </row>
    <row r="18" spans="1:27">
      <c r="A18" s="143"/>
      <c r="B18" s="2"/>
      <c r="C18" s="2"/>
      <c r="D18" s="2"/>
      <c r="E18" s="2"/>
      <c r="F18" s="254"/>
      <c r="G18" s="557"/>
      <c r="H18" s="557"/>
      <c r="I18" s="557"/>
      <c r="J18" s="557"/>
      <c r="K18" s="557"/>
      <c r="L18" s="557"/>
      <c r="M18" s="557"/>
      <c r="N18" s="557"/>
      <c r="O18" s="557"/>
      <c r="P18" s="557"/>
      <c r="Q18" s="557"/>
      <c r="R18" s="557"/>
      <c r="S18" s="557"/>
      <c r="T18" s="59"/>
      <c r="U18" s="59"/>
      <c r="V18" s="59"/>
      <c r="W18" s="59"/>
      <c r="X18" s="59"/>
      <c r="Y18" s="59"/>
      <c r="Z18" s="59"/>
      <c r="AA18" s="59"/>
    </row>
    <row r="19" spans="1:27">
      <c r="A19" s="143" t="s">
        <v>1983</v>
      </c>
      <c r="B19" s="2"/>
      <c r="C19" s="2"/>
      <c r="D19" s="2"/>
      <c r="E19" s="2"/>
      <c r="F19" s="254"/>
      <c r="G19" s="557"/>
      <c r="H19" s="557"/>
      <c r="I19" s="557"/>
      <c r="J19" s="557"/>
      <c r="K19" s="557"/>
      <c r="L19" s="557"/>
      <c r="M19" s="557"/>
      <c r="N19" s="557"/>
      <c r="O19" s="557"/>
      <c r="P19" s="557"/>
      <c r="Q19" s="557"/>
      <c r="R19" s="557"/>
      <c r="S19" s="557"/>
      <c r="T19" s="59"/>
      <c r="U19" s="59"/>
      <c r="V19" s="59"/>
      <c r="W19" s="59"/>
      <c r="X19" s="59"/>
      <c r="Y19" s="59"/>
      <c r="Z19" s="59"/>
      <c r="AA19" s="59"/>
    </row>
    <row r="20" spans="1:27">
      <c r="A20" s="143" t="s">
        <v>1984</v>
      </c>
      <c r="B20" s="2"/>
      <c r="C20" s="2"/>
      <c r="D20" s="2"/>
      <c r="E20" s="2"/>
      <c r="F20" s="254"/>
      <c r="G20" s="557"/>
      <c r="H20" s="557"/>
      <c r="I20" s="557"/>
      <c r="J20" s="557"/>
      <c r="K20" s="557"/>
      <c r="L20" s="557"/>
      <c r="M20" s="557"/>
      <c r="N20" s="557"/>
      <c r="O20" s="557"/>
      <c r="P20" s="557"/>
      <c r="Q20" s="557"/>
      <c r="R20" s="557"/>
      <c r="S20" s="557"/>
      <c r="T20" s="59"/>
      <c r="U20" s="59"/>
      <c r="V20" s="59"/>
      <c r="W20" s="59"/>
      <c r="X20" s="59"/>
      <c r="Y20" s="59"/>
      <c r="Z20" s="59"/>
      <c r="AA20" s="59"/>
    </row>
    <row r="21" spans="1:27">
      <c r="A21" s="143"/>
      <c r="B21" s="2"/>
      <c r="C21" s="2"/>
      <c r="D21" s="2"/>
      <c r="E21" s="2"/>
      <c r="F21" s="254"/>
      <c r="G21" s="557"/>
      <c r="H21" s="557"/>
      <c r="I21" s="557"/>
      <c r="J21" s="557"/>
      <c r="K21" s="557"/>
      <c r="L21" s="557"/>
      <c r="M21" s="557"/>
      <c r="N21" s="557"/>
      <c r="O21" s="557"/>
      <c r="P21" s="557"/>
      <c r="Q21" s="557"/>
      <c r="R21" s="557"/>
      <c r="S21" s="557"/>
      <c r="T21" s="59"/>
      <c r="U21" s="59"/>
      <c r="V21" s="59"/>
      <c r="W21" s="59"/>
      <c r="X21" s="59"/>
      <c r="Y21" s="59"/>
      <c r="Z21" s="59"/>
      <c r="AA21" s="59"/>
    </row>
    <row r="22" spans="1:27">
      <c r="A22" s="143" t="s">
        <v>1985</v>
      </c>
      <c r="B22" s="2"/>
      <c r="C22" s="2"/>
      <c r="D22" s="2"/>
      <c r="E22" s="2"/>
      <c r="F22" s="254"/>
      <c r="G22" s="557"/>
      <c r="H22" s="557"/>
      <c r="I22" s="557"/>
      <c r="J22" s="557"/>
      <c r="K22" s="557"/>
      <c r="L22" s="557"/>
      <c r="M22" s="557"/>
      <c r="N22" s="557"/>
      <c r="O22" s="557"/>
      <c r="P22" s="557"/>
      <c r="Q22" s="557"/>
      <c r="R22" s="557"/>
      <c r="S22" s="557"/>
      <c r="T22" s="59"/>
      <c r="U22" s="59"/>
      <c r="V22" s="59"/>
      <c r="W22" s="59"/>
      <c r="X22" s="59"/>
      <c r="Y22" s="59"/>
      <c r="Z22" s="59"/>
      <c r="AA22" s="59"/>
    </row>
    <row r="23" spans="1:27">
      <c r="A23" s="143" t="s">
        <v>1986</v>
      </c>
      <c r="B23" s="2"/>
      <c r="C23" s="2"/>
      <c r="D23" s="2"/>
      <c r="E23" s="2"/>
      <c r="F23" s="254"/>
      <c r="G23" s="557"/>
      <c r="H23" s="557"/>
      <c r="I23" s="557"/>
      <c r="J23" s="557"/>
      <c r="K23" s="557"/>
      <c r="L23" s="557"/>
      <c r="M23" s="557"/>
      <c r="N23" s="557"/>
      <c r="O23" s="557"/>
      <c r="P23" s="557"/>
      <c r="Q23" s="557"/>
      <c r="R23" s="557"/>
      <c r="S23" s="557"/>
      <c r="T23" s="59"/>
      <c r="U23" s="59"/>
      <c r="V23" s="59"/>
      <c r="W23" s="59"/>
      <c r="X23" s="59"/>
      <c r="Y23" s="59"/>
      <c r="Z23" s="59"/>
      <c r="AA23" s="59"/>
    </row>
    <row r="24" spans="1:27">
      <c r="A24" s="143" t="s">
        <v>1987</v>
      </c>
      <c r="B24" s="2"/>
      <c r="C24" s="2"/>
      <c r="D24" s="2"/>
      <c r="E24" s="2"/>
      <c r="F24" s="254"/>
      <c r="G24" s="557"/>
      <c r="H24" s="557"/>
      <c r="I24" s="557"/>
      <c r="J24" s="557"/>
      <c r="K24" s="557"/>
      <c r="L24" s="557"/>
      <c r="M24" s="557"/>
      <c r="N24" s="557"/>
      <c r="O24" s="557"/>
      <c r="P24" s="557"/>
      <c r="Q24" s="557"/>
      <c r="R24" s="557"/>
      <c r="S24" s="557"/>
      <c r="T24" s="59"/>
      <c r="U24" s="59"/>
      <c r="V24" s="59"/>
      <c r="W24" s="59"/>
      <c r="X24" s="59"/>
      <c r="Y24" s="59"/>
      <c r="Z24" s="59"/>
      <c r="AA24" s="59"/>
    </row>
    <row r="25" spans="1:27">
      <c r="A25" s="143"/>
      <c r="B25" s="2"/>
      <c r="C25" s="2"/>
      <c r="D25" s="2"/>
      <c r="E25" s="2"/>
      <c r="F25" s="254"/>
      <c r="G25" s="557"/>
      <c r="H25" s="557"/>
      <c r="I25" s="557"/>
      <c r="J25" s="557"/>
      <c r="K25" s="557"/>
      <c r="L25" s="557"/>
      <c r="M25" s="557"/>
      <c r="N25" s="557"/>
      <c r="O25" s="557"/>
      <c r="P25" s="557"/>
      <c r="Q25" s="557"/>
      <c r="R25" s="557"/>
      <c r="S25" s="557"/>
      <c r="T25" s="59"/>
      <c r="U25" s="59"/>
      <c r="V25" s="59"/>
      <c r="W25" s="59"/>
      <c r="X25" s="59"/>
      <c r="Y25" s="59"/>
      <c r="Z25" s="59"/>
      <c r="AA25" s="59"/>
    </row>
    <row r="26" spans="1:27">
      <c r="A26" s="143" t="s">
        <v>1988</v>
      </c>
      <c r="B26" s="2"/>
      <c r="C26" s="2"/>
      <c r="D26" s="2"/>
      <c r="E26" s="2"/>
      <c r="F26" s="254"/>
      <c r="G26" s="557"/>
      <c r="H26" s="557"/>
      <c r="I26" s="557"/>
      <c r="J26" s="557"/>
      <c r="K26" s="557"/>
      <c r="L26" s="557"/>
      <c r="M26" s="557"/>
      <c r="N26" s="557"/>
      <c r="O26" s="557"/>
      <c r="P26" s="557"/>
      <c r="Q26" s="557"/>
      <c r="R26" s="557"/>
      <c r="S26" s="557"/>
      <c r="T26" s="59"/>
      <c r="U26" s="59"/>
      <c r="V26" s="59"/>
      <c r="W26" s="59"/>
      <c r="X26" s="59"/>
      <c r="Y26" s="59"/>
      <c r="Z26" s="59"/>
      <c r="AA26" s="59"/>
    </row>
    <row r="27" spans="1:27">
      <c r="A27" s="143" t="s">
        <v>1989</v>
      </c>
      <c r="B27" s="2"/>
      <c r="C27" s="2"/>
      <c r="D27" s="2"/>
      <c r="E27" s="2"/>
      <c r="F27" s="254"/>
      <c r="G27" s="557"/>
      <c r="H27" s="557"/>
      <c r="I27" s="557"/>
      <c r="J27" s="557"/>
      <c r="K27" s="557"/>
      <c r="L27" s="557"/>
      <c r="M27" s="557"/>
      <c r="N27" s="557"/>
      <c r="O27" s="557"/>
      <c r="P27" s="557"/>
      <c r="Q27" s="557"/>
      <c r="R27" s="557"/>
      <c r="S27" s="557"/>
      <c r="T27" s="59"/>
      <c r="U27" s="59"/>
      <c r="V27" s="59"/>
      <c r="W27" s="59"/>
      <c r="X27" s="59"/>
      <c r="Y27" s="59"/>
      <c r="Z27" s="59"/>
      <c r="AA27" s="59"/>
    </row>
    <row r="28" spans="1:27">
      <c r="A28" s="143" t="s">
        <v>1990</v>
      </c>
      <c r="B28" s="2"/>
      <c r="C28" s="2"/>
      <c r="D28" s="2"/>
      <c r="E28" s="2"/>
      <c r="F28" s="254"/>
      <c r="G28" s="557"/>
      <c r="H28" s="557"/>
      <c r="I28" s="557"/>
      <c r="J28" s="557"/>
      <c r="K28" s="557"/>
      <c r="L28" s="557"/>
      <c r="M28" s="557"/>
      <c r="N28" s="557"/>
      <c r="O28" s="557"/>
      <c r="P28" s="557"/>
      <c r="Q28" s="557"/>
      <c r="R28" s="557"/>
      <c r="S28" s="557"/>
      <c r="T28" s="59"/>
      <c r="U28" s="59"/>
      <c r="V28" s="59"/>
      <c r="W28" s="59"/>
      <c r="X28" s="59"/>
      <c r="Y28" s="59"/>
      <c r="Z28" s="59"/>
      <c r="AA28" s="59"/>
    </row>
    <row r="29" spans="1:27">
      <c r="A29" s="143"/>
      <c r="B29" s="2"/>
      <c r="C29" s="2"/>
      <c r="D29" s="2"/>
      <c r="E29" s="2"/>
      <c r="F29" s="254"/>
      <c r="G29" s="557"/>
      <c r="H29" s="557"/>
      <c r="I29" s="557"/>
      <c r="J29" s="557"/>
      <c r="K29" s="557"/>
      <c r="L29" s="557"/>
      <c r="M29" s="557"/>
      <c r="N29" s="557"/>
      <c r="O29" s="557"/>
      <c r="P29" s="557"/>
      <c r="Q29" s="557"/>
      <c r="R29" s="557"/>
      <c r="S29" s="557"/>
      <c r="T29" s="59"/>
      <c r="U29" s="59"/>
      <c r="V29" s="59"/>
      <c r="W29" s="59"/>
      <c r="X29" s="59"/>
      <c r="Y29" s="59"/>
      <c r="Z29" s="59"/>
      <c r="AA29" s="59"/>
    </row>
    <row r="30" spans="1:27">
      <c r="A30" s="143" t="s">
        <v>1991</v>
      </c>
      <c r="B30" s="2"/>
      <c r="C30" s="2"/>
      <c r="D30" s="2"/>
      <c r="E30" s="2"/>
      <c r="F30" s="254"/>
      <c r="G30" s="557"/>
      <c r="H30" s="557"/>
      <c r="I30" s="557"/>
      <c r="J30" s="557"/>
      <c r="K30" s="557"/>
      <c r="L30" s="557"/>
      <c r="M30" s="557"/>
      <c r="N30" s="557"/>
      <c r="O30" s="557"/>
      <c r="P30" s="557"/>
      <c r="Q30" s="557"/>
      <c r="R30" s="557"/>
      <c r="S30" s="557"/>
      <c r="T30" s="59"/>
      <c r="U30" s="59"/>
      <c r="V30" s="59"/>
      <c r="W30" s="59"/>
      <c r="X30" s="59"/>
      <c r="Y30" s="59"/>
      <c r="Z30" s="59"/>
      <c r="AA30" s="59"/>
    </row>
    <row r="31" spans="1:27">
      <c r="A31" s="143"/>
      <c r="B31" s="2"/>
      <c r="C31" s="2"/>
      <c r="D31" s="2"/>
      <c r="E31" s="2"/>
      <c r="F31" s="254"/>
      <c r="G31" s="557"/>
      <c r="H31" s="557"/>
      <c r="I31" s="557"/>
      <c r="J31" s="557"/>
      <c r="K31" s="557"/>
      <c r="L31" s="557"/>
      <c r="M31" s="557"/>
      <c r="N31" s="557"/>
      <c r="O31" s="557"/>
      <c r="P31" s="557"/>
      <c r="Q31" s="557"/>
      <c r="R31" s="557"/>
      <c r="S31" s="557"/>
      <c r="T31" s="59"/>
      <c r="U31" s="59"/>
      <c r="V31" s="59"/>
      <c r="W31" s="59"/>
      <c r="X31" s="59"/>
      <c r="Y31" s="59"/>
      <c r="Z31" s="59"/>
      <c r="AA31" s="59"/>
    </row>
    <row r="32" spans="1:27">
      <c r="A32" s="143" t="s">
        <v>1992</v>
      </c>
      <c r="B32" s="2"/>
      <c r="C32" s="2"/>
      <c r="D32" s="2"/>
      <c r="E32" s="2"/>
      <c r="F32" s="254"/>
      <c r="G32" s="557"/>
      <c r="H32" s="557"/>
      <c r="I32" s="557"/>
      <c r="J32" s="557"/>
      <c r="K32" s="557"/>
      <c r="L32" s="557"/>
      <c r="M32" s="557"/>
      <c r="N32" s="557"/>
      <c r="O32" s="557"/>
      <c r="P32" s="557"/>
      <c r="Q32" s="557"/>
      <c r="R32" s="557"/>
      <c r="S32" s="557"/>
      <c r="T32" s="59"/>
      <c r="U32" s="59"/>
      <c r="V32" s="59"/>
      <c r="W32" s="59"/>
      <c r="X32" s="59"/>
      <c r="Y32" s="59"/>
      <c r="Z32" s="59"/>
      <c r="AA32" s="59"/>
    </row>
    <row r="33" spans="1:27">
      <c r="A33" s="143"/>
      <c r="B33" s="2"/>
      <c r="C33" s="2"/>
      <c r="D33" s="2"/>
      <c r="E33" s="2"/>
      <c r="F33" s="254"/>
      <c r="G33" s="557"/>
      <c r="H33" s="557"/>
      <c r="I33" s="557"/>
      <c r="J33" s="557"/>
      <c r="K33" s="557"/>
      <c r="L33" s="557"/>
      <c r="M33" s="557"/>
      <c r="N33" s="557"/>
      <c r="O33" s="557"/>
      <c r="P33" s="557"/>
      <c r="Q33" s="557"/>
      <c r="R33" s="557"/>
      <c r="S33" s="557"/>
      <c r="T33" s="59"/>
      <c r="U33" s="59"/>
      <c r="V33" s="59"/>
      <c r="W33" s="59"/>
      <c r="X33" s="59"/>
      <c r="Y33" s="59"/>
      <c r="Z33" s="59"/>
      <c r="AA33" s="59"/>
    </row>
    <row r="34" spans="1:27">
      <c r="A34" s="143" t="s">
        <v>1993</v>
      </c>
      <c r="B34" s="2"/>
      <c r="C34" s="2"/>
      <c r="D34" s="2"/>
      <c r="E34" s="2"/>
      <c r="F34" s="254"/>
      <c r="G34" s="557"/>
      <c r="H34" s="557"/>
      <c r="I34" s="557"/>
      <c r="J34" s="557"/>
      <c r="K34" s="557"/>
      <c r="L34" s="557"/>
      <c r="M34" s="557"/>
      <c r="N34" s="557"/>
      <c r="O34" s="557"/>
      <c r="P34" s="557"/>
      <c r="Q34" s="557"/>
      <c r="R34" s="557"/>
      <c r="S34" s="557"/>
      <c r="T34" s="59"/>
      <c r="U34" s="59"/>
      <c r="V34" s="59"/>
      <c r="W34" s="59"/>
      <c r="X34" s="59"/>
      <c r="Y34" s="59"/>
      <c r="Z34" s="59"/>
      <c r="AA34" s="59"/>
    </row>
    <row r="35" spans="1:27">
      <c r="A35" s="143"/>
      <c r="B35" s="2"/>
      <c r="C35" s="2"/>
      <c r="D35" s="2"/>
      <c r="E35" s="2"/>
      <c r="F35" s="254"/>
      <c r="G35" s="557"/>
      <c r="H35" s="557"/>
      <c r="I35" s="557"/>
      <c r="J35" s="557"/>
      <c r="K35" s="557"/>
      <c r="L35" s="557"/>
      <c r="M35" s="557"/>
      <c r="N35" s="557"/>
      <c r="O35" s="557"/>
      <c r="P35" s="557"/>
      <c r="Q35" s="557"/>
      <c r="R35" s="557"/>
      <c r="S35" s="557"/>
      <c r="T35" s="59"/>
      <c r="U35" s="59"/>
      <c r="V35" s="59"/>
      <c r="W35" s="59"/>
      <c r="X35" s="59"/>
      <c r="Y35" s="59"/>
      <c r="Z35" s="59"/>
      <c r="AA35" s="59"/>
    </row>
    <row r="36" spans="1:27">
      <c r="A36" s="143" t="s">
        <v>1994</v>
      </c>
      <c r="B36" s="2"/>
      <c r="C36" s="2"/>
      <c r="D36" s="2"/>
      <c r="E36" s="2"/>
      <c r="F36" s="254"/>
      <c r="G36" s="557"/>
      <c r="H36" s="557"/>
      <c r="I36" s="557"/>
      <c r="J36" s="557"/>
      <c r="K36" s="557"/>
      <c r="L36" s="557"/>
      <c r="M36" s="557"/>
      <c r="N36" s="557"/>
      <c r="O36" s="557"/>
      <c r="P36" s="557"/>
      <c r="Q36" s="557"/>
      <c r="R36" s="557"/>
      <c r="S36" s="557"/>
      <c r="T36" s="59"/>
      <c r="U36" s="59"/>
      <c r="V36" s="59"/>
      <c r="W36" s="59"/>
      <c r="X36" s="59"/>
      <c r="Y36" s="59"/>
      <c r="Z36" s="59"/>
      <c r="AA36" s="59"/>
    </row>
    <row r="37" spans="1:27">
      <c r="A37" s="143"/>
      <c r="B37" s="2"/>
      <c r="C37" s="2"/>
      <c r="D37" s="2"/>
      <c r="E37" s="2"/>
      <c r="F37" s="254"/>
      <c r="G37" s="557"/>
      <c r="H37" s="557"/>
      <c r="I37" s="557"/>
      <c r="J37" s="557"/>
      <c r="K37" s="557"/>
      <c r="L37" s="557"/>
      <c r="M37" s="557"/>
      <c r="N37" s="557"/>
      <c r="O37" s="557"/>
      <c r="P37" s="557"/>
      <c r="Q37" s="557"/>
      <c r="R37" s="557"/>
      <c r="S37" s="557"/>
      <c r="T37" s="59"/>
      <c r="U37" s="59"/>
      <c r="V37" s="59"/>
      <c r="W37" s="59"/>
      <c r="X37" s="59"/>
      <c r="Y37" s="59"/>
      <c r="Z37" s="59"/>
      <c r="AA37" s="59"/>
    </row>
    <row r="38" spans="1:27">
      <c r="A38" s="255" t="s">
        <v>1995</v>
      </c>
      <c r="B38" s="256"/>
      <c r="C38" s="256"/>
      <c r="D38" s="256"/>
      <c r="E38" s="256"/>
      <c r="F38" s="257"/>
      <c r="G38" s="557"/>
      <c r="H38" s="557"/>
      <c r="I38" s="557"/>
      <c r="J38" s="557"/>
      <c r="K38" s="557"/>
      <c r="L38" s="557"/>
      <c r="M38" s="557"/>
      <c r="N38" s="557"/>
      <c r="O38" s="557"/>
      <c r="P38" s="557"/>
      <c r="Q38" s="557"/>
      <c r="R38" s="557"/>
      <c r="S38" s="557"/>
      <c r="T38" s="59"/>
      <c r="U38" s="59"/>
      <c r="V38" s="59"/>
      <c r="W38" s="59"/>
      <c r="X38" s="59"/>
      <c r="Y38" s="59"/>
      <c r="Z38" s="59"/>
      <c r="AA38" s="59"/>
    </row>
    <row r="39" spans="1:27">
      <c r="A39" s="1364"/>
      <c r="B39" s="552"/>
      <c r="C39" s="552"/>
      <c r="D39" s="552"/>
      <c r="E39" s="552"/>
      <c r="F39" s="1056"/>
      <c r="G39" s="557"/>
      <c r="H39" s="557"/>
      <c r="I39" s="557"/>
      <c r="J39" s="557"/>
      <c r="K39" s="557"/>
      <c r="L39" s="557"/>
      <c r="M39" s="557"/>
      <c r="N39" s="557"/>
      <c r="O39" s="557"/>
      <c r="P39" s="557"/>
      <c r="Q39" s="557"/>
      <c r="R39" s="557"/>
      <c r="S39" s="557"/>
      <c r="T39" s="59"/>
      <c r="U39" s="59"/>
      <c r="V39" s="59"/>
      <c r="W39" s="59"/>
      <c r="X39" s="59"/>
      <c r="Y39" s="59"/>
      <c r="Z39" s="59"/>
      <c r="AA39" s="59"/>
    </row>
    <row r="40" spans="1:27">
      <c r="A40" s="143" t="s">
        <v>2761</v>
      </c>
      <c r="B40" s="552"/>
      <c r="C40" s="552"/>
      <c r="D40" s="552"/>
      <c r="E40" s="552"/>
      <c r="F40" s="1056"/>
      <c r="G40" s="557"/>
      <c r="H40" s="557"/>
      <c r="I40" s="557"/>
      <c r="J40" s="557"/>
      <c r="K40" s="557"/>
      <c r="L40" s="557"/>
      <c r="M40" s="557"/>
      <c r="N40" s="557"/>
      <c r="O40" s="557"/>
      <c r="P40" s="557"/>
      <c r="Q40" s="557"/>
      <c r="R40" s="557"/>
      <c r="S40" s="557"/>
      <c r="T40" s="59"/>
      <c r="U40" s="59"/>
      <c r="V40" s="59"/>
      <c r="W40" s="59"/>
      <c r="X40" s="59"/>
      <c r="Y40" s="59"/>
      <c r="Z40" s="59"/>
      <c r="AA40" s="59"/>
    </row>
    <row r="41" spans="1:27">
      <c r="A41" s="1364"/>
      <c r="B41" s="552"/>
      <c r="C41" s="552"/>
      <c r="D41" s="552"/>
      <c r="E41" s="552"/>
      <c r="F41" s="1056"/>
      <c r="G41" s="557"/>
      <c r="H41" s="557"/>
      <c r="I41" s="557"/>
      <c r="J41" s="557"/>
      <c r="K41" s="557"/>
      <c r="L41" s="557"/>
      <c r="M41" s="557"/>
      <c r="N41" s="557"/>
      <c r="O41" s="557"/>
      <c r="P41" s="557"/>
      <c r="Q41" s="557"/>
      <c r="R41" s="557"/>
      <c r="S41" s="557"/>
      <c r="T41" s="59"/>
      <c r="U41" s="59"/>
      <c r="V41" s="59"/>
      <c r="W41" s="59"/>
      <c r="X41" s="59"/>
      <c r="Y41" s="59"/>
      <c r="Z41" s="59"/>
      <c r="AA41" s="59"/>
    </row>
    <row r="42" spans="1:27">
      <c r="A42" s="143" t="s">
        <v>2762</v>
      </c>
      <c r="B42" s="552"/>
      <c r="C42" s="552"/>
      <c r="D42" s="552"/>
      <c r="E42" s="552"/>
      <c r="F42" s="1056"/>
      <c r="G42" s="557"/>
      <c r="H42" s="557"/>
      <c r="I42" s="557"/>
      <c r="J42" s="557"/>
      <c r="K42" s="557"/>
      <c r="L42" s="557"/>
      <c r="M42" s="557"/>
      <c r="N42" s="557"/>
      <c r="O42" s="557"/>
      <c r="P42" s="557"/>
      <c r="Q42" s="557"/>
      <c r="R42" s="557"/>
      <c r="S42" s="557"/>
      <c r="T42" s="59"/>
      <c r="U42" s="59"/>
      <c r="V42" s="59"/>
      <c r="W42" s="59"/>
      <c r="X42" s="59"/>
      <c r="Y42" s="59"/>
      <c r="Z42" s="59"/>
      <c r="AA42" s="59"/>
    </row>
    <row r="43" spans="1:27" ht="46.5">
      <c r="A43" s="1364"/>
      <c r="B43" s="739" t="s">
        <v>2763</v>
      </c>
      <c r="C43" s="740" t="s">
        <v>2764</v>
      </c>
      <c r="D43" s="741" t="s">
        <v>2765</v>
      </c>
      <c r="E43" s="740" t="s">
        <v>2766</v>
      </c>
      <c r="F43" s="1056"/>
      <c r="G43" s="557"/>
      <c r="H43" s="557"/>
      <c r="I43" s="557"/>
      <c r="J43" s="557"/>
      <c r="K43" s="557"/>
      <c r="L43" s="557"/>
      <c r="M43" s="557"/>
      <c r="N43" s="557"/>
      <c r="O43" s="557"/>
      <c r="P43" s="557"/>
      <c r="Q43" s="557"/>
      <c r="R43" s="557"/>
      <c r="S43" s="557"/>
      <c r="T43" s="59"/>
      <c r="U43" s="59"/>
      <c r="V43" s="59"/>
      <c r="W43" s="59"/>
      <c r="X43" s="59"/>
      <c r="Y43" s="59"/>
      <c r="Z43" s="59"/>
      <c r="AA43" s="59"/>
    </row>
    <row r="44" spans="1:27">
      <c r="A44" s="1364"/>
      <c r="B44" s="2035" t="s">
        <v>3391</v>
      </c>
      <c r="C44" s="2036" t="s">
        <v>1091</v>
      </c>
      <c r="D44" s="2037">
        <v>44992</v>
      </c>
      <c r="E44" s="2038"/>
      <c r="F44" s="1056"/>
      <c r="G44" s="557"/>
      <c r="H44" s="557"/>
      <c r="I44" s="557"/>
      <c r="J44" s="557"/>
      <c r="K44" s="557"/>
      <c r="L44" s="557"/>
      <c r="M44" s="557"/>
      <c r="N44" s="557"/>
      <c r="O44" s="557"/>
      <c r="P44" s="557"/>
      <c r="Q44" s="557"/>
      <c r="R44" s="557"/>
      <c r="S44" s="557"/>
      <c r="T44" s="59"/>
      <c r="U44" s="59"/>
      <c r="V44" s="59"/>
      <c r="W44" s="59"/>
      <c r="X44" s="59"/>
      <c r="Y44" s="59"/>
      <c r="Z44" s="59"/>
      <c r="AA44" s="59"/>
    </row>
    <row r="45" spans="1:27">
      <c r="A45" s="1364"/>
      <c r="B45" s="2035" t="s">
        <v>3391</v>
      </c>
      <c r="C45" s="2036" t="s">
        <v>2767</v>
      </c>
      <c r="D45" s="2039">
        <v>44992</v>
      </c>
      <c r="E45" s="2038"/>
      <c r="F45" s="1056"/>
      <c r="G45" s="557"/>
      <c r="H45" s="557"/>
      <c r="I45" s="557"/>
      <c r="J45" s="557"/>
      <c r="K45" s="557"/>
      <c r="L45" s="557"/>
      <c r="M45" s="557"/>
      <c r="N45" s="557"/>
      <c r="O45" s="557"/>
      <c r="P45" s="557"/>
      <c r="Q45" s="557"/>
      <c r="R45" s="557"/>
      <c r="S45" s="557"/>
      <c r="T45" s="59"/>
      <c r="U45" s="59"/>
      <c r="V45" s="59"/>
      <c r="W45" s="59"/>
      <c r="X45" s="59"/>
      <c r="Y45" s="59"/>
      <c r="Z45" s="59"/>
      <c r="AA45" s="59"/>
    </row>
    <row r="46" spans="1:27">
      <c r="A46" s="1364"/>
      <c r="B46" s="2035" t="s">
        <v>3392</v>
      </c>
      <c r="C46" s="2036" t="s">
        <v>2767</v>
      </c>
      <c r="D46" s="2040">
        <v>44986</v>
      </c>
      <c r="E46" s="2076" t="s">
        <v>3455</v>
      </c>
      <c r="F46" s="1056"/>
      <c r="G46" s="557"/>
      <c r="H46" s="557"/>
      <c r="I46" s="557"/>
      <c r="J46" s="557"/>
      <c r="K46" s="557"/>
      <c r="L46" s="557"/>
      <c r="M46" s="557"/>
      <c r="N46" s="557"/>
      <c r="O46" s="557"/>
      <c r="P46" s="557"/>
      <c r="Q46" s="557"/>
      <c r="R46" s="557"/>
      <c r="S46" s="557"/>
      <c r="T46" s="59"/>
      <c r="U46" s="59"/>
      <c r="V46" s="59"/>
      <c r="W46" s="59"/>
      <c r="X46" s="59"/>
      <c r="Y46" s="59"/>
      <c r="Z46" s="59"/>
      <c r="AA46" s="59"/>
    </row>
    <row r="47" spans="1:27">
      <c r="A47" s="1364"/>
      <c r="B47" s="2041" t="s">
        <v>3393</v>
      </c>
      <c r="C47" s="2042" t="s">
        <v>2767</v>
      </c>
      <c r="D47" s="2037">
        <v>45047</v>
      </c>
      <c r="E47" s="2076" t="s">
        <v>3455</v>
      </c>
      <c r="F47" s="1056"/>
      <c r="G47" s="557"/>
      <c r="H47" s="557"/>
      <c r="I47" s="557"/>
      <c r="J47" s="557"/>
      <c r="K47" s="557"/>
      <c r="L47" s="557"/>
      <c r="M47" s="557"/>
      <c r="N47" s="557"/>
      <c r="O47" s="557"/>
      <c r="P47" s="557"/>
      <c r="Q47" s="557"/>
      <c r="R47" s="557"/>
      <c r="S47" s="557"/>
      <c r="T47" s="59"/>
      <c r="U47" s="59"/>
      <c r="V47" s="59"/>
      <c r="W47" s="59"/>
      <c r="X47" s="59"/>
      <c r="Y47" s="59"/>
      <c r="Z47" s="59"/>
      <c r="AA47" s="59"/>
    </row>
    <row r="48" spans="1:27">
      <c r="A48" s="1364"/>
      <c r="B48" s="2035" t="s">
        <v>3394</v>
      </c>
      <c r="C48" s="2036" t="s">
        <v>1091</v>
      </c>
      <c r="D48" s="2037">
        <v>45108</v>
      </c>
      <c r="E48" s="2034"/>
      <c r="F48" s="1056"/>
      <c r="G48" s="557"/>
      <c r="H48" s="557"/>
      <c r="I48" s="557"/>
      <c r="J48" s="557"/>
      <c r="K48" s="557"/>
      <c r="L48" s="557"/>
      <c r="M48" s="557"/>
      <c r="N48" s="557"/>
      <c r="O48" s="557"/>
      <c r="P48" s="557"/>
      <c r="Q48" s="557"/>
      <c r="R48" s="557"/>
      <c r="S48" s="557"/>
      <c r="T48" s="59"/>
      <c r="U48" s="59"/>
      <c r="V48" s="59"/>
      <c r="W48" s="59"/>
      <c r="X48" s="59"/>
      <c r="Y48" s="59"/>
      <c r="Z48" s="59"/>
      <c r="AA48" s="59"/>
    </row>
    <row r="49" spans="1:27">
      <c r="A49" s="1364"/>
      <c r="B49" s="2035"/>
      <c r="C49" s="2042"/>
      <c r="D49" s="2040"/>
      <c r="E49" s="2043"/>
      <c r="F49" s="1056"/>
      <c r="G49" s="557"/>
      <c r="H49" s="557"/>
      <c r="I49" s="557"/>
      <c r="J49" s="557"/>
      <c r="K49" s="557"/>
      <c r="L49" s="557"/>
      <c r="M49" s="557"/>
      <c r="N49" s="557"/>
      <c r="O49" s="557"/>
      <c r="P49" s="557"/>
      <c r="Q49" s="557"/>
      <c r="R49" s="557"/>
      <c r="S49" s="557"/>
      <c r="T49" s="59"/>
      <c r="U49" s="59"/>
      <c r="V49" s="59"/>
      <c r="W49" s="59"/>
      <c r="X49" s="59"/>
      <c r="Y49" s="59"/>
      <c r="Z49" s="59"/>
      <c r="AA49" s="59"/>
    </row>
    <row r="50" spans="1:27">
      <c r="A50" s="1364"/>
      <c r="B50" s="2033"/>
      <c r="C50" s="2033"/>
      <c r="D50" s="2044"/>
      <c r="E50" s="2033"/>
      <c r="F50" s="1056"/>
      <c r="G50" s="557"/>
      <c r="H50" s="557"/>
      <c r="I50" s="557"/>
      <c r="J50" s="557"/>
      <c r="K50" s="557"/>
      <c r="L50" s="557"/>
      <c r="M50" s="557"/>
      <c r="N50" s="557"/>
      <c r="O50" s="557"/>
      <c r="P50" s="557"/>
      <c r="Q50" s="557"/>
      <c r="R50" s="557"/>
      <c r="S50" s="557"/>
      <c r="T50" s="59"/>
      <c r="U50" s="59"/>
      <c r="V50" s="59"/>
      <c r="W50" s="59"/>
      <c r="X50" s="59"/>
      <c r="Y50" s="59"/>
      <c r="Z50" s="59"/>
      <c r="AA50" s="59"/>
    </row>
    <row r="51" spans="1:27">
      <c r="A51" s="1364"/>
      <c r="B51" s="2033"/>
      <c r="C51" s="2033"/>
      <c r="D51" s="2044"/>
      <c r="E51" s="2033"/>
      <c r="F51" s="1056"/>
      <c r="G51" s="557"/>
      <c r="H51" s="557"/>
      <c r="I51" s="557"/>
      <c r="J51" s="557"/>
      <c r="K51" s="557"/>
      <c r="L51" s="557"/>
      <c r="M51" s="557"/>
      <c r="N51" s="557"/>
      <c r="O51" s="557"/>
      <c r="P51" s="557"/>
      <c r="Q51" s="557"/>
      <c r="R51" s="557"/>
      <c r="S51" s="557"/>
      <c r="T51" s="59"/>
      <c r="U51" s="59"/>
      <c r="V51" s="59"/>
      <c r="W51" s="59"/>
      <c r="X51" s="59"/>
      <c r="Y51" s="59"/>
      <c r="Z51" s="59"/>
      <c r="AA51" s="59"/>
    </row>
    <row r="52" spans="1:27">
      <c r="A52" s="1364"/>
      <c r="B52" s="910"/>
      <c r="C52" s="910"/>
      <c r="D52" s="911"/>
      <c r="E52" s="1367"/>
      <c r="F52" s="1056"/>
      <c r="G52" s="557"/>
      <c r="H52" s="557"/>
      <c r="I52" s="557"/>
      <c r="J52" s="557"/>
      <c r="K52" s="557"/>
      <c r="L52" s="557"/>
      <c r="M52" s="557"/>
      <c r="N52" s="557"/>
      <c r="O52" s="557"/>
      <c r="P52" s="557"/>
      <c r="Q52" s="557"/>
      <c r="R52" s="557"/>
      <c r="S52" s="557"/>
      <c r="T52" s="59"/>
      <c r="U52" s="59"/>
      <c r="V52" s="59"/>
      <c r="W52" s="59"/>
      <c r="X52" s="59"/>
      <c r="Y52" s="59"/>
      <c r="Z52" s="59"/>
      <c r="AA52" s="59"/>
    </row>
    <row r="53" spans="1:27">
      <c r="A53" s="1364"/>
      <c r="B53" s="910"/>
      <c r="C53" s="910"/>
      <c r="D53" s="911"/>
      <c r="E53" s="910"/>
      <c r="F53" s="1056"/>
      <c r="G53" s="557"/>
      <c r="H53" s="557"/>
      <c r="I53" s="557"/>
      <c r="J53" s="557"/>
      <c r="K53" s="557"/>
      <c r="L53" s="557"/>
      <c r="M53" s="557"/>
      <c r="N53" s="557"/>
      <c r="O53" s="557"/>
      <c r="P53" s="557"/>
      <c r="Q53" s="557"/>
      <c r="R53" s="557"/>
      <c r="S53" s="557"/>
      <c r="T53" s="59"/>
      <c r="U53" s="59"/>
      <c r="V53" s="59"/>
      <c r="W53" s="59"/>
      <c r="X53" s="59"/>
      <c r="Y53" s="59"/>
      <c r="Z53" s="59"/>
      <c r="AA53" s="59"/>
    </row>
    <row r="54" spans="1:27" ht="17.5">
      <c r="A54" s="153" t="s">
        <v>2768</v>
      </c>
      <c r="B54" s="743"/>
      <c r="C54" s="743"/>
      <c r="D54" s="744"/>
      <c r="E54" s="745"/>
      <c r="F54" s="1056"/>
      <c r="G54" s="557"/>
      <c r="H54" s="557"/>
      <c r="I54" s="557"/>
      <c r="J54" s="557"/>
      <c r="K54" s="557"/>
      <c r="L54" s="557"/>
      <c r="M54" s="557"/>
      <c r="N54" s="557"/>
      <c r="O54" s="557"/>
      <c r="P54" s="557"/>
      <c r="Q54" s="557"/>
      <c r="R54" s="557"/>
      <c r="S54" s="557"/>
      <c r="T54" s="59"/>
      <c r="U54" s="59"/>
      <c r="V54" s="59"/>
      <c r="W54" s="59"/>
      <c r="X54" s="59"/>
      <c r="Y54" s="59"/>
      <c r="Z54" s="59"/>
      <c r="AA54" s="59"/>
    </row>
    <row r="55" spans="1:27">
      <c r="A55" s="143" t="s">
        <v>3395</v>
      </c>
      <c r="B55" s="743"/>
      <c r="C55" s="743"/>
      <c r="D55" s="744"/>
      <c r="E55" s="745"/>
      <c r="F55" s="1056"/>
      <c r="G55" s="557"/>
      <c r="H55" s="557"/>
      <c r="I55" s="557"/>
      <c r="J55" s="557"/>
      <c r="K55" s="557"/>
      <c r="L55" s="557"/>
      <c r="M55" s="557"/>
      <c r="N55" s="557"/>
      <c r="O55" s="557"/>
      <c r="P55" s="557"/>
      <c r="Q55" s="557"/>
      <c r="R55" s="557"/>
      <c r="S55" s="557"/>
      <c r="T55" s="59"/>
      <c r="U55" s="59"/>
      <c r="V55" s="59"/>
      <c r="W55" s="59"/>
      <c r="X55" s="59"/>
      <c r="Y55" s="59"/>
      <c r="Z55" s="59"/>
      <c r="AA55" s="59"/>
    </row>
    <row r="56" spans="1:27">
      <c r="A56" s="143" t="s">
        <v>3396</v>
      </c>
      <c r="B56" s="743"/>
      <c r="C56" s="743"/>
      <c r="D56" s="744"/>
      <c r="E56" s="745"/>
      <c r="F56" s="1056"/>
      <c r="G56" s="557"/>
      <c r="H56" s="557"/>
      <c r="I56" s="557"/>
      <c r="J56" s="557"/>
      <c r="K56" s="557"/>
      <c r="L56" s="557"/>
      <c r="M56" s="557"/>
      <c r="N56" s="557"/>
      <c r="O56" s="557"/>
      <c r="P56" s="557"/>
      <c r="Q56" s="557"/>
      <c r="R56" s="557"/>
      <c r="S56" s="557"/>
      <c r="T56" s="59"/>
      <c r="U56" s="59"/>
      <c r="V56" s="59"/>
      <c r="W56" s="59"/>
      <c r="X56" s="59"/>
      <c r="Y56" s="59"/>
      <c r="Z56" s="59"/>
      <c r="AA56" s="59"/>
    </row>
    <row r="57" spans="1:27">
      <c r="A57" s="569" t="s">
        <v>3397</v>
      </c>
      <c r="B57" s="878"/>
      <c r="C57" s="743"/>
      <c r="D57" s="744"/>
      <c r="E57" s="745"/>
      <c r="F57" s="1056"/>
      <c r="G57" s="557"/>
      <c r="H57" s="557"/>
      <c r="I57" s="557"/>
      <c r="J57" s="557"/>
      <c r="K57" s="557"/>
      <c r="L57" s="557"/>
      <c r="M57" s="557"/>
      <c r="N57" s="557"/>
      <c r="O57" s="557"/>
      <c r="P57" s="557"/>
      <c r="Q57" s="557"/>
      <c r="R57" s="557"/>
      <c r="S57" s="557"/>
      <c r="T57" s="59"/>
      <c r="U57" s="59"/>
      <c r="V57" s="59"/>
      <c r="W57" s="59"/>
      <c r="X57" s="59"/>
      <c r="Y57" s="59"/>
      <c r="Z57" s="59"/>
      <c r="AA57" s="59"/>
    </row>
    <row r="58" spans="1:27">
      <c r="A58" s="1364"/>
      <c r="B58" s="910"/>
      <c r="C58" s="910"/>
      <c r="D58" s="911"/>
      <c r="E58" s="910"/>
      <c r="F58" s="1056"/>
      <c r="G58" s="557"/>
      <c r="H58" s="557"/>
      <c r="I58" s="557"/>
      <c r="J58" s="557"/>
      <c r="K58" s="557"/>
      <c r="L58" s="557"/>
      <c r="M58" s="557"/>
      <c r="N58" s="557"/>
      <c r="O58" s="557"/>
      <c r="P58" s="557"/>
      <c r="Q58" s="557"/>
      <c r="R58" s="557"/>
      <c r="S58" s="557"/>
      <c r="T58" s="59"/>
      <c r="U58" s="59"/>
      <c r="V58" s="59"/>
      <c r="W58" s="59"/>
      <c r="X58" s="59"/>
      <c r="Y58" s="59"/>
      <c r="Z58" s="59"/>
      <c r="AA58" s="59"/>
    </row>
    <row r="59" spans="1:27" ht="17.5">
      <c r="A59" s="153" t="s">
        <v>2769</v>
      </c>
      <c r="B59" s="743"/>
      <c r="C59" s="743"/>
      <c r="D59" s="744"/>
      <c r="E59" s="745"/>
      <c r="F59" s="1056"/>
      <c r="G59" s="557"/>
      <c r="H59" s="557"/>
      <c r="I59" s="557"/>
      <c r="J59" s="557"/>
      <c r="K59" s="557"/>
      <c r="L59" s="557"/>
      <c r="M59" s="557"/>
      <c r="N59" s="557"/>
      <c r="O59" s="557"/>
      <c r="P59" s="557"/>
      <c r="Q59" s="557"/>
      <c r="R59" s="557"/>
      <c r="S59" s="557"/>
      <c r="T59" s="59"/>
      <c r="U59" s="59"/>
      <c r="V59" s="59"/>
      <c r="W59" s="59"/>
      <c r="X59" s="59"/>
      <c r="Y59" s="59"/>
      <c r="Z59" s="59"/>
      <c r="AA59" s="59"/>
    </row>
    <row r="60" spans="1:27">
      <c r="A60" s="1364"/>
      <c r="B60" s="910"/>
      <c r="C60" s="910"/>
      <c r="D60" s="911"/>
      <c r="E60" s="910"/>
      <c r="F60" s="1056"/>
      <c r="G60" s="557"/>
      <c r="H60" s="557"/>
      <c r="I60" s="557"/>
      <c r="J60" s="557"/>
      <c r="K60" s="557"/>
      <c r="L60" s="557"/>
      <c r="M60" s="557"/>
      <c r="N60" s="557"/>
      <c r="O60" s="557"/>
      <c r="P60" s="557"/>
      <c r="Q60" s="557"/>
      <c r="R60" s="557"/>
      <c r="S60" s="557"/>
      <c r="T60" s="59"/>
      <c r="U60" s="59"/>
      <c r="V60" s="59"/>
      <c r="W60" s="59"/>
      <c r="X60" s="59"/>
      <c r="Y60" s="59"/>
      <c r="Z60" s="59"/>
      <c r="AA60" s="59"/>
    </row>
    <row r="61" spans="1:27" ht="20.399999999999999" customHeight="1">
      <c r="A61" s="939" t="s">
        <v>3357</v>
      </c>
      <c r="B61" s="743"/>
      <c r="C61" s="743"/>
      <c r="D61" s="940"/>
      <c r="E61" s="941"/>
      <c r="F61" s="1368"/>
      <c r="G61" s="557"/>
      <c r="H61" s="557"/>
      <c r="I61" s="557"/>
      <c r="J61" s="940"/>
      <c r="K61" s="557"/>
      <c r="L61" s="557"/>
      <c r="M61" s="557"/>
      <c r="N61" s="557"/>
      <c r="O61" s="557"/>
      <c r="P61" s="557"/>
      <c r="Q61" s="557"/>
      <c r="R61" s="557"/>
      <c r="S61" s="557"/>
      <c r="T61" s="59"/>
      <c r="U61" s="59"/>
      <c r="V61" s="59"/>
      <c r="W61" s="59"/>
      <c r="X61" s="59"/>
      <c r="Y61" s="59"/>
      <c r="Z61" s="59"/>
      <c r="AA61" s="59"/>
    </row>
    <row r="62" spans="1:27" s="570" customFormat="1">
      <c r="A62" s="994" t="s">
        <v>3398</v>
      </c>
      <c r="B62" s="912"/>
      <c r="C62" s="912"/>
      <c r="D62" s="1369"/>
      <c r="E62" s="912"/>
      <c r="F62" s="1368"/>
      <c r="G62" s="557"/>
      <c r="H62" s="557"/>
      <c r="I62" s="557"/>
      <c r="J62" s="557"/>
      <c r="K62" s="557"/>
      <c r="L62" s="557"/>
      <c r="M62" s="557"/>
      <c r="N62" s="557"/>
      <c r="O62" s="557"/>
      <c r="P62" s="557"/>
      <c r="Q62" s="557"/>
      <c r="R62" s="557"/>
      <c r="S62" s="557"/>
      <c r="T62" s="557"/>
      <c r="U62" s="557"/>
      <c r="V62" s="557"/>
      <c r="W62" s="557"/>
      <c r="X62" s="557"/>
      <c r="Y62" s="557"/>
      <c r="Z62" s="557"/>
      <c r="AA62" s="557"/>
    </row>
    <row r="63" spans="1:27" ht="17.5">
      <c r="A63" s="123" t="s">
        <v>3454</v>
      </c>
      <c r="B63" s="746"/>
      <c r="C63" s="878"/>
      <c r="D63" s="940"/>
      <c r="E63" s="941"/>
      <c r="F63" s="1368"/>
      <c r="G63" s="557"/>
      <c r="H63" s="557"/>
      <c r="I63" s="557"/>
      <c r="J63" s="557"/>
      <c r="K63" s="557"/>
      <c r="L63" s="557"/>
      <c r="M63" s="557"/>
      <c r="N63" s="557"/>
      <c r="O63" s="557"/>
      <c r="P63" s="557"/>
      <c r="Q63" s="557"/>
      <c r="R63" s="557"/>
      <c r="S63" s="557"/>
      <c r="T63" s="59"/>
      <c r="U63" s="59"/>
      <c r="V63" s="59"/>
      <c r="W63" s="59"/>
      <c r="X63" s="59"/>
      <c r="Y63" s="59"/>
      <c r="Z63" s="59"/>
      <c r="AA63" s="59"/>
    </row>
    <row r="64" spans="1:27">
      <c r="A64" s="1297"/>
      <c r="B64" s="912"/>
      <c r="C64" s="912"/>
      <c r="D64" s="1369"/>
      <c r="E64" s="912"/>
      <c r="F64" s="1368"/>
      <c r="G64" s="557"/>
      <c r="H64" s="557"/>
      <c r="I64" s="557"/>
      <c r="J64" s="557"/>
      <c r="K64" s="557"/>
      <c r="L64" s="557"/>
      <c r="M64" s="557"/>
      <c r="N64" s="557"/>
      <c r="O64" s="557"/>
      <c r="P64" s="557"/>
      <c r="Q64" s="557"/>
      <c r="R64" s="557"/>
      <c r="S64" s="557"/>
      <c r="T64" s="59"/>
      <c r="U64" s="59"/>
      <c r="V64" s="59"/>
      <c r="W64" s="59"/>
      <c r="X64" s="59"/>
      <c r="Y64" s="59"/>
      <c r="Z64" s="59"/>
      <c r="AA64" s="59"/>
    </row>
    <row r="65" spans="1:27">
      <c r="A65" s="2045"/>
      <c r="B65" s="912"/>
      <c r="C65" s="912"/>
      <c r="D65" s="1369"/>
      <c r="E65" s="912"/>
      <c r="F65" s="1368"/>
      <c r="G65" s="557"/>
      <c r="H65" s="557"/>
      <c r="I65" s="557"/>
      <c r="J65" s="557"/>
      <c r="K65" s="557"/>
      <c r="L65" s="557"/>
      <c r="M65" s="557"/>
      <c r="N65" s="557"/>
      <c r="O65" s="557"/>
      <c r="P65" s="557"/>
      <c r="Q65" s="557"/>
      <c r="R65" s="557"/>
      <c r="S65" s="557"/>
      <c r="T65" s="59"/>
      <c r="U65" s="59"/>
      <c r="V65" s="59"/>
      <c r="W65" s="59"/>
      <c r="X65" s="59"/>
      <c r="Y65" s="59"/>
      <c r="Z65" s="59"/>
      <c r="AA65" s="59"/>
    </row>
    <row r="66" spans="1:27" ht="17.399999999999999" customHeight="1">
      <c r="A66" s="2046"/>
      <c r="B66" s="878"/>
      <c r="C66" s="878"/>
      <c r="D66" s="940"/>
      <c r="E66" s="941"/>
      <c r="F66" s="1368"/>
      <c r="G66" s="557"/>
      <c r="H66" s="557"/>
      <c r="I66" s="557"/>
      <c r="J66" s="940"/>
      <c r="K66" s="557"/>
      <c r="L66" s="557"/>
      <c r="M66" s="557"/>
      <c r="N66" s="557"/>
      <c r="O66" s="557"/>
      <c r="P66" s="557"/>
      <c r="Q66" s="557"/>
      <c r="R66" s="557"/>
      <c r="S66" s="557"/>
      <c r="T66" s="557"/>
      <c r="U66" s="557"/>
      <c r="V66" s="557"/>
      <c r="W66" s="557"/>
      <c r="X66" s="59"/>
      <c r="Y66" s="59"/>
      <c r="Z66" s="59"/>
      <c r="AA66" s="59"/>
    </row>
    <row r="67" spans="1:27">
      <c r="A67" s="994"/>
      <c r="B67" s="912"/>
      <c r="C67" s="912"/>
      <c r="D67" s="1369"/>
      <c r="E67" s="912"/>
      <c r="F67" s="1368"/>
      <c r="G67" s="557"/>
      <c r="H67" s="557"/>
      <c r="I67" s="557"/>
      <c r="J67" s="557"/>
      <c r="K67" s="557"/>
      <c r="L67" s="557"/>
      <c r="M67" s="557"/>
      <c r="N67" s="557"/>
      <c r="O67" s="557"/>
      <c r="P67" s="557"/>
      <c r="Q67" s="557"/>
      <c r="R67" s="557"/>
      <c r="S67" s="557"/>
      <c r="T67" s="557"/>
      <c r="U67" s="557"/>
      <c r="V67" s="557"/>
      <c r="W67" s="557"/>
      <c r="X67" s="59"/>
      <c r="Y67" s="59"/>
      <c r="Z67" s="59"/>
      <c r="AA67" s="59"/>
    </row>
    <row r="68" spans="1:27" ht="17.5">
      <c r="A68" s="939" t="s">
        <v>3145</v>
      </c>
      <c r="B68" s="995"/>
      <c r="C68" s="912"/>
      <c r="D68" s="1369"/>
      <c r="E68" s="912"/>
      <c r="F68" s="1368"/>
      <c r="G68" s="557"/>
      <c r="H68" s="557"/>
      <c r="I68" s="557"/>
      <c r="J68" s="557"/>
      <c r="K68" s="557"/>
      <c r="L68" s="557"/>
      <c r="M68" s="557"/>
      <c r="N68" s="557"/>
      <c r="O68" s="557"/>
      <c r="P68" s="557"/>
      <c r="Q68" s="557"/>
      <c r="R68" s="557"/>
      <c r="S68" s="557"/>
      <c r="T68" s="557"/>
      <c r="U68" s="557"/>
      <c r="V68" s="557"/>
      <c r="W68" s="557"/>
      <c r="X68" s="59"/>
      <c r="Y68" s="59"/>
      <c r="Z68" s="59"/>
      <c r="AA68" s="59"/>
    </row>
    <row r="69" spans="1:27" ht="16" thickBot="1">
      <c r="A69" s="1365"/>
      <c r="B69" s="1057"/>
      <c r="C69" s="1057"/>
      <c r="D69" s="1057"/>
      <c r="E69" s="1057"/>
      <c r="F69" s="1366"/>
      <c r="G69" s="557"/>
      <c r="H69" s="557"/>
      <c r="I69" s="557"/>
      <c r="J69" s="557"/>
      <c r="K69" s="557"/>
      <c r="L69" s="557"/>
      <c r="M69" s="557"/>
      <c r="N69" s="557"/>
      <c r="O69" s="557"/>
      <c r="P69" s="557"/>
      <c r="Q69" s="557"/>
      <c r="R69" s="557"/>
      <c r="S69" s="557"/>
      <c r="T69" s="557"/>
      <c r="U69" s="557"/>
      <c r="V69" s="557"/>
      <c r="W69" s="557"/>
      <c r="X69" s="59"/>
      <c r="Y69" s="59"/>
      <c r="Z69" s="59"/>
      <c r="AA69" s="59"/>
    </row>
    <row r="70" spans="1:27">
      <c r="A70" s="2" t="s">
        <v>2377</v>
      </c>
      <c r="B70" s="2032" t="s">
        <v>3456</v>
      </c>
      <c r="C70" s="2"/>
      <c r="D70" s="2"/>
      <c r="E70" s="2"/>
      <c r="F70" s="2"/>
      <c r="G70" s="557"/>
      <c r="H70" s="557"/>
      <c r="I70" s="557"/>
      <c r="J70" s="557"/>
      <c r="K70" s="557"/>
      <c r="L70" s="557"/>
      <c r="M70" s="557"/>
      <c r="N70" s="557"/>
      <c r="O70" s="557"/>
      <c r="P70" s="557"/>
      <c r="Q70" s="557"/>
      <c r="R70" s="557"/>
      <c r="S70" s="557"/>
      <c r="T70" s="557"/>
      <c r="U70" s="557"/>
      <c r="V70" s="557"/>
      <c r="W70" s="557"/>
      <c r="X70" s="59"/>
      <c r="Y70" s="59"/>
      <c r="Z70" s="59"/>
      <c r="AA70" s="59"/>
    </row>
    <row r="71" spans="1:27">
      <c r="A71" s="150" t="s">
        <v>72</v>
      </c>
      <c r="B71" s="150"/>
      <c r="C71" s="150"/>
      <c r="D71" s="150"/>
      <c r="E71" s="150"/>
      <c r="F71" s="150"/>
      <c r="G71" s="557"/>
      <c r="H71" s="557"/>
      <c r="I71" s="557"/>
      <c r="J71" s="557"/>
      <c r="K71" s="557"/>
      <c r="L71" s="557"/>
      <c r="M71" s="557"/>
      <c r="N71" s="557"/>
      <c r="O71" s="557"/>
      <c r="P71" s="557"/>
      <c r="Q71" s="557"/>
      <c r="R71" s="557"/>
      <c r="S71" s="557"/>
      <c r="T71" s="59"/>
      <c r="U71" s="59"/>
      <c r="V71" s="59"/>
      <c r="W71" s="59"/>
      <c r="X71" s="59"/>
      <c r="Y71" s="59"/>
      <c r="Z71" s="59"/>
      <c r="AA71" s="59"/>
    </row>
    <row r="72" spans="1:27">
      <c r="A72" s="2"/>
      <c r="B72" s="2"/>
      <c r="C72" s="2"/>
      <c r="D72" s="2"/>
      <c r="E72" s="2"/>
      <c r="F72" s="2"/>
      <c r="G72" s="557"/>
      <c r="H72" s="557"/>
      <c r="I72" s="557"/>
      <c r="J72" s="557"/>
      <c r="K72" s="557"/>
      <c r="L72" s="557"/>
      <c r="M72" s="557"/>
      <c r="N72" s="557"/>
      <c r="O72" s="557"/>
      <c r="P72" s="557"/>
      <c r="Q72" s="557"/>
      <c r="R72" s="557"/>
      <c r="S72" s="557"/>
      <c r="T72" s="59"/>
      <c r="U72" s="59"/>
      <c r="V72" s="59"/>
      <c r="W72" s="59"/>
      <c r="X72" s="59"/>
      <c r="Y72" s="59"/>
      <c r="Z72" s="59"/>
      <c r="AA72" s="59"/>
    </row>
    <row r="73" spans="1:27" ht="16" thickBot="1">
      <c r="A73" s="782" t="str">
        <f>'Data Sheet'!A54</f>
        <v>Annual Report of VERIZON NEW YORK INC.                                                                            For the period ending DECEMBER 31, 2023</v>
      </c>
      <c r="B73" s="59"/>
      <c r="C73" s="59"/>
      <c r="D73" s="59"/>
      <c r="E73" s="59"/>
      <c r="F73" s="2"/>
      <c r="G73" s="557"/>
      <c r="H73" s="557"/>
      <c r="I73" s="557"/>
      <c r="J73" s="557"/>
      <c r="K73" s="557"/>
      <c r="L73" s="557"/>
      <c r="M73" s="557"/>
      <c r="N73" s="557"/>
      <c r="O73" s="557"/>
      <c r="P73" s="557"/>
      <c r="Q73" s="557"/>
      <c r="R73" s="557"/>
      <c r="S73" s="557"/>
      <c r="T73" s="59"/>
      <c r="U73" s="59"/>
      <c r="V73" s="59"/>
      <c r="W73" s="59"/>
      <c r="X73" s="59"/>
      <c r="Y73" s="59"/>
      <c r="Z73" s="59"/>
      <c r="AA73" s="59"/>
    </row>
    <row r="74" spans="1:27">
      <c r="A74" s="250"/>
      <c r="B74" s="152"/>
      <c r="C74" s="152"/>
      <c r="D74" s="152"/>
      <c r="E74" s="152"/>
      <c r="F74" s="251"/>
      <c r="G74" s="557"/>
      <c r="H74" s="557"/>
      <c r="I74" s="557"/>
      <c r="J74" s="557"/>
      <c r="K74" s="557"/>
      <c r="L74" s="557"/>
      <c r="M74" s="557"/>
      <c r="N74" s="557"/>
      <c r="O74" s="557"/>
      <c r="P74" s="557"/>
      <c r="Q74" s="557"/>
      <c r="R74" s="557"/>
      <c r="S74" s="557"/>
      <c r="T74" s="59"/>
      <c r="U74" s="59"/>
      <c r="V74" s="59"/>
      <c r="W74" s="59"/>
      <c r="X74" s="59"/>
      <c r="Y74" s="59"/>
      <c r="Z74" s="59"/>
      <c r="AA74" s="59"/>
    </row>
    <row r="75" spans="1:27">
      <c r="A75" s="140" t="s">
        <v>1996</v>
      </c>
      <c r="B75" s="150"/>
      <c r="C75" s="150"/>
      <c r="D75" s="150"/>
      <c r="E75" s="150"/>
      <c r="F75" s="252"/>
      <c r="G75" s="557"/>
      <c r="H75" s="557"/>
      <c r="I75" s="557"/>
      <c r="J75" s="557"/>
      <c r="K75" s="557"/>
      <c r="L75" s="557"/>
      <c r="M75" s="557"/>
      <c r="N75" s="557"/>
      <c r="O75" s="557"/>
      <c r="P75" s="557"/>
      <c r="Q75" s="557"/>
      <c r="R75" s="557"/>
      <c r="S75" s="557"/>
      <c r="T75" s="59"/>
      <c r="U75" s="59"/>
      <c r="V75" s="59"/>
      <c r="W75" s="59"/>
      <c r="X75" s="59"/>
      <c r="Y75" s="59"/>
      <c r="Z75" s="59"/>
      <c r="AA75" s="59"/>
    </row>
    <row r="76" spans="1:27" ht="15.75" customHeight="1">
      <c r="A76" s="1371"/>
      <c r="B76" s="1372"/>
      <c r="C76" s="910"/>
      <c r="D76" s="911"/>
      <c r="E76" s="910"/>
      <c r="F76" s="1056"/>
      <c r="G76" s="557"/>
      <c r="H76" s="557"/>
      <c r="I76" s="557"/>
      <c r="J76" s="557"/>
      <c r="L76" s="557"/>
      <c r="M76" s="557"/>
      <c r="N76" s="557"/>
      <c r="O76" s="557"/>
      <c r="P76" s="557"/>
      <c r="Q76" s="557"/>
      <c r="R76" s="557"/>
      <c r="S76" s="557"/>
      <c r="T76" s="59"/>
      <c r="U76" s="59"/>
      <c r="V76" s="59"/>
      <c r="W76" s="59"/>
      <c r="X76" s="59"/>
      <c r="Y76" s="59"/>
      <c r="Z76" s="59"/>
      <c r="AA76" s="59"/>
    </row>
    <row r="77" spans="1:27" ht="17.5">
      <c r="A77" s="153" t="s">
        <v>3362</v>
      </c>
      <c r="C77" s="910"/>
      <c r="D77" s="911"/>
      <c r="E77" s="910"/>
      <c r="F77" s="1056"/>
      <c r="G77" s="557"/>
      <c r="H77" s="557"/>
      <c r="I77" s="557"/>
      <c r="J77" s="557"/>
      <c r="K77" s="557"/>
      <c r="L77" s="557"/>
      <c r="M77" s="557"/>
      <c r="N77" s="557"/>
      <c r="O77" s="557"/>
      <c r="P77" s="557"/>
      <c r="Q77" s="557"/>
      <c r="R77" s="557"/>
      <c r="S77" s="557"/>
      <c r="T77" s="59"/>
      <c r="U77" s="59"/>
      <c r="V77" s="59"/>
      <c r="W77" s="59"/>
      <c r="X77" s="59"/>
      <c r="Y77" s="59"/>
      <c r="Z77" s="59"/>
      <c r="AA77" s="59"/>
    </row>
    <row r="78" spans="1:27" ht="17.5">
      <c r="A78" s="153"/>
      <c r="C78" s="910"/>
      <c r="D78" s="911"/>
      <c r="E78" s="910"/>
      <c r="F78" s="1056"/>
      <c r="G78" s="557"/>
      <c r="H78" s="557"/>
      <c r="I78" s="557"/>
      <c r="J78" s="557"/>
      <c r="K78" s="557"/>
      <c r="L78" s="557"/>
      <c r="M78" s="557"/>
      <c r="N78" s="557"/>
      <c r="O78" s="557"/>
      <c r="P78" s="557"/>
      <c r="Q78" s="557"/>
      <c r="R78" s="557"/>
      <c r="S78" s="557"/>
      <c r="T78" s="59"/>
      <c r="U78" s="59"/>
      <c r="V78" s="59"/>
      <c r="W78" s="59"/>
      <c r="X78" s="59"/>
      <c r="Y78" s="59"/>
      <c r="Z78" s="59"/>
      <c r="AA78" s="59"/>
    </row>
    <row r="79" spans="1:27" ht="97.75" customHeight="1">
      <c r="A79" s="153"/>
      <c r="B79" s="2085" t="s">
        <v>3399</v>
      </c>
      <c r="C79" s="2085"/>
      <c r="D79" s="2085"/>
      <c r="E79" s="2085"/>
      <c r="F79" s="1056"/>
      <c r="G79" s="557"/>
      <c r="H79" s="557"/>
      <c r="I79" s="557"/>
      <c r="J79" s="557"/>
      <c r="K79" s="557"/>
      <c r="L79" s="557"/>
      <c r="M79" s="557"/>
      <c r="N79" s="557"/>
      <c r="O79" s="557"/>
      <c r="P79" s="557"/>
      <c r="Q79" s="557"/>
      <c r="R79" s="557"/>
      <c r="S79" s="557"/>
      <c r="T79" s="59"/>
      <c r="U79" s="59"/>
      <c r="V79" s="59"/>
      <c r="W79" s="59"/>
      <c r="X79" s="59"/>
      <c r="Y79" s="59"/>
      <c r="Z79" s="59"/>
      <c r="AA79" s="59"/>
    </row>
    <row r="80" spans="1:27" ht="17.5">
      <c r="A80" s="153"/>
      <c r="C80" s="910"/>
      <c r="D80" s="911"/>
      <c r="E80" s="910"/>
      <c r="F80" s="1056"/>
      <c r="G80" s="557"/>
      <c r="H80" s="557"/>
      <c r="I80" s="557"/>
      <c r="J80" s="557"/>
      <c r="K80" s="557"/>
      <c r="L80" s="557"/>
      <c r="M80" s="557"/>
      <c r="N80" s="557"/>
      <c r="O80" s="557"/>
      <c r="P80" s="557"/>
      <c r="Q80" s="557"/>
      <c r="R80" s="557"/>
      <c r="S80" s="557"/>
      <c r="T80" s="59"/>
      <c r="U80" s="59"/>
      <c r="V80" s="59"/>
      <c r="W80" s="59"/>
      <c r="X80" s="59"/>
      <c r="Y80" s="59"/>
      <c r="Z80" s="59"/>
      <c r="AA80" s="59"/>
    </row>
    <row r="81" spans="1:27" ht="79.75" customHeight="1">
      <c r="A81" s="153"/>
      <c r="B81" s="2087" t="s">
        <v>3400</v>
      </c>
      <c r="C81" s="2087"/>
      <c r="D81" s="2087"/>
      <c r="E81" s="2087"/>
      <c r="F81" s="1056"/>
      <c r="G81" s="557"/>
      <c r="H81" s="557"/>
      <c r="I81" s="557"/>
      <c r="J81" s="557"/>
      <c r="K81" s="557"/>
      <c r="L81" s="557"/>
      <c r="M81" s="557"/>
      <c r="N81" s="557"/>
      <c r="O81" s="557"/>
      <c r="P81" s="557"/>
      <c r="Q81" s="557"/>
      <c r="R81" s="557"/>
      <c r="S81" s="557"/>
      <c r="T81" s="59"/>
      <c r="U81" s="59"/>
      <c r="V81" s="59"/>
      <c r="W81" s="59"/>
      <c r="X81" s="59"/>
      <c r="Y81" s="59"/>
      <c r="Z81" s="59"/>
      <c r="AA81" s="59"/>
    </row>
    <row r="82" spans="1:27" ht="17.5">
      <c r="A82" s="153"/>
      <c r="C82" s="910"/>
      <c r="D82" s="911"/>
      <c r="E82" s="910"/>
      <c r="F82" s="1056"/>
      <c r="G82" s="557"/>
      <c r="H82" s="557"/>
      <c r="I82" s="557"/>
      <c r="J82" s="557"/>
      <c r="K82" s="557"/>
      <c r="L82" s="557"/>
      <c r="M82" s="557"/>
      <c r="N82" s="557"/>
      <c r="O82" s="557"/>
      <c r="P82" s="557"/>
      <c r="Q82" s="557"/>
      <c r="R82" s="557"/>
      <c r="S82" s="557"/>
      <c r="T82" s="59"/>
      <c r="U82" s="59"/>
      <c r="V82" s="59"/>
      <c r="W82" s="59"/>
      <c r="X82" s="59"/>
      <c r="Y82" s="59"/>
      <c r="Z82" s="59"/>
      <c r="AA82" s="59"/>
    </row>
    <row r="83" spans="1:27" ht="17.5">
      <c r="A83" s="153"/>
      <c r="C83" s="910"/>
      <c r="D83" s="911"/>
      <c r="E83" s="910"/>
      <c r="F83" s="1056"/>
      <c r="G83" s="557"/>
      <c r="H83" s="557"/>
      <c r="I83" s="557"/>
      <c r="J83" s="557"/>
      <c r="K83" s="557"/>
      <c r="L83" s="557"/>
      <c r="M83" s="557"/>
      <c r="N83" s="557"/>
      <c r="O83" s="557"/>
      <c r="P83" s="557"/>
      <c r="Q83" s="557"/>
      <c r="R83" s="557"/>
      <c r="S83" s="557"/>
      <c r="T83" s="59"/>
      <c r="U83" s="59"/>
      <c r="V83" s="59"/>
      <c r="W83" s="59"/>
      <c r="X83" s="59"/>
      <c r="Y83" s="59"/>
      <c r="Z83" s="59"/>
      <c r="AA83" s="59"/>
    </row>
    <row r="84" spans="1:27" ht="17.5">
      <c r="A84" s="153"/>
      <c r="C84" s="910"/>
      <c r="D84" s="911"/>
      <c r="E84" s="910"/>
      <c r="F84" s="1056"/>
      <c r="G84" s="557"/>
      <c r="H84" s="557"/>
      <c r="I84" s="557"/>
      <c r="J84" s="557"/>
      <c r="K84" s="557"/>
      <c r="L84" s="557"/>
      <c r="M84" s="557"/>
      <c r="N84" s="557"/>
      <c r="O84" s="557"/>
      <c r="P84" s="557"/>
      <c r="Q84" s="557"/>
      <c r="R84" s="557"/>
      <c r="S84" s="557"/>
      <c r="T84" s="59"/>
      <c r="U84" s="59"/>
      <c r="V84" s="59"/>
      <c r="W84" s="59"/>
      <c r="X84" s="59"/>
      <c r="Y84" s="59"/>
      <c r="Z84" s="59"/>
      <c r="AA84" s="59"/>
    </row>
    <row r="85" spans="1:27" ht="17.5">
      <c r="A85" s="153"/>
      <c r="C85" s="910"/>
      <c r="D85" s="911"/>
      <c r="E85" s="910"/>
      <c r="F85" s="1056"/>
      <c r="G85" s="557"/>
      <c r="H85" s="557"/>
      <c r="I85" s="557"/>
      <c r="J85" s="557"/>
      <c r="K85" s="557"/>
      <c r="L85" s="557"/>
      <c r="M85" s="557"/>
      <c r="N85" s="557"/>
      <c r="O85" s="557"/>
      <c r="P85" s="557"/>
      <c r="Q85" s="557"/>
      <c r="R85" s="557"/>
      <c r="S85" s="557"/>
      <c r="T85" s="59"/>
      <c r="U85" s="59"/>
      <c r="V85" s="59"/>
      <c r="W85" s="59"/>
      <c r="X85" s="59"/>
      <c r="Y85" s="59"/>
      <c r="Z85" s="59"/>
      <c r="AA85" s="59"/>
    </row>
    <row r="86" spans="1:27" ht="17.5">
      <c r="A86" s="153"/>
      <c r="C86" s="910"/>
      <c r="D86" s="911"/>
      <c r="E86" s="910"/>
      <c r="F86" s="1056"/>
      <c r="G86" s="557"/>
      <c r="H86" s="557"/>
      <c r="I86" s="557"/>
      <c r="J86" s="557"/>
      <c r="K86" s="557"/>
      <c r="L86" s="557"/>
      <c r="M86" s="557"/>
      <c r="N86" s="557"/>
      <c r="O86" s="557"/>
      <c r="P86" s="557"/>
      <c r="Q86" s="557"/>
      <c r="R86" s="557"/>
      <c r="S86" s="557"/>
      <c r="T86" s="59"/>
      <c r="U86" s="59"/>
      <c r="V86" s="59"/>
      <c r="W86" s="59"/>
      <c r="X86" s="59"/>
      <c r="Y86" s="59"/>
      <c r="Z86" s="59"/>
      <c r="AA86" s="59"/>
    </row>
    <row r="87" spans="1:27" ht="17.5">
      <c r="A87" s="153"/>
      <c r="C87" s="910"/>
      <c r="D87" s="911"/>
      <c r="E87" s="910"/>
      <c r="F87" s="1056"/>
      <c r="G87" s="557"/>
      <c r="H87" s="557"/>
      <c r="I87" s="557"/>
      <c r="J87" s="557"/>
      <c r="K87" s="557"/>
      <c r="L87" s="557"/>
      <c r="M87" s="557"/>
      <c r="N87" s="557"/>
      <c r="O87" s="557"/>
      <c r="P87" s="557"/>
      <c r="Q87" s="557"/>
      <c r="R87" s="557"/>
      <c r="S87" s="557"/>
      <c r="T87" s="59"/>
      <c r="U87" s="59"/>
      <c r="V87" s="59"/>
      <c r="W87" s="59"/>
      <c r="X87" s="59"/>
      <c r="Y87" s="59"/>
      <c r="Z87" s="59"/>
      <c r="AA87" s="59"/>
    </row>
    <row r="88" spans="1:27" ht="17.5">
      <c r="A88" s="153"/>
      <c r="C88" s="910"/>
      <c r="D88" s="911"/>
      <c r="E88" s="910"/>
      <c r="F88" s="1056"/>
      <c r="G88" s="557"/>
      <c r="H88" s="557"/>
      <c r="I88" s="557"/>
      <c r="J88" s="557"/>
      <c r="K88" s="557"/>
      <c r="L88" s="557"/>
      <c r="M88" s="557"/>
      <c r="N88" s="557"/>
      <c r="O88" s="557"/>
      <c r="P88" s="557"/>
      <c r="Q88" s="557"/>
      <c r="R88" s="557"/>
      <c r="S88" s="557"/>
      <c r="T88" s="59"/>
      <c r="U88" s="59"/>
      <c r="V88" s="59"/>
      <c r="W88" s="59"/>
      <c r="X88" s="59"/>
      <c r="Y88" s="59"/>
      <c r="Z88" s="59"/>
      <c r="AA88" s="59"/>
    </row>
    <row r="89" spans="1:27" ht="17.5">
      <c r="A89" s="153"/>
      <c r="C89" s="910"/>
      <c r="D89" s="911"/>
      <c r="E89" s="910"/>
      <c r="F89" s="1056"/>
      <c r="G89" s="557"/>
      <c r="H89" s="557"/>
      <c r="I89" s="557"/>
      <c r="J89" s="557"/>
      <c r="K89" s="557"/>
      <c r="L89" s="557"/>
      <c r="M89" s="557"/>
      <c r="N89" s="557"/>
      <c r="O89" s="557"/>
      <c r="P89" s="557"/>
      <c r="Q89" s="557"/>
      <c r="R89" s="557"/>
      <c r="S89" s="557"/>
      <c r="T89" s="59"/>
      <c r="U89" s="59"/>
      <c r="V89" s="59"/>
      <c r="W89" s="59"/>
      <c r="X89" s="59"/>
      <c r="Y89" s="59"/>
      <c r="Z89" s="59"/>
      <c r="AA89" s="59"/>
    </row>
    <row r="90" spans="1:27" ht="17.5">
      <c r="A90" s="153"/>
      <c r="C90" s="910"/>
      <c r="D90" s="911"/>
      <c r="E90" s="910"/>
      <c r="F90" s="1056"/>
      <c r="G90" s="557"/>
      <c r="H90" s="557"/>
      <c r="I90" s="557"/>
      <c r="J90" s="557"/>
      <c r="K90" s="557"/>
      <c r="L90" s="557"/>
      <c r="M90" s="557"/>
      <c r="N90" s="557"/>
      <c r="O90" s="557"/>
      <c r="P90" s="557"/>
      <c r="Q90" s="557"/>
      <c r="R90" s="557"/>
      <c r="S90" s="557"/>
      <c r="T90" s="59"/>
      <c r="U90" s="59"/>
      <c r="V90" s="59"/>
      <c r="W90" s="59"/>
      <c r="X90" s="59"/>
      <c r="Y90" s="59"/>
      <c r="Z90" s="59"/>
      <c r="AA90" s="59"/>
    </row>
    <row r="91" spans="1:27" ht="17.5">
      <c r="A91" s="153"/>
      <c r="C91" s="910"/>
      <c r="D91" s="911"/>
      <c r="E91" s="910"/>
      <c r="F91" s="1056"/>
      <c r="G91" s="557"/>
      <c r="H91" s="557"/>
      <c r="I91" s="557"/>
      <c r="J91" s="557"/>
      <c r="K91" s="557"/>
      <c r="L91" s="557"/>
      <c r="M91" s="557"/>
      <c r="N91" s="557"/>
      <c r="O91" s="557"/>
      <c r="P91" s="557"/>
      <c r="Q91" s="557"/>
      <c r="R91" s="557"/>
      <c r="S91" s="557"/>
      <c r="T91" s="59"/>
      <c r="U91" s="59"/>
      <c r="V91" s="59"/>
      <c r="W91" s="59"/>
      <c r="X91" s="59"/>
      <c r="Y91" s="59"/>
      <c r="Z91" s="59"/>
      <c r="AA91" s="59"/>
    </row>
    <row r="92" spans="1:27" ht="17.5">
      <c r="A92" s="153"/>
      <c r="C92" s="910"/>
      <c r="D92" s="911"/>
      <c r="E92" s="910"/>
      <c r="F92" s="1056"/>
      <c r="G92" s="557"/>
      <c r="H92" s="557"/>
      <c r="I92" s="557"/>
      <c r="J92" s="557"/>
      <c r="K92" s="557"/>
      <c r="L92" s="557"/>
      <c r="M92" s="557"/>
      <c r="N92" s="557"/>
      <c r="O92" s="557"/>
      <c r="P92" s="557"/>
      <c r="Q92" s="557"/>
      <c r="R92" s="557"/>
      <c r="S92" s="557"/>
      <c r="T92" s="59"/>
      <c r="U92" s="59"/>
      <c r="V92" s="59"/>
      <c r="W92" s="59"/>
      <c r="X92" s="59"/>
      <c r="Y92" s="59"/>
      <c r="Z92" s="59"/>
      <c r="AA92" s="59"/>
    </row>
    <row r="93" spans="1:27" ht="17.399999999999999" customHeight="1">
      <c r="A93" s="153"/>
      <c r="B93" s="2086"/>
      <c r="C93" s="2086"/>
      <c r="D93" s="2086"/>
      <c r="E93" s="2086"/>
      <c r="F93" s="1056"/>
      <c r="G93" s="557"/>
      <c r="H93" s="557"/>
      <c r="I93" s="557"/>
      <c r="J93" s="557"/>
      <c r="K93" s="557"/>
      <c r="L93" s="557"/>
      <c r="M93" s="557"/>
      <c r="N93" s="557"/>
      <c r="O93" s="557"/>
      <c r="P93" s="557"/>
      <c r="Q93" s="557"/>
      <c r="R93" s="557"/>
      <c r="S93" s="557"/>
      <c r="T93" s="59"/>
      <c r="U93" s="59"/>
      <c r="V93" s="59"/>
      <c r="W93" s="59"/>
      <c r="X93" s="59"/>
      <c r="Y93" s="59"/>
      <c r="Z93" s="59"/>
      <c r="AA93" s="59"/>
    </row>
    <row r="94" spans="1:27" ht="17.5">
      <c r="A94" s="153"/>
      <c r="C94" s="910"/>
      <c r="D94" s="911"/>
      <c r="E94" s="910"/>
      <c r="F94" s="1056"/>
      <c r="G94" s="557"/>
      <c r="H94" s="557"/>
      <c r="I94" s="557"/>
      <c r="J94" s="557"/>
      <c r="K94" s="557"/>
      <c r="L94" s="557"/>
      <c r="M94" s="557"/>
      <c r="N94" s="557"/>
      <c r="O94" s="557"/>
      <c r="P94" s="557"/>
      <c r="Q94" s="557"/>
      <c r="R94" s="557"/>
      <c r="S94" s="557"/>
      <c r="T94" s="59"/>
      <c r="U94" s="59"/>
      <c r="V94" s="59"/>
      <c r="W94" s="59"/>
      <c r="X94" s="59"/>
      <c r="Y94" s="59"/>
      <c r="Z94" s="59"/>
      <c r="AA94" s="59"/>
    </row>
    <row r="95" spans="1:27" ht="18.649999999999999" customHeight="1">
      <c r="A95" s="153"/>
      <c r="B95" s="2084"/>
      <c r="C95" s="2084"/>
      <c r="D95" s="2084"/>
      <c r="E95" s="2084"/>
      <c r="F95" s="1056"/>
      <c r="G95" s="557"/>
      <c r="H95" s="557"/>
      <c r="I95" s="557"/>
      <c r="J95" s="557"/>
      <c r="K95" s="557"/>
      <c r="L95" s="557"/>
      <c r="M95" s="557"/>
      <c r="N95" s="557"/>
      <c r="O95" s="557"/>
      <c r="P95" s="557"/>
      <c r="Q95" s="557"/>
      <c r="R95" s="557"/>
      <c r="S95" s="557"/>
      <c r="T95" s="59"/>
      <c r="U95" s="59"/>
      <c r="V95" s="59"/>
      <c r="W95" s="59"/>
      <c r="X95" s="59"/>
      <c r="Y95" s="59"/>
      <c r="Z95" s="59"/>
      <c r="AA95" s="59"/>
    </row>
    <row r="96" spans="1:27" ht="18.649999999999999" customHeight="1">
      <c r="A96" s="153"/>
      <c r="B96" s="1373"/>
      <c r="C96" s="1373"/>
      <c r="D96" s="1373"/>
      <c r="E96" s="1373"/>
      <c r="F96" s="1056"/>
      <c r="G96" s="557"/>
      <c r="H96" s="557"/>
      <c r="I96" s="557"/>
      <c r="J96" s="557"/>
      <c r="K96" s="557"/>
      <c r="L96" s="557"/>
      <c r="M96" s="557"/>
      <c r="N96" s="557"/>
      <c r="O96" s="557"/>
      <c r="P96" s="557"/>
      <c r="Q96" s="557"/>
      <c r="R96" s="557"/>
      <c r="S96" s="557"/>
      <c r="T96" s="59"/>
      <c r="U96" s="59"/>
      <c r="V96" s="59"/>
      <c r="W96" s="59"/>
      <c r="X96" s="59"/>
      <c r="Y96" s="59"/>
      <c r="Z96" s="59"/>
      <c r="AA96" s="59"/>
    </row>
    <row r="97" spans="1:27" ht="18.649999999999999" customHeight="1">
      <c r="A97" s="153"/>
      <c r="B97" s="1373"/>
      <c r="C97" s="1373"/>
      <c r="D97" s="1373"/>
      <c r="E97" s="1373"/>
      <c r="F97" s="1056"/>
      <c r="G97" s="557"/>
      <c r="H97" s="557"/>
      <c r="I97" s="557"/>
      <c r="J97" s="557"/>
      <c r="K97" s="557"/>
      <c r="L97" s="557"/>
      <c r="M97" s="557"/>
      <c r="N97" s="557"/>
      <c r="O97" s="557"/>
      <c r="P97" s="557"/>
      <c r="Q97" s="557"/>
      <c r="R97" s="557"/>
      <c r="S97" s="557"/>
      <c r="T97" s="59"/>
      <c r="U97" s="59"/>
      <c r="V97" s="59"/>
      <c r="W97" s="59"/>
      <c r="X97" s="59"/>
      <c r="Y97" s="59"/>
      <c r="Z97" s="59"/>
      <c r="AA97" s="59"/>
    </row>
    <row r="98" spans="1:27" ht="18.649999999999999" customHeight="1">
      <c r="A98" s="153"/>
      <c r="B98" s="1373"/>
      <c r="C98" s="1373"/>
      <c r="D98" s="1373"/>
      <c r="E98" s="1373"/>
      <c r="F98" s="1056"/>
      <c r="G98" s="557"/>
      <c r="H98" s="557"/>
      <c r="I98" s="557"/>
      <c r="J98" s="557"/>
      <c r="K98" s="557"/>
      <c r="L98" s="557"/>
      <c r="M98" s="557"/>
      <c r="N98" s="557"/>
      <c r="O98" s="557"/>
      <c r="P98" s="557"/>
      <c r="Q98" s="557"/>
      <c r="R98" s="557"/>
      <c r="S98" s="557"/>
      <c r="T98" s="59"/>
      <c r="U98" s="59"/>
      <c r="V98" s="59"/>
      <c r="W98" s="59"/>
      <c r="X98" s="59"/>
      <c r="Y98" s="59"/>
      <c r="Z98" s="59"/>
      <c r="AA98" s="59"/>
    </row>
    <row r="99" spans="1:27" ht="18.649999999999999" customHeight="1">
      <c r="A99" s="153"/>
      <c r="B99" s="1415"/>
      <c r="C99" s="1415"/>
      <c r="D99" s="1415"/>
      <c r="E99" s="1415"/>
      <c r="F99" s="1056"/>
      <c r="G99" s="557"/>
      <c r="H99" s="557"/>
      <c r="I99" s="557"/>
      <c r="J99" s="557"/>
      <c r="K99" s="557"/>
      <c r="L99" s="557"/>
      <c r="M99" s="557"/>
      <c r="N99" s="557"/>
      <c r="O99" s="557"/>
      <c r="P99" s="557"/>
      <c r="Q99" s="557"/>
      <c r="R99" s="557"/>
      <c r="S99" s="557"/>
      <c r="T99" s="59"/>
      <c r="U99" s="59"/>
      <c r="V99" s="59"/>
      <c r="W99" s="59"/>
      <c r="X99" s="59"/>
      <c r="Y99" s="59"/>
      <c r="Z99" s="59"/>
      <c r="AA99" s="59"/>
    </row>
    <row r="100" spans="1:27" ht="18.649999999999999" customHeight="1">
      <c r="A100" s="153"/>
      <c r="B100" s="1415"/>
      <c r="C100" s="1415"/>
      <c r="D100" s="1415"/>
      <c r="E100" s="1415"/>
      <c r="F100" s="1056"/>
      <c r="G100" s="557"/>
      <c r="H100" s="557"/>
      <c r="I100" s="557"/>
      <c r="J100" s="557"/>
      <c r="K100" s="557"/>
      <c r="L100" s="557"/>
      <c r="M100" s="557"/>
      <c r="N100" s="557"/>
      <c r="O100" s="557"/>
      <c r="P100" s="557"/>
      <c r="Q100" s="557"/>
      <c r="R100" s="557"/>
      <c r="S100" s="557"/>
      <c r="T100" s="59"/>
      <c r="U100" s="59"/>
      <c r="V100" s="59"/>
      <c r="W100" s="59"/>
      <c r="X100" s="59"/>
      <c r="Y100" s="59"/>
      <c r="Z100" s="59"/>
      <c r="AA100" s="59"/>
    </row>
    <row r="101" spans="1:27" ht="18.649999999999999" customHeight="1">
      <c r="A101" s="153"/>
      <c r="B101" s="1415"/>
      <c r="C101" s="1415"/>
      <c r="D101" s="1415"/>
      <c r="E101" s="1415"/>
      <c r="F101" s="1056"/>
      <c r="G101" s="557"/>
      <c r="H101" s="557"/>
      <c r="I101" s="557"/>
      <c r="J101" s="557"/>
      <c r="K101" s="557"/>
      <c r="L101" s="557"/>
      <c r="M101" s="557"/>
      <c r="N101" s="557"/>
      <c r="O101" s="557"/>
      <c r="P101" s="557"/>
      <c r="Q101" s="557"/>
      <c r="R101" s="557"/>
      <c r="S101" s="557"/>
      <c r="T101" s="59"/>
      <c r="U101" s="59"/>
      <c r="V101" s="59"/>
      <c r="W101" s="59"/>
      <c r="X101" s="59"/>
      <c r="Y101" s="59"/>
      <c r="Z101" s="59"/>
      <c r="AA101" s="59"/>
    </row>
    <row r="102" spans="1:27" ht="18.649999999999999" customHeight="1">
      <c r="A102" s="153"/>
      <c r="B102" s="1373"/>
      <c r="C102" s="1373"/>
      <c r="D102" s="1373"/>
      <c r="E102" s="1373"/>
      <c r="F102" s="1056"/>
      <c r="G102" s="557"/>
      <c r="H102" s="557"/>
      <c r="I102" s="557"/>
      <c r="J102" s="557"/>
      <c r="K102" s="557"/>
      <c r="L102" s="557"/>
      <c r="M102" s="557"/>
      <c r="N102" s="557"/>
      <c r="O102" s="557"/>
      <c r="P102" s="557"/>
      <c r="Q102" s="557"/>
      <c r="R102" s="557"/>
      <c r="S102" s="557"/>
      <c r="T102" s="59"/>
      <c r="U102" s="59"/>
      <c r="V102" s="59"/>
      <c r="W102" s="59"/>
      <c r="X102" s="59"/>
      <c r="Y102" s="59"/>
      <c r="Z102" s="59"/>
      <c r="AA102" s="59"/>
    </row>
    <row r="103" spans="1:27" ht="18.649999999999999" customHeight="1">
      <c r="A103" s="153"/>
      <c r="B103" s="1373"/>
      <c r="C103" s="1373"/>
      <c r="D103" s="1373"/>
      <c r="E103" s="1373"/>
      <c r="F103" s="1056"/>
      <c r="G103" s="557"/>
      <c r="H103" s="557"/>
      <c r="I103" s="557"/>
      <c r="J103" s="557"/>
      <c r="K103" s="557"/>
      <c r="L103" s="557"/>
      <c r="M103" s="557"/>
      <c r="N103" s="557"/>
      <c r="O103" s="557"/>
      <c r="P103" s="557"/>
      <c r="Q103" s="557"/>
      <c r="R103" s="557"/>
      <c r="S103" s="557"/>
      <c r="T103" s="59"/>
      <c r="U103" s="59"/>
      <c r="V103" s="59"/>
      <c r="W103" s="59"/>
      <c r="X103" s="59"/>
      <c r="Y103" s="59"/>
      <c r="Z103" s="59"/>
      <c r="AA103" s="59"/>
    </row>
    <row r="104" spans="1:27" ht="14" customHeight="1">
      <c r="A104" s="153"/>
      <c r="B104" s="1373"/>
      <c r="C104" s="1373"/>
      <c r="D104" s="1373"/>
      <c r="E104" s="1373"/>
      <c r="F104" s="1056"/>
      <c r="G104" s="557"/>
      <c r="H104" s="557"/>
      <c r="I104" s="557"/>
      <c r="J104" s="557"/>
      <c r="K104" s="557"/>
      <c r="L104" s="557"/>
      <c r="M104" s="557"/>
      <c r="N104" s="557"/>
      <c r="O104" s="557"/>
      <c r="P104" s="557"/>
      <c r="Q104" s="557"/>
      <c r="R104" s="557"/>
      <c r="S104" s="557"/>
      <c r="T104" s="59"/>
      <c r="U104" s="59"/>
      <c r="V104" s="59"/>
      <c r="W104" s="59"/>
      <c r="X104" s="59"/>
      <c r="Y104" s="59"/>
      <c r="Z104" s="59"/>
      <c r="AA104" s="59"/>
    </row>
    <row r="105" spans="1:27" ht="15.65" customHeight="1">
      <c r="A105" s="153"/>
      <c r="B105" s="1373"/>
      <c r="C105" s="1373"/>
      <c r="D105" s="1373"/>
      <c r="E105" s="1373"/>
      <c r="F105" s="1056"/>
      <c r="G105" s="557"/>
      <c r="H105" s="557"/>
      <c r="I105" s="557"/>
      <c r="J105" s="557"/>
      <c r="K105" s="557"/>
      <c r="L105" s="557"/>
      <c r="M105" s="557"/>
      <c r="N105" s="557"/>
      <c r="O105" s="557"/>
      <c r="P105" s="557"/>
      <c r="Q105" s="557"/>
      <c r="R105" s="557"/>
      <c r="S105" s="557"/>
      <c r="T105" s="59"/>
      <c r="U105" s="59"/>
      <c r="V105" s="59"/>
      <c r="W105" s="59"/>
      <c r="X105" s="59"/>
      <c r="Y105" s="59"/>
      <c r="Z105" s="59"/>
      <c r="AA105" s="59"/>
    </row>
    <row r="106" spans="1:27" ht="17.5">
      <c r="A106" s="153"/>
      <c r="C106" s="910"/>
      <c r="D106" s="911"/>
      <c r="E106" s="910"/>
      <c r="F106" s="1056"/>
      <c r="G106" s="557"/>
      <c r="H106" s="557"/>
      <c r="I106" s="557"/>
      <c r="J106" s="557"/>
      <c r="K106" s="557"/>
      <c r="L106" s="557"/>
      <c r="M106" s="557"/>
      <c r="N106" s="557"/>
      <c r="O106" s="557"/>
      <c r="P106" s="557"/>
      <c r="Q106" s="557"/>
      <c r="R106" s="557"/>
      <c r="S106" s="557"/>
      <c r="T106" s="59"/>
      <c r="U106" s="59"/>
      <c r="V106" s="59"/>
      <c r="W106" s="59"/>
      <c r="X106" s="59"/>
      <c r="Y106" s="59"/>
      <c r="Z106" s="59"/>
      <c r="AA106" s="59"/>
    </row>
    <row r="107" spans="1:27" ht="17.5">
      <c r="A107" s="153"/>
      <c r="C107" s="910"/>
      <c r="D107" s="911"/>
      <c r="E107" s="910"/>
      <c r="F107" s="1056"/>
      <c r="G107" s="557"/>
      <c r="H107" s="557"/>
      <c r="I107" s="557"/>
      <c r="J107" s="557"/>
      <c r="K107" s="557"/>
      <c r="L107" s="557"/>
      <c r="M107" s="557"/>
      <c r="N107" s="557"/>
      <c r="O107" s="557"/>
      <c r="P107" s="557"/>
      <c r="Q107" s="557"/>
      <c r="R107" s="557"/>
      <c r="S107" s="557"/>
      <c r="T107" s="59"/>
      <c r="U107" s="59"/>
      <c r="V107" s="59"/>
      <c r="W107" s="59"/>
      <c r="X107" s="59"/>
      <c r="Y107" s="59"/>
      <c r="Z107" s="59"/>
      <c r="AA107" s="59"/>
    </row>
    <row r="108" spans="1:27" ht="17.5">
      <c r="A108" s="153"/>
      <c r="C108" s="910"/>
      <c r="D108" s="911"/>
      <c r="E108" s="910"/>
      <c r="F108" s="1056"/>
      <c r="G108" s="557"/>
      <c r="H108" s="557"/>
      <c r="I108" s="557"/>
      <c r="J108" s="557"/>
      <c r="K108" s="557"/>
      <c r="L108" s="557"/>
      <c r="M108" s="557"/>
      <c r="N108" s="557"/>
      <c r="O108" s="557"/>
      <c r="P108" s="557"/>
      <c r="Q108" s="557"/>
      <c r="R108" s="557"/>
      <c r="S108" s="557"/>
      <c r="T108" s="59"/>
      <c r="U108" s="59"/>
      <c r="V108" s="59"/>
      <c r="W108" s="59"/>
      <c r="X108" s="59"/>
      <c r="Y108" s="59"/>
      <c r="Z108" s="59"/>
      <c r="AA108" s="59"/>
    </row>
    <row r="109" spans="1:27" ht="16" thickBot="1">
      <c r="A109" s="1374"/>
      <c r="B109" s="1375"/>
      <c r="C109" s="1375"/>
      <c r="D109" s="1375"/>
      <c r="E109" s="1375"/>
      <c r="F109" s="1376"/>
      <c r="G109" s="557"/>
      <c r="H109" s="557"/>
      <c r="I109" s="557"/>
      <c r="J109" s="557"/>
      <c r="K109" s="557"/>
      <c r="L109" s="557"/>
      <c r="M109" s="557"/>
      <c r="N109" s="557"/>
      <c r="O109" s="557"/>
      <c r="P109" s="557"/>
      <c r="Q109" s="557"/>
      <c r="R109" s="557"/>
      <c r="S109" s="557"/>
      <c r="T109" s="59"/>
      <c r="U109" s="59"/>
      <c r="V109" s="59"/>
      <c r="W109" s="59"/>
      <c r="X109" s="59"/>
      <c r="Y109" s="59"/>
      <c r="Z109" s="59"/>
      <c r="AA109" s="59"/>
    </row>
    <row r="110" spans="1:27">
      <c r="A110" s="2"/>
      <c r="B110" s="2"/>
      <c r="C110" s="2"/>
      <c r="D110" s="2"/>
      <c r="E110" s="2"/>
      <c r="F110" s="2" t="s">
        <v>2377</v>
      </c>
      <c r="G110" s="557"/>
      <c r="H110" s="557"/>
      <c r="I110" s="557"/>
      <c r="J110" s="557"/>
      <c r="K110" s="557"/>
      <c r="L110" s="557"/>
      <c r="M110" s="557"/>
      <c r="N110" s="557"/>
      <c r="O110" s="557"/>
      <c r="P110" s="557"/>
      <c r="Q110" s="557"/>
      <c r="R110" s="557"/>
      <c r="S110" s="557"/>
      <c r="T110" s="59"/>
      <c r="U110" s="59"/>
      <c r="V110" s="59"/>
      <c r="W110" s="59"/>
      <c r="X110" s="59"/>
      <c r="Y110" s="59"/>
      <c r="Z110" s="59"/>
      <c r="AA110" s="59"/>
    </row>
    <row r="111" spans="1:27">
      <c r="A111" s="2"/>
      <c r="B111" s="1370"/>
      <c r="C111" s="2"/>
      <c r="D111" s="2"/>
      <c r="E111" s="2"/>
      <c r="F111" s="2"/>
      <c r="G111" s="557"/>
      <c r="H111" s="557"/>
      <c r="I111" s="557"/>
      <c r="J111" s="557"/>
      <c r="K111" s="557"/>
      <c r="L111" s="557"/>
      <c r="M111" s="557"/>
      <c r="N111" s="557"/>
      <c r="O111" s="557"/>
      <c r="P111" s="557"/>
      <c r="Q111" s="557"/>
      <c r="R111" s="557"/>
      <c r="S111" s="557"/>
      <c r="T111" s="59"/>
      <c r="U111" s="59"/>
      <c r="V111" s="59"/>
      <c r="W111" s="59"/>
      <c r="X111" s="59"/>
      <c r="Y111" s="59"/>
      <c r="Z111" s="59"/>
      <c r="AA111" s="59"/>
    </row>
    <row r="112" spans="1:27">
      <c r="A112" s="150" t="s">
        <v>73</v>
      </c>
      <c r="B112" s="150"/>
      <c r="C112" s="150"/>
      <c r="D112" s="150"/>
      <c r="E112" s="150"/>
      <c r="F112" s="150"/>
      <c r="G112" s="557"/>
      <c r="H112" s="557"/>
      <c r="I112" s="557"/>
      <c r="J112" s="557"/>
      <c r="K112" s="557"/>
      <c r="L112" s="557"/>
      <c r="M112" s="557"/>
      <c r="N112" s="557"/>
      <c r="O112" s="557"/>
      <c r="P112" s="557"/>
      <c r="Q112" s="557"/>
      <c r="R112" s="557"/>
      <c r="S112" s="557"/>
      <c r="T112" s="59"/>
      <c r="U112" s="59"/>
      <c r="V112" s="59"/>
      <c r="W112" s="59"/>
      <c r="X112" s="59"/>
      <c r="Y112" s="59"/>
      <c r="Z112" s="59"/>
      <c r="AA112" s="59"/>
    </row>
    <row r="120" ht="17.25" customHeight="1"/>
  </sheetData>
  <mergeCells count="5">
    <mergeCell ref="A5:F5"/>
    <mergeCell ref="B95:E95"/>
    <mergeCell ref="B79:E79"/>
    <mergeCell ref="B93:E93"/>
    <mergeCell ref="B81:E81"/>
  </mergeCells>
  <printOptions horizontalCentered="1" verticalCentered="1"/>
  <pageMargins left="0.5" right="0.5" top="0.5" bottom="0.5" header="0" footer="0"/>
  <pageSetup scale="60" fitToHeight="2" orientation="portrait" r:id="rId1"/>
  <headerFooter alignWithMargins="0"/>
  <rowBreaks count="1" manualBreakCount="1">
    <brk id="72"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26"/>
  <sheetViews>
    <sheetView zoomScale="75" zoomScaleNormal="75" workbookViewId="0">
      <selection activeCell="K47" sqref="K47"/>
    </sheetView>
  </sheetViews>
  <sheetFormatPr defaultColWidth="9.84375" defaultRowHeight="15.5"/>
  <cols>
    <col min="1" max="1" width="4.84375" style="668" customWidth="1"/>
    <col min="2" max="2" width="27.4609375" style="668" customWidth="1"/>
    <col min="3" max="3" width="15.84375" style="668" customWidth="1"/>
    <col min="4" max="4" width="14.4609375" style="668" bestFit="1" customWidth="1"/>
    <col min="5" max="5" width="12.84375" style="668" customWidth="1"/>
    <col min="6" max="6" width="15.921875" style="668" bestFit="1" customWidth="1"/>
    <col min="7" max="7" width="15.53515625" style="668" bestFit="1" customWidth="1"/>
    <col min="8" max="8" width="16.84375" style="668" bestFit="1" customWidth="1"/>
    <col min="9" max="16384" width="9.84375" style="668"/>
  </cols>
  <sheetData>
    <row r="1" spans="1:9" ht="16" thickBot="1">
      <c r="A1" s="747" t="str">
        <f>+CONAMEDATE6</f>
        <v>Annual Report of VERIZON NEW YORK INC.                                                                                    For the period ending DECEMBER 31, 2023</v>
      </c>
      <c r="B1" s="557"/>
      <c r="C1" s="557"/>
      <c r="D1" s="557"/>
      <c r="E1" s="557"/>
      <c r="F1" s="557"/>
      <c r="G1" s="557"/>
      <c r="H1" s="557"/>
      <c r="I1" s="557"/>
    </row>
    <row r="2" spans="1:9" ht="22.5">
      <c r="A2" s="707" t="s">
        <v>706</v>
      </c>
      <c r="B2" s="708"/>
      <c r="C2" s="708"/>
      <c r="D2" s="708"/>
      <c r="E2" s="708"/>
      <c r="F2" s="708"/>
      <c r="G2" s="708"/>
      <c r="H2" s="709"/>
      <c r="I2" s="557"/>
    </row>
    <row r="3" spans="1:9">
      <c r="A3" s="1432" t="s">
        <v>1997</v>
      </c>
      <c r="B3" s="711"/>
      <c r="C3" s="711"/>
      <c r="D3" s="711"/>
      <c r="E3" s="711"/>
      <c r="F3" s="711"/>
      <c r="G3" s="711"/>
      <c r="H3" s="712"/>
      <c r="I3" s="557"/>
    </row>
    <row r="4" spans="1:9">
      <c r="A4" s="556"/>
      <c r="B4" s="557"/>
      <c r="C4" s="557"/>
      <c r="D4" s="557"/>
      <c r="E4" s="557"/>
      <c r="F4" s="557"/>
      <c r="G4" s="557"/>
      <c r="H4" s="558"/>
      <c r="I4" s="557"/>
    </row>
    <row r="5" spans="1:9">
      <c r="A5" s="556" t="s">
        <v>1998</v>
      </c>
      <c r="B5" s="557"/>
      <c r="C5" s="557"/>
      <c r="D5" s="557"/>
      <c r="E5" s="557"/>
      <c r="F5" s="557"/>
      <c r="G5" s="557"/>
      <c r="H5" s="558"/>
      <c r="I5" s="557"/>
    </row>
    <row r="6" spans="1:9">
      <c r="A6" s="556" t="s">
        <v>1999</v>
      </c>
      <c r="B6" s="557"/>
      <c r="C6" s="557"/>
      <c r="D6" s="557"/>
      <c r="E6" s="557"/>
      <c r="F6" s="557"/>
      <c r="G6" s="557"/>
      <c r="H6" s="558"/>
      <c r="I6" s="557"/>
    </row>
    <row r="7" spans="1:9">
      <c r="A7" s="556"/>
      <c r="B7" s="557"/>
      <c r="C7" s="557"/>
      <c r="D7" s="557"/>
      <c r="E7" s="557"/>
      <c r="F7" s="557"/>
      <c r="G7" s="557"/>
      <c r="H7" s="558"/>
      <c r="I7" s="557"/>
    </row>
    <row r="8" spans="1:9">
      <c r="A8" s="556" t="s">
        <v>2000</v>
      </c>
      <c r="B8" s="557"/>
      <c r="C8" s="557"/>
      <c r="D8" s="557"/>
      <c r="E8" s="557"/>
      <c r="F8" s="557"/>
      <c r="G8" s="557"/>
      <c r="H8" s="558"/>
      <c r="I8" s="557"/>
    </row>
    <row r="9" spans="1:9">
      <c r="A9" s="556"/>
      <c r="B9" s="557"/>
      <c r="C9" s="557"/>
      <c r="D9" s="557"/>
      <c r="E9" s="557"/>
      <c r="F9" s="557"/>
      <c r="G9" s="557"/>
      <c r="H9" s="558"/>
      <c r="I9" s="557"/>
    </row>
    <row r="10" spans="1:9">
      <c r="A10" s="556" t="s">
        <v>1064</v>
      </c>
      <c r="B10" s="557"/>
      <c r="C10" s="557"/>
      <c r="D10" s="557"/>
      <c r="E10" s="557"/>
      <c r="F10" s="557"/>
      <c r="G10" s="557"/>
      <c r="H10" s="558"/>
      <c r="I10" s="557"/>
    </row>
    <row r="11" spans="1:9">
      <c r="A11" s="556"/>
      <c r="B11" s="557"/>
      <c r="C11" s="557"/>
      <c r="D11" s="557"/>
      <c r="E11" s="557"/>
      <c r="F11" s="557"/>
      <c r="G11" s="557"/>
      <c r="H11" s="558"/>
      <c r="I11" s="557"/>
    </row>
    <row r="12" spans="1:9">
      <c r="A12" s="556" t="s">
        <v>1065</v>
      </c>
      <c r="B12" s="557"/>
      <c r="C12" s="557"/>
      <c r="D12" s="557"/>
      <c r="E12" s="557"/>
      <c r="F12" s="557"/>
      <c r="G12" s="557"/>
      <c r="H12" s="558"/>
      <c r="I12" s="557"/>
    </row>
    <row r="13" spans="1:9">
      <c r="A13" s="556" t="s">
        <v>1066</v>
      </c>
      <c r="B13" s="557"/>
      <c r="C13" s="557"/>
      <c r="D13" s="557"/>
      <c r="E13" s="557"/>
      <c r="F13" s="557"/>
      <c r="G13" s="557"/>
      <c r="H13" s="558"/>
      <c r="I13" s="557"/>
    </row>
    <row r="14" spans="1:9">
      <c r="A14" s="714" t="s">
        <v>1067</v>
      </c>
      <c r="B14" s="715"/>
      <c r="C14" s="715"/>
      <c r="D14" s="715"/>
      <c r="E14" s="715"/>
      <c r="F14" s="715"/>
      <c r="G14" s="715"/>
      <c r="H14" s="716"/>
      <c r="I14" s="557"/>
    </row>
    <row r="15" spans="1:9">
      <c r="A15" s="1433"/>
      <c r="B15" s="1203"/>
      <c r="C15" s="1203"/>
      <c r="D15" s="1203"/>
      <c r="E15" s="1434" t="s">
        <v>45</v>
      </c>
      <c r="F15" s="1434" t="s">
        <v>1068</v>
      </c>
      <c r="G15" s="1434" t="s">
        <v>1069</v>
      </c>
      <c r="H15" s="558"/>
      <c r="I15" s="557"/>
    </row>
    <row r="16" spans="1:9">
      <c r="A16" s="926" t="s">
        <v>1070</v>
      </c>
      <c r="B16" s="1434" t="s">
        <v>546</v>
      </c>
      <c r="C16" s="1434" t="s">
        <v>46</v>
      </c>
      <c r="D16" s="1434" t="s">
        <v>1071</v>
      </c>
      <c r="E16" s="1434" t="s">
        <v>1072</v>
      </c>
      <c r="F16" s="1434" t="s">
        <v>1073</v>
      </c>
      <c r="G16" s="1434" t="s">
        <v>1074</v>
      </c>
      <c r="H16" s="1174" t="s">
        <v>45</v>
      </c>
      <c r="I16" s="557"/>
    </row>
    <row r="17" spans="1:9">
      <c r="A17" s="1435" t="s">
        <v>47</v>
      </c>
      <c r="B17" s="1436" t="s">
        <v>459</v>
      </c>
      <c r="C17" s="1436" t="s">
        <v>460</v>
      </c>
      <c r="D17" s="1436" t="s">
        <v>461</v>
      </c>
      <c r="E17" s="1436" t="s">
        <v>61</v>
      </c>
      <c r="F17" s="1436" t="s">
        <v>62</v>
      </c>
      <c r="G17" s="1436" t="s">
        <v>63</v>
      </c>
      <c r="H17" s="1180" t="s">
        <v>64</v>
      </c>
      <c r="I17" s="557"/>
    </row>
    <row r="18" spans="1:9" ht="15.9" customHeight="1">
      <c r="A18" s="1433"/>
      <c r="B18" s="1437" t="s">
        <v>1075</v>
      </c>
      <c r="C18" s="1203"/>
      <c r="D18" s="1203"/>
      <c r="E18" s="1203"/>
      <c r="F18" s="1203"/>
      <c r="G18" s="1203"/>
      <c r="H18" s="558"/>
      <c r="I18" s="557"/>
    </row>
    <row r="19" spans="1:9" ht="15.9" customHeight="1">
      <c r="A19" s="926" t="s">
        <v>463</v>
      </c>
      <c r="B19" s="1203" t="s">
        <v>1076</v>
      </c>
      <c r="C19" s="2048">
        <v>394963565.88999987</v>
      </c>
      <c r="D19" s="2050">
        <v>0</v>
      </c>
      <c r="E19" s="2050"/>
      <c r="F19" s="796">
        <v>394963565.88999987</v>
      </c>
      <c r="G19" s="796">
        <v>392807232.14999986</v>
      </c>
      <c r="H19" s="2051">
        <v>2156333.7400000095</v>
      </c>
      <c r="I19" s="557"/>
    </row>
    <row r="20" spans="1:9" ht="15.9" customHeight="1">
      <c r="A20" s="926" t="s">
        <v>820</v>
      </c>
      <c r="B20" s="1203" t="s">
        <v>1077</v>
      </c>
      <c r="C20" s="908">
        <v>1114705160.9300003</v>
      </c>
      <c r="D20" s="2052">
        <v>0</v>
      </c>
      <c r="E20" s="2052"/>
      <c r="F20" s="2053">
        <v>1114705160.9300003</v>
      </c>
      <c r="G20" s="2053">
        <v>32994424.27</v>
      </c>
      <c r="H20" s="2054">
        <v>1081710736.6600003</v>
      </c>
      <c r="I20" s="557"/>
    </row>
    <row r="21" spans="1:9" ht="15.9" customHeight="1">
      <c r="A21" s="926" t="s">
        <v>1058</v>
      </c>
      <c r="B21" s="1203" t="s">
        <v>1078</v>
      </c>
      <c r="C21" s="908">
        <v>29902375.75</v>
      </c>
      <c r="D21" s="2052">
        <v>0</v>
      </c>
      <c r="E21" s="2052"/>
      <c r="F21" s="2053">
        <v>29902375.75</v>
      </c>
      <c r="G21" s="2053">
        <v>28442685.310000002</v>
      </c>
      <c r="H21" s="2054">
        <v>1459690.4399999976</v>
      </c>
      <c r="I21" s="557"/>
    </row>
    <row r="22" spans="1:9" ht="15.9" customHeight="1">
      <c r="A22" s="926" t="s">
        <v>70</v>
      </c>
      <c r="B22" s="1203" t="s">
        <v>1079</v>
      </c>
      <c r="C22" s="2049">
        <v>287341745.16000009</v>
      </c>
      <c r="D22" s="2052">
        <v>0</v>
      </c>
      <c r="E22" s="2052"/>
      <c r="F22" s="2053">
        <v>287341745.16000009</v>
      </c>
      <c r="G22" s="2053">
        <v>198856259.75470674</v>
      </c>
      <c r="H22" s="2054">
        <v>88485485.405293345</v>
      </c>
      <c r="I22" s="557"/>
    </row>
    <row r="23" spans="1:9" ht="15.9" customHeight="1">
      <c r="A23" s="926" t="s">
        <v>71</v>
      </c>
      <c r="B23" s="1203" t="s">
        <v>1080</v>
      </c>
      <c r="C23" s="999">
        <v>0</v>
      </c>
      <c r="D23" s="998">
        <v>0</v>
      </c>
      <c r="E23" s="998"/>
      <c r="F23" s="2052">
        <v>0</v>
      </c>
      <c r="G23" s="2052">
        <v>0</v>
      </c>
      <c r="H23" s="2052">
        <v>0</v>
      </c>
      <c r="I23" s="557"/>
    </row>
    <row r="24" spans="1:9" ht="15.9" customHeight="1">
      <c r="A24" s="926" t="s">
        <v>471</v>
      </c>
      <c r="B24" s="1203" t="s">
        <v>1081</v>
      </c>
      <c r="C24" s="2055">
        <v>1683422362.7199998</v>
      </c>
      <c r="D24" s="2056">
        <v>1683422362.7199998</v>
      </c>
      <c r="E24" s="2056"/>
      <c r="F24" s="997">
        <v>0</v>
      </c>
      <c r="G24" s="997">
        <v>0</v>
      </c>
      <c r="H24" s="997">
        <v>0</v>
      </c>
      <c r="I24" s="557"/>
    </row>
    <row r="25" spans="1:9" ht="15.9" customHeight="1">
      <c r="A25" s="926" t="s">
        <v>474</v>
      </c>
      <c r="B25" s="1203" t="s">
        <v>1082</v>
      </c>
      <c r="C25" s="1438">
        <f t="shared" ref="C25:H25" si="0">SUM(C19:C24)</f>
        <v>3510335210.4499998</v>
      </c>
      <c r="D25" s="614">
        <f t="shared" si="0"/>
        <v>1683422362.7199998</v>
      </c>
      <c r="E25" s="614">
        <f t="shared" si="0"/>
        <v>0</v>
      </c>
      <c r="F25" s="614">
        <f t="shared" si="0"/>
        <v>1826912847.7300003</v>
      </c>
      <c r="G25" s="614">
        <f t="shared" si="0"/>
        <v>653100601.48470664</v>
      </c>
      <c r="H25" s="615">
        <f t="shared" si="0"/>
        <v>1173812246.2452936</v>
      </c>
      <c r="I25" s="557"/>
    </row>
    <row r="26" spans="1:9" ht="15.9" customHeight="1">
      <c r="A26" s="926" t="s">
        <v>2064</v>
      </c>
      <c r="B26" s="1203" t="s">
        <v>1083</v>
      </c>
      <c r="C26" s="1439">
        <v>19146440.150000002</v>
      </c>
      <c r="D26" s="1000">
        <v>1049895.0456252499</v>
      </c>
      <c r="E26" s="1000"/>
      <c r="F26" s="2057">
        <v>18096545.104374751</v>
      </c>
      <c r="G26" s="2058">
        <v>11964940.044853197</v>
      </c>
      <c r="H26" s="1191">
        <v>6131605.059521554</v>
      </c>
      <c r="I26" s="557"/>
    </row>
    <row r="27" spans="1:9" ht="15.9" customHeight="1">
      <c r="A27" s="926" t="s">
        <v>334</v>
      </c>
      <c r="B27" s="1203" t="s">
        <v>1084</v>
      </c>
      <c r="C27" s="1439">
        <f t="shared" ref="C27:H27" si="1">C25-C26</f>
        <v>3491188770.2999997</v>
      </c>
      <c r="D27" s="1440">
        <f t="shared" si="1"/>
        <v>1682372467.6743746</v>
      </c>
      <c r="E27" s="1440">
        <f t="shared" si="1"/>
        <v>0</v>
      </c>
      <c r="F27" s="1440">
        <f t="shared" si="1"/>
        <v>1808816302.6256256</v>
      </c>
      <c r="G27" s="1440">
        <f t="shared" si="1"/>
        <v>641135661.43985343</v>
      </c>
      <c r="H27" s="1441">
        <f t="shared" si="1"/>
        <v>1167680641.1857722</v>
      </c>
      <c r="I27" s="557"/>
    </row>
    <row r="28" spans="1:9" ht="15.9" customHeight="1">
      <c r="A28" s="926" t="s">
        <v>1085</v>
      </c>
      <c r="B28" s="1203"/>
      <c r="C28" s="1438"/>
      <c r="D28" s="614"/>
      <c r="E28" s="614"/>
      <c r="F28" s="614"/>
      <c r="G28" s="614"/>
      <c r="H28" s="615"/>
      <c r="I28" s="557"/>
    </row>
    <row r="29" spans="1:9" ht="15.9" customHeight="1">
      <c r="A29" s="926" t="s">
        <v>1085</v>
      </c>
      <c r="B29" s="1437" t="s">
        <v>1086</v>
      </c>
      <c r="C29" s="1438"/>
      <c r="D29" s="614"/>
      <c r="E29" s="614"/>
      <c r="F29" s="614"/>
      <c r="G29" s="614"/>
      <c r="H29" s="615"/>
      <c r="I29" s="557"/>
    </row>
    <row r="30" spans="1:9" ht="15.9" customHeight="1">
      <c r="A30" s="926" t="s">
        <v>72</v>
      </c>
      <c r="B30" s="1203" t="s">
        <v>1087</v>
      </c>
      <c r="C30" s="1438">
        <v>2183895352.7000003</v>
      </c>
      <c r="D30" s="905">
        <v>933115770.49163234</v>
      </c>
      <c r="E30" s="905"/>
      <c r="F30" s="905">
        <v>1250779582.2083678</v>
      </c>
      <c r="G30" s="857">
        <v>849017842.88181758</v>
      </c>
      <c r="H30" s="1191">
        <v>401761739.32655025</v>
      </c>
      <c r="I30" s="557"/>
    </row>
    <row r="31" spans="1:9" ht="15.9" customHeight="1">
      <c r="A31" s="926" t="s">
        <v>73</v>
      </c>
      <c r="B31" s="1203" t="s">
        <v>1088</v>
      </c>
      <c r="C31" s="1438">
        <v>159149574.81</v>
      </c>
      <c r="D31" s="905">
        <v>21659371.690325651</v>
      </c>
      <c r="E31" s="905"/>
      <c r="F31" s="905">
        <v>137490203.11967435</v>
      </c>
      <c r="G31" s="857">
        <v>91431791.134960562</v>
      </c>
      <c r="H31" s="1191">
        <v>46058411.984713793</v>
      </c>
      <c r="I31" s="557"/>
    </row>
    <row r="32" spans="1:9" ht="15.9" customHeight="1">
      <c r="A32" s="926" t="s">
        <v>74</v>
      </c>
      <c r="B32" s="1203" t="s">
        <v>1089</v>
      </c>
      <c r="C32" s="1438">
        <v>238159333.22999999</v>
      </c>
      <c r="D32" s="905">
        <v>72875457.20684424</v>
      </c>
      <c r="E32" s="905"/>
      <c r="F32" s="905">
        <v>165283876.02315575</v>
      </c>
      <c r="G32" s="857">
        <v>128541312.62979755</v>
      </c>
      <c r="H32" s="1191">
        <v>36742563.393358201</v>
      </c>
      <c r="I32" s="557"/>
    </row>
    <row r="33" spans="1:10" ht="15.9" customHeight="1">
      <c r="A33" s="926" t="s">
        <v>75</v>
      </c>
      <c r="B33" s="1203" t="s">
        <v>1090</v>
      </c>
      <c r="C33" s="1438">
        <v>119116106.94999999</v>
      </c>
      <c r="D33" s="905">
        <v>8826741.4621019699</v>
      </c>
      <c r="E33" s="905"/>
      <c r="F33" s="905">
        <v>110289365.48789802</v>
      </c>
      <c r="G33" s="857">
        <v>80159648.4384619</v>
      </c>
      <c r="H33" s="1191">
        <v>30129717.049436122</v>
      </c>
      <c r="I33" s="557"/>
    </row>
    <row r="34" spans="1:10" ht="15.9" customHeight="1">
      <c r="A34" s="926" t="s">
        <v>76</v>
      </c>
      <c r="B34" s="1203" t="s">
        <v>1091</v>
      </c>
      <c r="C34" s="1438">
        <v>121790382.61</v>
      </c>
      <c r="D34" s="905">
        <v>0</v>
      </c>
      <c r="E34" s="905"/>
      <c r="F34" s="905">
        <v>121790382.61</v>
      </c>
      <c r="G34" s="857">
        <v>58442820.160765044</v>
      </c>
      <c r="H34" s="1191">
        <v>63347562.449234955</v>
      </c>
      <c r="I34" s="557"/>
    </row>
    <row r="35" spans="1:10" ht="15.9" customHeight="1">
      <c r="A35" s="926" t="s">
        <v>77</v>
      </c>
      <c r="B35" s="1203" t="s">
        <v>1092</v>
      </c>
      <c r="C35" s="1439">
        <v>1317099605.3099999</v>
      </c>
      <c r="D35" s="1000">
        <v>133866052.58489248</v>
      </c>
      <c r="E35" s="1000"/>
      <c r="F35" s="1000">
        <v>1183233552.7251074</v>
      </c>
      <c r="G35" s="858">
        <v>799548253.88672459</v>
      </c>
      <c r="H35" s="2059">
        <v>383685298.83838284</v>
      </c>
      <c r="I35" s="557"/>
    </row>
    <row r="36" spans="1:10" ht="15.9" customHeight="1">
      <c r="A36" s="926" t="s">
        <v>78</v>
      </c>
      <c r="B36" s="1203" t="s">
        <v>1082</v>
      </c>
      <c r="C36" s="1438">
        <f t="shared" ref="C36:H36" si="2">SUM(C30:C35)</f>
        <v>4139210355.6100001</v>
      </c>
      <c r="D36" s="614">
        <f t="shared" si="2"/>
        <v>1170343393.4357965</v>
      </c>
      <c r="E36" s="614">
        <f t="shared" si="2"/>
        <v>0</v>
      </c>
      <c r="F36" s="614">
        <f t="shared" si="2"/>
        <v>2968866962.1742034</v>
      </c>
      <c r="G36" s="614">
        <f t="shared" si="2"/>
        <v>2007141669.1325274</v>
      </c>
      <c r="H36" s="756">
        <f t="shared" si="2"/>
        <v>961725293.04167616</v>
      </c>
      <c r="I36" s="557"/>
    </row>
    <row r="37" spans="1:10" ht="15.9" customHeight="1">
      <c r="A37" s="926" t="s">
        <v>79</v>
      </c>
      <c r="B37" s="1203" t="s">
        <v>1093</v>
      </c>
      <c r="C37" s="1439">
        <v>1166784496.3499999</v>
      </c>
      <c r="D37" s="1000">
        <v>49447530.945322797</v>
      </c>
      <c r="E37" s="1000"/>
      <c r="F37" s="1442">
        <v>1117336965.4046772</v>
      </c>
      <c r="G37" s="858">
        <v>728449227.41975045</v>
      </c>
      <c r="H37" s="1191">
        <v>388887737.9849267</v>
      </c>
      <c r="I37" s="557"/>
    </row>
    <row r="38" spans="1:10" ht="15.9" customHeight="1">
      <c r="A38" s="926" t="s">
        <v>80</v>
      </c>
      <c r="B38" s="1203" t="s">
        <v>1094</v>
      </c>
      <c r="C38" s="1439">
        <f t="shared" ref="C38:H38" si="3">C36+C37</f>
        <v>5305994851.96</v>
      </c>
      <c r="D38" s="1440">
        <f t="shared" si="3"/>
        <v>1219790924.3811193</v>
      </c>
      <c r="E38" s="1440">
        <f t="shared" si="3"/>
        <v>0</v>
      </c>
      <c r="F38" s="1440">
        <f t="shared" si="3"/>
        <v>4086203927.5788803</v>
      </c>
      <c r="G38" s="1440">
        <f t="shared" si="3"/>
        <v>2735590896.5522776</v>
      </c>
      <c r="H38" s="2060">
        <f t="shared" si="3"/>
        <v>1350613031.0266027</v>
      </c>
      <c r="I38" s="557"/>
    </row>
    <row r="39" spans="1:10" ht="15.9" customHeight="1">
      <c r="A39" s="926" t="s">
        <v>1085</v>
      </c>
      <c r="B39" s="1203"/>
      <c r="C39" s="1438"/>
      <c r="D39" s="614"/>
      <c r="E39" s="614"/>
      <c r="F39" s="614"/>
      <c r="G39" s="614"/>
      <c r="H39" s="615"/>
      <c r="I39" s="557"/>
    </row>
    <row r="40" spans="1:10" ht="15.9" customHeight="1">
      <c r="A40" s="926" t="s">
        <v>81</v>
      </c>
      <c r="B40" s="1203" t="s">
        <v>1095</v>
      </c>
      <c r="C40" s="1438">
        <f t="shared" ref="C40:H40" si="4">C27-C38</f>
        <v>-1814806081.6600003</v>
      </c>
      <c r="D40" s="614">
        <f t="shared" si="4"/>
        <v>462581543.29325533</v>
      </c>
      <c r="E40" s="614">
        <f t="shared" si="4"/>
        <v>0</v>
      </c>
      <c r="F40" s="614">
        <f t="shared" si="4"/>
        <v>-2277387624.9532547</v>
      </c>
      <c r="G40" s="614">
        <f t="shared" si="4"/>
        <v>-2094455235.1124241</v>
      </c>
      <c r="H40" s="615">
        <f t="shared" si="4"/>
        <v>-182932389.84083056</v>
      </c>
      <c r="I40" s="557"/>
    </row>
    <row r="41" spans="1:10" ht="15.9" customHeight="1">
      <c r="A41" s="926" t="s">
        <v>1085</v>
      </c>
      <c r="B41" s="1203"/>
      <c r="C41" s="1438"/>
      <c r="D41" s="614"/>
      <c r="E41" s="614"/>
      <c r="F41" s="614"/>
      <c r="G41" s="614"/>
      <c r="H41" s="615"/>
      <c r="I41" s="557"/>
    </row>
    <row r="42" spans="1:10" ht="15.9" customHeight="1">
      <c r="A42" s="926" t="s">
        <v>1085</v>
      </c>
      <c r="B42" s="1437" t="s">
        <v>1096</v>
      </c>
      <c r="C42" s="1438"/>
      <c r="D42" s="614"/>
      <c r="E42" s="614"/>
      <c r="F42" s="614"/>
      <c r="G42" s="614"/>
      <c r="H42" s="615"/>
      <c r="I42" s="557"/>
    </row>
    <row r="43" spans="1:10" ht="15.9" customHeight="1">
      <c r="A43" s="926" t="s">
        <v>82</v>
      </c>
      <c r="B43" s="1203" t="s">
        <v>1097</v>
      </c>
      <c r="C43" s="1438">
        <v>-583667667</v>
      </c>
      <c r="D43" s="857">
        <v>-241277123.85212696</v>
      </c>
      <c r="E43" s="905"/>
      <c r="F43" s="905">
        <v>-342390543.14787304</v>
      </c>
      <c r="G43" s="905">
        <v>-283141854.60303599</v>
      </c>
      <c r="H43" s="1191">
        <v>-59248688.544837058</v>
      </c>
      <c r="I43" s="557"/>
    </row>
    <row r="44" spans="1:10" ht="15.9" customHeight="1">
      <c r="A44" s="926" t="s">
        <v>83</v>
      </c>
      <c r="B44" s="1203" t="s">
        <v>1098</v>
      </c>
      <c r="C44" s="1438">
        <v>6262480</v>
      </c>
      <c r="D44" s="857">
        <v>411501.29832000006</v>
      </c>
      <c r="E44" s="905"/>
      <c r="F44" s="905">
        <v>5850978.7016799999</v>
      </c>
      <c r="G44" s="905">
        <v>3037979.1478399998</v>
      </c>
      <c r="H44" s="1191">
        <v>2812999.5538400002</v>
      </c>
      <c r="I44" s="557"/>
    </row>
    <row r="45" spans="1:10" ht="15.9" customHeight="1">
      <c r="A45" s="556"/>
      <c r="B45" s="753" t="s">
        <v>1099</v>
      </c>
      <c r="C45" s="1438"/>
      <c r="D45" s="857"/>
      <c r="E45" s="905"/>
      <c r="F45" s="905"/>
      <c r="G45" s="905"/>
      <c r="H45" s="847"/>
      <c r="I45" s="557"/>
    </row>
    <row r="46" spans="1:10" ht="15.9" customHeight="1">
      <c r="A46" s="926" t="s">
        <v>84</v>
      </c>
      <c r="B46" s="1203" t="s">
        <v>1100</v>
      </c>
      <c r="C46" s="1000">
        <v>0</v>
      </c>
      <c r="D46" s="1000">
        <v>0</v>
      </c>
      <c r="E46" s="1000"/>
      <c r="F46" s="1000">
        <v>0</v>
      </c>
      <c r="G46" s="1000">
        <v>0</v>
      </c>
      <c r="H46" s="1000">
        <v>0</v>
      </c>
      <c r="I46" s="557"/>
      <c r="J46" s="570"/>
    </row>
    <row r="47" spans="1:10" ht="15.9" customHeight="1">
      <c r="A47" s="926" t="s">
        <v>85</v>
      </c>
      <c r="B47" s="1203" t="s">
        <v>1101</v>
      </c>
      <c r="C47" s="1438">
        <f t="shared" ref="C47:H47" si="5">SUM(C43:C46)</f>
        <v>-577405187</v>
      </c>
      <c r="D47" s="614">
        <f t="shared" si="5"/>
        <v>-240865622.55380696</v>
      </c>
      <c r="E47" s="614">
        <f t="shared" si="5"/>
        <v>0</v>
      </c>
      <c r="F47" s="614">
        <f t="shared" si="5"/>
        <v>-336539564.44619304</v>
      </c>
      <c r="G47" s="614">
        <f t="shared" si="5"/>
        <v>-280103875.45519596</v>
      </c>
      <c r="H47" s="615">
        <f t="shared" si="5"/>
        <v>-56435688.990997061</v>
      </c>
      <c r="I47" s="557"/>
    </row>
    <row r="48" spans="1:10" ht="15.9" customHeight="1">
      <c r="A48" s="926" t="s">
        <v>86</v>
      </c>
      <c r="B48" s="1203" t="s">
        <v>1102</v>
      </c>
      <c r="C48" s="1439">
        <v>379058684.41999996</v>
      </c>
      <c r="D48" s="1000">
        <v>14700047.896958275</v>
      </c>
      <c r="E48" s="1000"/>
      <c r="F48" s="1442">
        <v>364358636.52304167</v>
      </c>
      <c r="G48" s="1000">
        <v>223309040.45865613</v>
      </c>
      <c r="H48" s="1443">
        <v>141049596.06438553</v>
      </c>
      <c r="I48" s="557"/>
    </row>
    <row r="49" spans="1:9" ht="15.9" customHeight="1">
      <c r="A49" s="926" t="s">
        <v>87</v>
      </c>
      <c r="B49" s="1203" t="s">
        <v>1103</v>
      </c>
      <c r="C49" s="1439">
        <f t="shared" ref="C49:H49" si="6">C47+C48</f>
        <v>-198346502.58000004</v>
      </c>
      <c r="D49" s="1440">
        <f t="shared" si="6"/>
        <v>-226165574.6568487</v>
      </c>
      <c r="E49" s="1440">
        <f t="shared" si="6"/>
        <v>0</v>
      </c>
      <c r="F49" s="1440">
        <f t="shared" si="6"/>
        <v>27819072.076848626</v>
      </c>
      <c r="G49" s="1440">
        <f t="shared" si="6"/>
        <v>-56794834.996539831</v>
      </c>
      <c r="H49" s="1441">
        <f t="shared" si="6"/>
        <v>84613907.073388472</v>
      </c>
      <c r="I49" s="557"/>
    </row>
    <row r="50" spans="1:9" ht="15.9" customHeight="1">
      <c r="A50" s="1433"/>
      <c r="B50" s="1203"/>
      <c r="C50" s="1438"/>
      <c r="D50" s="614"/>
      <c r="E50" s="614"/>
      <c r="F50" s="614"/>
      <c r="G50" s="614"/>
      <c r="H50" s="615"/>
      <c r="I50" s="557"/>
    </row>
    <row r="51" spans="1:9" ht="15.9" customHeight="1">
      <c r="A51" s="1433"/>
      <c r="B51" s="1203" t="s">
        <v>1104</v>
      </c>
      <c r="C51" s="859"/>
      <c r="D51" s="859"/>
      <c r="E51" s="905"/>
      <c r="F51" s="1444"/>
      <c r="G51" s="1444"/>
      <c r="H51" s="1445"/>
      <c r="I51" s="557"/>
    </row>
    <row r="52" spans="1:9" ht="15.9" customHeight="1">
      <c r="A52" s="926" t="s">
        <v>2076</v>
      </c>
      <c r="B52" s="1203" t="s">
        <v>1105</v>
      </c>
      <c r="C52" s="1446">
        <v>-18829347.039999999</v>
      </c>
      <c r="D52" s="905">
        <v>-618092.14593504008</v>
      </c>
      <c r="E52" s="905">
        <v>0</v>
      </c>
      <c r="F52" s="905">
        <v>-18211254.894064959</v>
      </c>
      <c r="G52" s="905">
        <v>-11960683.680013601</v>
      </c>
      <c r="H52" s="889">
        <v>-6250571.2140513584</v>
      </c>
      <c r="I52" s="557"/>
    </row>
    <row r="53" spans="1:9" ht="15.9" customHeight="1">
      <c r="A53" s="1433"/>
      <c r="B53" s="1203"/>
      <c r="C53" s="1438"/>
      <c r="D53" s="614"/>
      <c r="E53" s="614"/>
      <c r="F53" s="614"/>
      <c r="G53" s="614"/>
      <c r="H53" s="615"/>
      <c r="I53" s="557"/>
    </row>
    <row r="54" spans="1:9" ht="15.9" customHeight="1">
      <c r="A54" s="926" t="s">
        <v>2078</v>
      </c>
      <c r="B54" s="1203" t="s">
        <v>1106</v>
      </c>
      <c r="C54" s="1438">
        <v>-1635288926.1200004</v>
      </c>
      <c r="D54" s="1438">
        <v>688129025.80416894</v>
      </c>
      <c r="E54" s="614">
        <v>0</v>
      </c>
      <c r="F54" s="905">
        <v>-2323417951.9241681</v>
      </c>
      <c r="G54" s="1438">
        <v>-2049621083.795898</v>
      </c>
      <c r="H54" s="889">
        <v>-273796868.12827039</v>
      </c>
      <c r="I54" s="557"/>
    </row>
    <row r="55" spans="1:9" ht="15.9" customHeight="1">
      <c r="A55" s="1433"/>
      <c r="B55" s="1203"/>
      <c r="C55" s="1438"/>
      <c r="D55" s="614"/>
      <c r="E55" s="614"/>
      <c r="F55" s="614"/>
      <c r="G55" s="614"/>
      <c r="H55" s="615"/>
      <c r="I55" s="557"/>
    </row>
    <row r="56" spans="1:9" ht="15.9" customHeight="1">
      <c r="A56" s="926" t="s">
        <v>2080</v>
      </c>
      <c r="B56" s="1203" t="s">
        <v>1107</v>
      </c>
      <c r="C56" s="1447"/>
      <c r="D56" s="1448"/>
      <c r="E56" s="1448"/>
      <c r="F56" s="1448"/>
      <c r="G56" s="1440">
        <v>-17263082.825466365</v>
      </c>
      <c r="H56" s="716"/>
      <c r="I56" s="557"/>
    </row>
    <row r="57" spans="1:9" ht="15.9" customHeight="1">
      <c r="A57" s="1433"/>
      <c r="B57" s="1203"/>
      <c r="C57" s="1433"/>
      <c r="D57" s="1203"/>
      <c r="E57" s="1203"/>
      <c r="F57" s="1203"/>
      <c r="G57" s="1203"/>
      <c r="H57" s="558"/>
      <c r="I57" s="557"/>
    </row>
    <row r="58" spans="1:9" ht="15.9" customHeight="1">
      <c r="A58" s="1433"/>
      <c r="B58" s="1203" t="s">
        <v>1108</v>
      </c>
      <c r="C58" s="1433"/>
      <c r="D58" s="1203"/>
      <c r="E58" s="1203"/>
      <c r="F58" s="1203"/>
      <c r="G58" s="1203"/>
      <c r="H58" s="558"/>
      <c r="I58" s="557"/>
    </row>
    <row r="59" spans="1:9" ht="15.9" customHeight="1" thickBot="1">
      <c r="A59" s="1449" t="s">
        <v>2083</v>
      </c>
      <c r="B59" s="1450" t="s">
        <v>1109</v>
      </c>
      <c r="C59" s="1451">
        <f>C54+C56</f>
        <v>-1635288926.1200004</v>
      </c>
      <c r="D59" s="1452">
        <f t="shared" ref="D59:H59" si="7">D54+D56</f>
        <v>688129025.80416894</v>
      </c>
      <c r="E59" s="1452">
        <f t="shared" si="7"/>
        <v>0</v>
      </c>
      <c r="F59" s="1452">
        <f t="shared" si="7"/>
        <v>-2323417951.9241681</v>
      </c>
      <c r="G59" s="1452">
        <f t="shared" si="7"/>
        <v>-2066884166.6213644</v>
      </c>
      <c r="H59" s="1453">
        <f t="shared" si="7"/>
        <v>-273796868.12827039</v>
      </c>
      <c r="I59" s="557" t="s">
        <v>706</v>
      </c>
    </row>
    <row r="60" spans="1:9">
      <c r="A60" s="557" t="s">
        <v>1275</v>
      </c>
      <c r="B60" s="711"/>
      <c r="C60" s="711"/>
      <c r="D60" s="711"/>
      <c r="E60" s="711"/>
      <c r="F60" s="711"/>
      <c r="G60" s="711"/>
      <c r="H60" s="711"/>
      <c r="I60" s="557"/>
    </row>
    <row r="61" spans="1:9">
      <c r="A61" s="1183" t="s">
        <v>74</v>
      </c>
      <c r="B61" s="1183"/>
      <c r="C61" s="1183"/>
      <c r="D61" s="1183"/>
      <c r="E61" s="1183"/>
      <c r="F61" s="1183"/>
      <c r="G61" s="1183"/>
      <c r="H61" s="1183"/>
      <c r="I61" s="557"/>
    </row>
    <row r="62" spans="1:9">
      <c r="A62" s="1183"/>
      <c r="B62" s="557" t="s">
        <v>3242</v>
      </c>
      <c r="C62" s="1183"/>
      <c r="D62" s="1183"/>
      <c r="E62" s="1183"/>
      <c r="F62" s="1183"/>
      <c r="G62" s="1183"/>
      <c r="H62" s="1183"/>
      <c r="I62" s="557"/>
    </row>
    <row r="63" spans="1:9">
      <c r="A63" s="557"/>
      <c r="B63" s="557"/>
      <c r="C63" s="557"/>
      <c r="D63" s="557"/>
      <c r="E63" s="557"/>
      <c r="F63" s="557"/>
      <c r="G63" s="557"/>
      <c r="H63" s="557"/>
      <c r="I63" s="557"/>
    </row>
    <row r="64" spans="1:9" ht="16" thickBot="1">
      <c r="A64" s="747" t="str">
        <f>+CONAMEDATE6</f>
        <v>Annual Report of VERIZON NEW YORK INC.                                                                                    For the period ending DECEMBER 31, 2023</v>
      </c>
      <c r="B64" s="557"/>
      <c r="C64" s="557"/>
      <c r="D64" s="557"/>
      <c r="E64" s="557"/>
      <c r="F64" s="557"/>
      <c r="G64" s="557"/>
      <c r="H64" s="557"/>
      <c r="I64" s="557"/>
    </row>
    <row r="65" spans="1:9">
      <c r="A65" s="707"/>
      <c r="B65" s="708"/>
      <c r="C65" s="708"/>
      <c r="D65" s="708"/>
      <c r="E65" s="708"/>
      <c r="F65" s="708"/>
      <c r="G65" s="708"/>
      <c r="H65" s="719" t="s">
        <v>706</v>
      </c>
      <c r="I65" s="557"/>
    </row>
    <row r="66" spans="1:9">
      <c r="A66" s="1432" t="s">
        <v>1997</v>
      </c>
      <c r="B66" s="711"/>
      <c r="C66" s="711"/>
      <c r="D66" s="711"/>
      <c r="E66" s="711"/>
      <c r="F66" s="711"/>
      <c r="G66" s="711"/>
      <c r="H66" s="712"/>
      <c r="I66" s="557"/>
    </row>
    <row r="67" spans="1:9">
      <c r="A67" s="556"/>
      <c r="B67" s="557"/>
      <c r="C67" s="557"/>
      <c r="D67" s="557"/>
      <c r="E67" s="557"/>
      <c r="F67" s="557"/>
      <c r="G67" s="557"/>
      <c r="H67" s="558"/>
      <c r="I67" s="557"/>
    </row>
    <row r="68" spans="1:9">
      <c r="A68" s="1454"/>
      <c r="B68" s="1455"/>
      <c r="C68" s="1455"/>
      <c r="D68" s="1455"/>
      <c r="E68" s="1456" t="s">
        <v>45</v>
      </c>
      <c r="F68" s="1456" t="s">
        <v>1068</v>
      </c>
      <c r="G68" s="1456" t="s">
        <v>1069</v>
      </c>
      <c r="H68" s="1172"/>
      <c r="I68" s="557"/>
    </row>
    <row r="69" spans="1:9">
      <c r="A69" s="926" t="s">
        <v>1070</v>
      </c>
      <c r="B69" s="1434" t="s">
        <v>546</v>
      </c>
      <c r="C69" s="1434" t="s">
        <v>46</v>
      </c>
      <c r="D69" s="1434" t="s">
        <v>1071</v>
      </c>
      <c r="E69" s="1434" t="s">
        <v>1072</v>
      </c>
      <c r="F69" s="1434" t="s">
        <v>1073</v>
      </c>
      <c r="G69" s="1434" t="s">
        <v>1074</v>
      </c>
      <c r="H69" s="1174" t="s">
        <v>45</v>
      </c>
      <c r="I69" s="557"/>
    </row>
    <row r="70" spans="1:9">
      <c r="A70" s="1435" t="s">
        <v>47</v>
      </c>
      <c r="B70" s="1436" t="s">
        <v>459</v>
      </c>
      <c r="C70" s="1436" t="s">
        <v>460</v>
      </c>
      <c r="D70" s="1436" t="s">
        <v>461</v>
      </c>
      <c r="E70" s="1436" t="s">
        <v>61</v>
      </c>
      <c r="F70" s="1436" t="s">
        <v>62</v>
      </c>
      <c r="G70" s="1436" t="s">
        <v>63</v>
      </c>
      <c r="H70" s="1180" t="s">
        <v>64</v>
      </c>
      <c r="I70" s="557"/>
    </row>
    <row r="71" spans="1:9" ht="15" customHeight="1">
      <c r="A71" s="926" t="s">
        <v>463</v>
      </c>
      <c r="B71" s="1203" t="s">
        <v>1110</v>
      </c>
      <c r="C71" s="846">
        <v>35899212959.280022</v>
      </c>
      <c r="D71" s="846">
        <v>1285010869.8724461</v>
      </c>
      <c r="E71" s="846">
        <v>0</v>
      </c>
      <c r="F71" s="846">
        <v>34614202089.407578</v>
      </c>
      <c r="G71" s="846">
        <v>22141362110.24947</v>
      </c>
      <c r="H71" s="847">
        <v>12472839979.158108</v>
      </c>
      <c r="I71" s="557"/>
    </row>
    <row r="72" spans="1:9" ht="15" customHeight="1">
      <c r="A72" s="1433"/>
      <c r="B72" s="1203"/>
      <c r="C72" s="846"/>
      <c r="D72" s="846"/>
      <c r="E72" s="846"/>
      <c r="F72" s="846"/>
      <c r="G72" s="846"/>
      <c r="H72" s="847"/>
      <c r="I72" s="557"/>
    </row>
    <row r="73" spans="1:9" ht="15" customHeight="1">
      <c r="A73" s="1433"/>
      <c r="B73" s="1203" t="s">
        <v>1111</v>
      </c>
      <c r="C73" s="905"/>
      <c r="D73" s="905"/>
      <c r="E73" s="905"/>
      <c r="F73" s="905"/>
      <c r="G73" s="905"/>
      <c r="H73" s="889"/>
      <c r="I73" s="557"/>
    </row>
    <row r="74" spans="1:9" ht="15" customHeight="1">
      <c r="A74" s="926" t="s">
        <v>820</v>
      </c>
      <c r="B74" s="1203" t="s">
        <v>1112</v>
      </c>
      <c r="C74" s="905">
        <v>1073016566.47</v>
      </c>
      <c r="D74" s="905">
        <v>115618608.05370897</v>
      </c>
      <c r="E74" s="905">
        <v>0</v>
      </c>
      <c r="F74" s="937">
        <v>957397958.416291</v>
      </c>
      <c r="G74" s="937">
        <v>786965794.3450464</v>
      </c>
      <c r="H74" s="1191">
        <v>170432164.0712446</v>
      </c>
      <c r="I74" s="557"/>
    </row>
    <row r="75" spans="1:9" ht="15" customHeight="1">
      <c r="A75" s="1433"/>
      <c r="B75" s="1203"/>
      <c r="C75" s="905"/>
      <c r="D75" s="905"/>
      <c r="E75" s="905"/>
      <c r="F75" s="937"/>
      <c r="G75" s="937"/>
      <c r="H75" s="1191"/>
      <c r="I75" s="557"/>
    </row>
    <row r="76" spans="1:9" ht="15" customHeight="1">
      <c r="A76" s="1433"/>
      <c r="B76" s="1203" t="s">
        <v>1113</v>
      </c>
      <c r="C76" s="905"/>
      <c r="D76" s="905"/>
      <c r="E76" s="905"/>
      <c r="F76" s="905"/>
      <c r="G76" s="905"/>
      <c r="H76" s="889"/>
      <c r="I76" s="557"/>
    </row>
    <row r="77" spans="1:9" ht="15" customHeight="1">
      <c r="A77" s="926" t="s">
        <v>1058</v>
      </c>
      <c r="B77" s="1203" t="s">
        <v>2025</v>
      </c>
      <c r="C77" s="905">
        <v>0</v>
      </c>
      <c r="D77" s="905">
        <v>0</v>
      </c>
      <c r="E77" s="905">
        <v>0</v>
      </c>
      <c r="F77" s="905">
        <v>0</v>
      </c>
      <c r="G77" s="905">
        <v>0</v>
      </c>
      <c r="H77" s="889">
        <v>0</v>
      </c>
      <c r="I77" s="557"/>
    </row>
    <row r="78" spans="1:9" ht="15" customHeight="1">
      <c r="A78" s="1433"/>
      <c r="B78" s="1203" t="s">
        <v>706</v>
      </c>
      <c r="C78" s="905"/>
      <c r="D78" s="905"/>
      <c r="E78" s="905"/>
      <c r="F78" s="905"/>
      <c r="G78" s="905"/>
      <c r="H78" s="889"/>
      <c r="I78" s="557"/>
    </row>
    <row r="79" spans="1:9" ht="15" customHeight="1">
      <c r="A79" s="926" t="s">
        <v>70</v>
      </c>
      <c r="B79" s="1203" t="s">
        <v>2026</v>
      </c>
      <c r="C79" s="905">
        <v>5616649.7000000002</v>
      </c>
      <c r="D79" s="905">
        <v>692493.59146210016</v>
      </c>
      <c r="E79" s="905">
        <v>0</v>
      </c>
      <c r="F79" s="937">
        <v>4924156.1085379003</v>
      </c>
      <c r="G79" s="937">
        <v>3798724.1612915066</v>
      </c>
      <c r="H79" s="1191">
        <v>1125431.9472463937</v>
      </c>
      <c r="I79" s="557"/>
    </row>
    <row r="80" spans="1:9" ht="15" customHeight="1">
      <c r="A80" s="1433"/>
      <c r="B80" s="1203" t="s">
        <v>706</v>
      </c>
      <c r="C80" s="905"/>
      <c r="D80" s="905"/>
      <c r="E80" s="905"/>
      <c r="F80" s="937"/>
      <c r="G80" s="937"/>
      <c r="H80" s="1191"/>
      <c r="I80" s="557"/>
    </row>
    <row r="81" spans="1:9" ht="15" customHeight="1">
      <c r="A81" s="926" t="s">
        <v>71</v>
      </c>
      <c r="B81" s="1203" t="s">
        <v>2027</v>
      </c>
      <c r="C81" s="905">
        <v>29532996.319999989</v>
      </c>
      <c r="D81" s="905">
        <v>0</v>
      </c>
      <c r="E81" s="905"/>
      <c r="F81" s="937">
        <v>29532996.319999989</v>
      </c>
      <c r="G81" s="937">
        <v>-527497.16928274604</v>
      </c>
      <c r="H81" s="1191">
        <v>30060493.489282735</v>
      </c>
      <c r="I81" s="557"/>
    </row>
    <row r="82" spans="1:9" ht="15" customHeight="1">
      <c r="A82" s="1433"/>
      <c r="B82" s="1203" t="s">
        <v>706</v>
      </c>
      <c r="C82" s="905"/>
      <c r="D82" s="905"/>
      <c r="E82" s="905"/>
      <c r="F82" s="905"/>
      <c r="G82" s="905"/>
      <c r="H82" s="889"/>
      <c r="I82" s="557"/>
    </row>
    <row r="83" spans="1:9" ht="15" customHeight="1">
      <c r="A83" s="926" t="s">
        <v>471</v>
      </c>
      <c r="B83" s="1203" t="s">
        <v>2028</v>
      </c>
      <c r="C83" s="905">
        <v>168198471.87330577</v>
      </c>
      <c r="D83" s="905">
        <v>0</v>
      </c>
      <c r="E83" s="905"/>
      <c r="F83" s="937">
        <v>168198471.87330577</v>
      </c>
      <c r="G83" s="905">
        <v>168198471.87330577</v>
      </c>
      <c r="H83" s="889">
        <v>0</v>
      </c>
      <c r="I83" s="557"/>
    </row>
    <row r="84" spans="1:9" ht="15" customHeight="1">
      <c r="A84" s="1433"/>
      <c r="B84" s="1203" t="s">
        <v>706</v>
      </c>
      <c r="C84" s="905"/>
      <c r="D84" s="905"/>
      <c r="E84" s="905"/>
      <c r="F84" s="905"/>
      <c r="G84" s="905"/>
      <c r="H84" s="889"/>
      <c r="I84" s="557"/>
    </row>
    <row r="85" spans="1:9" ht="15" customHeight="1">
      <c r="A85" s="926" t="s">
        <v>474</v>
      </c>
      <c r="B85" s="1203" t="s">
        <v>2029</v>
      </c>
      <c r="C85" s="905">
        <v>0</v>
      </c>
      <c r="D85" s="905">
        <v>0</v>
      </c>
      <c r="E85" s="905"/>
      <c r="F85" s="905">
        <v>0</v>
      </c>
      <c r="G85" s="905">
        <v>0</v>
      </c>
      <c r="H85" s="889">
        <v>0</v>
      </c>
      <c r="I85" s="557"/>
    </row>
    <row r="86" spans="1:9" ht="15" customHeight="1">
      <c r="A86" s="1433"/>
      <c r="B86" s="1203" t="s">
        <v>706</v>
      </c>
      <c r="C86" s="905"/>
      <c r="D86" s="905"/>
      <c r="E86" s="905"/>
      <c r="F86" s="905"/>
      <c r="G86" s="905"/>
      <c r="H86" s="889"/>
      <c r="I86" s="557"/>
    </row>
    <row r="87" spans="1:9" ht="15" customHeight="1">
      <c r="A87" s="1433"/>
      <c r="B87" s="1203" t="s">
        <v>2030</v>
      </c>
      <c r="C87" s="905"/>
      <c r="D87" s="905"/>
      <c r="E87" s="905"/>
      <c r="F87" s="905"/>
      <c r="G87" s="905"/>
      <c r="H87" s="889"/>
      <c r="I87" s="557"/>
    </row>
    <row r="88" spans="1:9" ht="15" customHeight="1">
      <c r="A88" s="926" t="s">
        <v>2064</v>
      </c>
      <c r="B88" s="1203" t="s">
        <v>2031</v>
      </c>
      <c r="C88" s="905">
        <v>0</v>
      </c>
      <c r="D88" s="905">
        <v>0</v>
      </c>
      <c r="E88" s="905"/>
      <c r="F88" s="937">
        <v>6254683.4152621366</v>
      </c>
      <c r="G88" s="905">
        <v>6254683.4152621366</v>
      </c>
      <c r="H88" s="889">
        <v>0</v>
      </c>
      <c r="I88" s="557"/>
    </row>
    <row r="89" spans="1:9" ht="15" customHeight="1">
      <c r="A89" s="1433"/>
      <c r="B89" s="1203"/>
      <c r="C89" s="905"/>
      <c r="D89" s="905"/>
      <c r="E89" s="905"/>
      <c r="F89" s="905"/>
      <c r="G89" s="905"/>
      <c r="H89" s="889"/>
      <c r="I89" s="557"/>
    </row>
    <row r="90" spans="1:9" ht="15" customHeight="1">
      <c r="A90" s="926" t="s">
        <v>334</v>
      </c>
      <c r="B90" s="1203" t="s">
        <v>2032</v>
      </c>
      <c r="C90" s="905">
        <v>0</v>
      </c>
      <c r="D90" s="905">
        <v>0</v>
      </c>
      <c r="E90" s="905"/>
      <c r="F90" s="905">
        <v>0</v>
      </c>
      <c r="G90" s="905">
        <v>0</v>
      </c>
      <c r="H90" s="889">
        <v>0</v>
      </c>
      <c r="I90" s="557"/>
    </row>
    <row r="91" spans="1:9" ht="15" customHeight="1">
      <c r="A91" s="1433"/>
      <c r="B91" s="1203" t="s">
        <v>706</v>
      </c>
      <c r="C91" s="905"/>
      <c r="D91" s="905"/>
      <c r="E91" s="905"/>
      <c r="F91" s="905"/>
      <c r="G91" s="905"/>
      <c r="H91" s="889">
        <v>0</v>
      </c>
      <c r="I91" s="557"/>
    </row>
    <row r="92" spans="1:9" ht="15" customHeight="1">
      <c r="A92" s="926" t="s">
        <v>72</v>
      </c>
      <c r="B92" s="1203" t="s">
        <v>2033</v>
      </c>
      <c r="C92" s="905">
        <v>23806492094.13002</v>
      </c>
      <c r="D92" s="905">
        <v>305627745.50444102</v>
      </c>
      <c r="E92" s="905"/>
      <c r="F92" s="937">
        <v>23500864348.62558</v>
      </c>
      <c r="G92" s="905">
        <v>14991259442.5165</v>
      </c>
      <c r="H92" s="1191">
        <v>8509604906.1090794</v>
      </c>
      <c r="I92" s="557"/>
    </row>
    <row r="93" spans="1:9" ht="15" customHeight="1">
      <c r="A93" s="1433"/>
      <c r="B93" s="1203" t="s">
        <v>706</v>
      </c>
      <c r="C93" s="905"/>
      <c r="D93" s="905"/>
      <c r="E93" s="905"/>
      <c r="F93" s="937"/>
      <c r="G93" s="905"/>
      <c r="H93" s="1191"/>
      <c r="I93" s="557"/>
    </row>
    <row r="94" spans="1:9" ht="15" customHeight="1">
      <c r="A94" s="926" t="s">
        <v>73</v>
      </c>
      <c r="B94" s="1203" t="s">
        <v>2034</v>
      </c>
      <c r="C94" s="905">
        <v>1131555221.4200001</v>
      </c>
      <c r="D94" s="905">
        <v>132729945.67977373</v>
      </c>
      <c r="E94" s="905">
        <v>0</v>
      </c>
      <c r="F94" s="937">
        <v>998825275.74022639</v>
      </c>
      <c r="G94" s="905">
        <v>784535542.81123364</v>
      </c>
      <c r="H94" s="1191">
        <v>214289732.92899275</v>
      </c>
      <c r="I94" s="557"/>
    </row>
    <row r="95" spans="1:9" ht="15" customHeight="1">
      <c r="A95" s="1433"/>
      <c r="B95" s="1203" t="s">
        <v>706</v>
      </c>
      <c r="C95" s="905"/>
      <c r="D95" s="905"/>
      <c r="E95" s="905"/>
      <c r="F95" s="937"/>
      <c r="G95" s="905"/>
      <c r="H95" s="1191"/>
      <c r="I95" s="557"/>
    </row>
    <row r="96" spans="1:9" ht="15" customHeight="1">
      <c r="A96" s="1433"/>
      <c r="B96" s="1203" t="s">
        <v>2035</v>
      </c>
      <c r="C96" s="905"/>
      <c r="D96" s="905"/>
      <c r="E96" s="905"/>
      <c r="F96" s="937"/>
      <c r="G96" s="905"/>
      <c r="H96" s="1191"/>
      <c r="I96" s="557"/>
    </row>
    <row r="97" spans="1:9" ht="15" customHeight="1">
      <c r="A97" s="926" t="s">
        <v>74</v>
      </c>
      <c r="B97" s="1203" t="s">
        <v>2036</v>
      </c>
      <c r="C97" s="905">
        <v>1189957807.8699999</v>
      </c>
      <c r="D97" s="905">
        <v>211998123.21888775</v>
      </c>
      <c r="E97" s="905"/>
      <c r="F97" s="937">
        <v>977959684.65111208</v>
      </c>
      <c r="G97" s="905">
        <v>225194827.96925378</v>
      </c>
      <c r="H97" s="1191">
        <v>752764856.6818583</v>
      </c>
      <c r="I97" s="557"/>
    </row>
    <row r="98" spans="1:9" ht="15" customHeight="1">
      <c r="A98" s="1433"/>
      <c r="B98" s="1203" t="s">
        <v>706</v>
      </c>
      <c r="C98" s="905"/>
      <c r="D98" s="905"/>
      <c r="E98" s="905"/>
      <c r="F98" s="905"/>
      <c r="G98" s="905"/>
      <c r="H98" s="889"/>
      <c r="I98" s="557"/>
    </row>
    <row r="99" spans="1:9" ht="15" customHeight="1">
      <c r="A99" s="1433"/>
      <c r="B99" s="1203" t="s">
        <v>2035</v>
      </c>
      <c r="C99" s="905"/>
      <c r="D99" s="905"/>
      <c r="E99" s="905"/>
      <c r="F99" s="905"/>
      <c r="G99" s="905"/>
      <c r="H99" s="889"/>
      <c r="I99" s="557"/>
    </row>
    <row r="100" spans="1:9" ht="15" customHeight="1">
      <c r="A100" s="1433"/>
      <c r="B100" s="1203" t="s">
        <v>2037</v>
      </c>
      <c r="C100" s="905"/>
      <c r="D100" s="905"/>
      <c r="E100" s="905"/>
      <c r="F100" s="905"/>
      <c r="G100" s="905"/>
      <c r="H100" s="889"/>
      <c r="I100" s="557"/>
    </row>
    <row r="101" spans="1:9" ht="15" customHeight="1">
      <c r="A101" s="926" t="s">
        <v>75</v>
      </c>
      <c r="B101" s="1203" t="s">
        <v>2038</v>
      </c>
      <c r="C101" s="905">
        <v>0</v>
      </c>
      <c r="D101" s="905">
        <v>0</v>
      </c>
      <c r="E101" s="905"/>
      <c r="F101" s="905">
        <v>0</v>
      </c>
      <c r="G101" s="905">
        <v>0</v>
      </c>
      <c r="H101" s="889">
        <v>0</v>
      </c>
      <c r="I101" s="557"/>
    </row>
    <row r="102" spans="1:9" ht="15" customHeight="1">
      <c r="A102" s="1433"/>
      <c r="B102" s="1203" t="s">
        <v>706</v>
      </c>
      <c r="C102" s="1444"/>
      <c r="D102" s="1444"/>
      <c r="E102" s="1444"/>
      <c r="F102" s="1444"/>
      <c r="G102" s="1444"/>
      <c r="H102" s="1445"/>
      <c r="I102" s="557"/>
    </row>
    <row r="103" spans="1:9" ht="15" customHeight="1">
      <c r="A103" s="1433"/>
      <c r="B103" s="1203" t="s">
        <v>2039</v>
      </c>
      <c r="C103" s="1457"/>
      <c r="D103" s="1457"/>
      <c r="E103" s="1457"/>
      <c r="F103" s="1457"/>
      <c r="G103" s="1457"/>
      <c r="H103" s="1458"/>
      <c r="I103" s="557"/>
    </row>
    <row r="104" spans="1:9" ht="15" customHeight="1" thickBot="1">
      <c r="A104" s="926" t="s">
        <v>76</v>
      </c>
      <c r="B104" s="1203" t="s">
        <v>2040</v>
      </c>
      <c r="C104" s="845">
        <f t="shared" ref="C104:H104" si="8">SUM(C71:C90)-SUM(C92:C102)</f>
        <v>11047572520.223309</v>
      </c>
      <c r="D104" s="845">
        <f t="shared" si="8"/>
        <v>750966157.11451471</v>
      </c>
      <c r="E104" s="845">
        <f t="shared" si="8"/>
        <v>0</v>
      </c>
      <c r="F104" s="845">
        <f t="shared" si="8"/>
        <v>10302861046.524052</v>
      </c>
      <c r="G104" s="845">
        <f t="shared" si="8"/>
        <v>7105062473.5781078</v>
      </c>
      <c r="H104" s="1459">
        <f t="shared" si="8"/>
        <v>3197798572.9459515</v>
      </c>
      <c r="I104" s="557"/>
    </row>
    <row r="105" spans="1:9">
      <c r="A105" s="707"/>
      <c r="B105" s="708"/>
      <c r="C105" s="708"/>
      <c r="D105" s="708"/>
      <c r="E105" s="708"/>
      <c r="F105" s="708"/>
      <c r="G105" s="708"/>
      <c r="H105" s="719"/>
      <c r="I105" s="557"/>
    </row>
    <row r="106" spans="1:9">
      <c r="A106" s="556"/>
      <c r="B106" s="557"/>
      <c r="C106" s="557"/>
      <c r="D106" s="557"/>
      <c r="E106" s="557"/>
      <c r="F106" s="557"/>
      <c r="G106" s="557"/>
      <c r="H106" s="558"/>
      <c r="I106" s="557"/>
    </row>
    <row r="107" spans="1:9">
      <c r="A107" s="556"/>
      <c r="B107" s="557"/>
      <c r="C107" s="557"/>
      <c r="D107" s="557"/>
      <c r="E107" s="557"/>
      <c r="F107" s="557"/>
      <c r="G107" s="557"/>
      <c r="H107" s="558"/>
      <c r="I107" s="557"/>
    </row>
    <row r="108" spans="1:9">
      <c r="A108" s="556" t="s">
        <v>706</v>
      </c>
      <c r="B108" s="557" t="s">
        <v>706</v>
      </c>
      <c r="C108" s="557"/>
      <c r="D108" s="557"/>
      <c r="E108" s="557"/>
      <c r="F108" s="557"/>
      <c r="G108" s="557"/>
      <c r="H108" s="558"/>
      <c r="I108" s="557"/>
    </row>
    <row r="109" spans="1:9">
      <c r="A109" s="556"/>
      <c r="B109" s="557"/>
      <c r="C109" s="557"/>
      <c r="D109" s="557"/>
      <c r="E109" s="557"/>
      <c r="F109" s="557"/>
      <c r="G109" s="557"/>
      <c r="H109" s="558"/>
      <c r="I109" s="557"/>
    </row>
    <row r="110" spans="1:9">
      <c r="A110" s="556"/>
      <c r="B110" s="557"/>
      <c r="C110" s="557"/>
      <c r="D110" s="557"/>
      <c r="E110" s="557"/>
      <c r="F110" s="557"/>
      <c r="G110" s="557"/>
      <c r="H110" s="558"/>
      <c r="I110" s="557"/>
    </row>
    <row r="111" spans="1:9">
      <c r="A111" s="556" t="s">
        <v>1715</v>
      </c>
      <c r="B111" s="557"/>
      <c r="C111" s="557"/>
      <c r="D111" s="557"/>
      <c r="E111" s="557"/>
      <c r="F111" s="557"/>
      <c r="G111" s="557"/>
      <c r="H111" s="558"/>
      <c r="I111" s="557"/>
    </row>
    <row r="112" spans="1:9">
      <c r="A112" s="556"/>
      <c r="B112" s="557"/>
      <c r="C112" s="557"/>
      <c r="D112" s="557"/>
      <c r="E112" s="557"/>
      <c r="F112" s="557"/>
      <c r="G112" s="557"/>
      <c r="H112" s="558"/>
      <c r="I112" s="557"/>
    </row>
    <row r="113" spans="1:9">
      <c r="A113" s="556" t="s">
        <v>1716</v>
      </c>
      <c r="B113" s="557"/>
      <c r="C113" s="557"/>
      <c r="D113" s="557"/>
      <c r="E113" s="557"/>
      <c r="F113" s="557"/>
      <c r="G113" s="557"/>
      <c r="H113" s="558"/>
      <c r="I113" s="557"/>
    </row>
    <row r="114" spans="1:9">
      <c r="A114" s="556"/>
      <c r="B114" s="557"/>
      <c r="C114" s="557"/>
      <c r="D114" s="557"/>
      <c r="E114" s="557"/>
      <c r="F114" s="762" t="s">
        <v>1717</v>
      </c>
      <c r="G114" s="762" t="s">
        <v>1718</v>
      </c>
      <c r="H114" s="558"/>
      <c r="I114" s="557"/>
    </row>
    <row r="115" spans="1:9">
      <c r="A115" s="556"/>
      <c r="B115" s="557"/>
      <c r="C115" s="557"/>
      <c r="D115" s="1460" t="s">
        <v>1719</v>
      </c>
      <c r="E115" s="1460" t="s">
        <v>1720</v>
      </c>
      <c r="F115" s="1460" t="s">
        <v>1721</v>
      </c>
      <c r="G115" s="1460" t="s">
        <v>1721</v>
      </c>
      <c r="H115" s="558"/>
      <c r="I115" s="557"/>
    </row>
    <row r="116" spans="1:9">
      <c r="A116" s="556" t="s">
        <v>1722</v>
      </c>
      <c r="B116" s="557"/>
      <c r="C116" s="557"/>
      <c r="D116" s="1461">
        <v>40</v>
      </c>
      <c r="E116" s="1462">
        <v>0.4</v>
      </c>
      <c r="F116" s="557">
        <v>15</v>
      </c>
      <c r="G116" s="557">
        <v>6</v>
      </c>
      <c r="H116" s="558"/>
      <c r="I116" s="557"/>
    </row>
    <row r="117" spans="1:9">
      <c r="A117" s="556" t="s">
        <v>1723</v>
      </c>
      <c r="B117" s="557"/>
      <c r="C117" s="557"/>
      <c r="D117" s="1461">
        <v>60</v>
      </c>
      <c r="E117" s="1463">
        <v>0.6</v>
      </c>
      <c r="F117" s="557">
        <v>45</v>
      </c>
      <c r="G117" s="1464">
        <v>27</v>
      </c>
      <c r="H117" s="558"/>
      <c r="I117" s="557"/>
    </row>
    <row r="118" spans="1:9">
      <c r="A118" s="556"/>
      <c r="B118" s="557"/>
      <c r="C118" s="557"/>
      <c r="D118" s="1465">
        <v>100</v>
      </c>
      <c r="E118" s="1466">
        <v>1</v>
      </c>
      <c r="F118" s="557"/>
      <c r="G118" s="1467">
        <v>33</v>
      </c>
      <c r="H118" s="558"/>
      <c r="I118" s="557"/>
    </row>
    <row r="119" spans="1:9">
      <c r="A119" s="556"/>
      <c r="B119" s="557"/>
      <c r="C119" s="557"/>
      <c r="D119" s="557"/>
      <c r="E119" s="557"/>
      <c r="F119" s="557"/>
      <c r="G119" s="557"/>
      <c r="H119" s="558"/>
      <c r="I119" s="557"/>
    </row>
    <row r="120" spans="1:9">
      <c r="A120" s="556" t="s">
        <v>1724</v>
      </c>
      <c r="B120" s="557"/>
      <c r="C120" s="557"/>
      <c r="D120" s="557"/>
      <c r="E120" s="557"/>
      <c r="F120" s="557"/>
      <c r="G120" s="557"/>
      <c r="H120" s="558"/>
      <c r="I120" s="557"/>
    </row>
    <row r="121" spans="1:9">
      <c r="A121" s="556"/>
      <c r="B121" s="557"/>
      <c r="C121" s="557"/>
      <c r="D121" s="557"/>
      <c r="E121" s="557"/>
      <c r="F121" s="557"/>
      <c r="G121" s="557"/>
      <c r="H121" s="558"/>
      <c r="I121" s="557"/>
    </row>
    <row r="122" spans="1:9">
      <c r="A122" s="556" t="s">
        <v>1725</v>
      </c>
      <c r="B122" s="557"/>
      <c r="C122" s="557"/>
      <c r="D122" s="557"/>
      <c r="E122" s="557"/>
      <c r="F122" s="557"/>
      <c r="G122" s="557"/>
      <c r="H122" s="558"/>
      <c r="I122" s="557"/>
    </row>
    <row r="123" spans="1:9">
      <c r="A123" s="556"/>
      <c r="B123" s="557"/>
      <c r="C123" s="557"/>
      <c r="D123" s="557"/>
      <c r="E123" s="557"/>
      <c r="F123" s="557"/>
      <c r="G123" s="557"/>
      <c r="H123" s="558"/>
      <c r="I123" s="557"/>
    </row>
    <row r="124" spans="1:9" ht="16" thickBot="1">
      <c r="A124" s="1468"/>
      <c r="B124" s="1181"/>
      <c r="C124" s="1181"/>
      <c r="D124" s="1181"/>
      <c r="E124" s="1181"/>
      <c r="F124" s="1181"/>
      <c r="G124" s="1181"/>
      <c r="H124" s="1469"/>
      <c r="I124" s="557"/>
    </row>
    <row r="125" spans="1:9">
      <c r="A125" s="557"/>
      <c r="B125" s="557"/>
      <c r="C125" s="617"/>
      <c r="D125" s="557"/>
      <c r="E125" s="617"/>
      <c r="F125" s="617"/>
      <c r="G125" s="617"/>
      <c r="H125" s="1182" t="s">
        <v>1275</v>
      </c>
      <c r="I125" s="557"/>
    </row>
    <row r="126" spans="1:9">
      <c r="A126" s="1470" t="s">
        <v>75</v>
      </c>
      <c r="B126" s="1183"/>
      <c r="C126" s="1470"/>
      <c r="D126" s="1470"/>
      <c r="E126" s="1470"/>
      <c r="F126" s="1470"/>
      <c r="G126" s="1470"/>
      <c r="H126" s="1470"/>
      <c r="I126" s="557"/>
    </row>
  </sheetData>
  <pageMargins left="0.2" right="0.2" top="0.75" bottom="0.75" header="0.3" footer="0.3"/>
  <pageSetup scale="70" orientation="portrait"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85"/>
  <sheetViews>
    <sheetView zoomScale="75" zoomScaleNormal="75" workbookViewId="0">
      <selection activeCell="W27" sqref="W27"/>
    </sheetView>
  </sheetViews>
  <sheetFormatPr defaultColWidth="9.84375" defaultRowHeight="15.5"/>
  <cols>
    <col min="1" max="1" width="2.84375" style="570" customWidth="1"/>
    <col min="2" max="2" width="11.84375" style="570" customWidth="1"/>
    <col min="3" max="3" width="13.921875" style="570" customWidth="1"/>
    <col min="4" max="4" width="50.84375" style="570" customWidth="1"/>
    <col min="5" max="5" width="40.84375" style="570" customWidth="1"/>
    <col min="6" max="6" width="5.84375" style="570" customWidth="1"/>
    <col min="7" max="7" width="2.84375" style="570" customWidth="1"/>
    <col min="8" max="8" width="35.84375" style="570" customWidth="1"/>
    <col min="9" max="9" width="1.84375" style="570" customWidth="1"/>
    <col min="10" max="10" width="15.84375" style="570" customWidth="1"/>
    <col min="11" max="12" width="2.84375" style="570" customWidth="1"/>
    <col min="13" max="13" width="14.84375" style="570" customWidth="1"/>
    <col min="14" max="14" width="2.84375" style="570" customWidth="1"/>
    <col min="15" max="15" width="1.84375" style="570" customWidth="1"/>
    <col min="16" max="16" width="15.84375" style="570" customWidth="1"/>
    <col min="17" max="18" width="2.84375" style="570" customWidth="1"/>
    <col min="19" max="19" width="15.84375" style="570" customWidth="1"/>
    <col min="20" max="20" width="2.84375" style="570" customWidth="1"/>
    <col min="21" max="16384" width="9.84375" style="570"/>
  </cols>
  <sheetData>
    <row r="1" spans="1:21" ht="17" customHeight="1" thickBot="1">
      <c r="A1" s="747" t="str">
        <f>+CONAMEDATE6</f>
        <v>Annual Report of VERIZON NEW YORK INC.                                                                                    For the period ending DECEMBER 31, 2023</v>
      </c>
      <c r="B1" s="559"/>
      <c r="C1" s="559"/>
      <c r="D1" s="559"/>
      <c r="E1" s="559"/>
      <c r="F1" s="747" t="str">
        <f>+CONAMEDATE6</f>
        <v>Annual Report of VERIZON NEW YORK INC.                                                                                    For the period ending DECEMBER 31, 2023</v>
      </c>
      <c r="G1" s="559"/>
      <c r="H1" s="559"/>
      <c r="I1" s="559"/>
      <c r="J1" s="559"/>
      <c r="K1" s="559"/>
      <c r="L1" s="559"/>
      <c r="M1" s="559"/>
      <c r="N1" s="559"/>
      <c r="O1" s="559"/>
      <c r="P1" s="559"/>
      <c r="Q1" s="559"/>
      <c r="R1" s="559"/>
      <c r="S1" s="559"/>
      <c r="T1" s="559"/>
      <c r="U1" s="559"/>
    </row>
    <row r="2" spans="1:21" ht="28.5" customHeight="1">
      <c r="A2" s="1471"/>
      <c r="B2" s="1400"/>
      <c r="C2" s="1400"/>
      <c r="D2" s="1400"/>
      <c r="E2" s="1472"/>
      <c r="F2" s="1471"/>
      <c r="G2" s="1400"/>
      <c r="H2" s="1400"/>
      <c r="I2" s="1400"/>
      <c r="J2" s="1400"/>
      <c r="K2" s="1400"/>
      <c r="L2" s="1400"/>
      <c r="M2" s="1400"/>
      <c r="N2" s="1400"/>
      <c r="O2" s="1400"/>
      <c r="P2" s="1400"/>
      <c r="Q2" s="1400"/>
      <c r="R2" s="1400"/>
      <c r="S2" s="1473"/>
      <c r="T2" s="1472"/>
      <c r="U2" s="559"/>
    </row>
    <row r="3" spans="1:21" ht="17" customHeight="1">
      <c r="A3" s="569"/>
      <c r="B3" s="1200" t="s">
        <v>1726</v>
      </c>
      <c r="C3" s="561"/>
      <c r="D3" s="561"/>
      <c r="E3" s="562"/>
      <c r="F3" s="947" t="s">
        <v>1727</v>
      </c>
      <c r="G3" s="561"/>
      <c r="H3" s="561"/>
      <c r="I3" s="561"/>
      <c r="J3" s="720"/>
      <c r="K3" s="561"/>
      <c r="L3" s="561"/>
      <c r="M3" s="561"/>
      <c r="N3" s="561"/>
      <c r="O3" s="561"/>
      <c r="P3" s="561"/>
      <c r="Q3" s="561"/>
      <c r="R3" s="561"/>
      <c r="S3" s="561"/>
      <c r="T3" s="562"/>
      <c r="U3" s="559"/>
    </row>
    <row r="4" spans="1:21" ht="17" customHeight="1" thickBot="1">
      <c r="A4" s="1302"/>
      <c r="B4" s="648"/>
      <c r="C4" s="648"/>
      <c r="D4" s="648"/>
      <c r="E4" s="1303"/>
      <c r="F4" s="569"/>
      <c r="G4" s="559"/>
      <c r="H4" s="559"/>
      <c r="I4" s="559"/>
      <c r="J4" s="559"/>
      <c r="K4" s="559"/>
      <c r="L4" s="559"/>
      <c r="M4" s="559"/>
      <c r="N4" s="559"/>
      <c r="O4" s="559"/>
      <c r="P4" s="559"/>
      <c r="Q4" s="559"/>
      <c r="R4" s="559"/>
      <c r="S4" s="559"/>
      <c r="T4" s="571"/>
      <c r="U4" s="559"/>
    </row>
    <row r="5" spans="1:21" ht="17" customHeight="1">
      <c r="A5" s="569"/>
      <c r="B5" s="559"/>
      <c r="C5" s="559"/>
      <c r="D5" s="559"/>
      <c r="E5" s="571"/>
      <c r="F5" s="1283"/>
      <c r="G5" s="1207"/>
      <c r="H5" s="627"/>
      <c r="I5" s="1207"/>
      <c r="J5" s="627"/>
      <c r="K5" s="628"/>
      <c r="L5" s="627"/>
      <c r="M5" s="627"/>
      <c r="N5" s="627"/>
      <c r="O5" s="1207"/>
      <c r="P5" s="627"/>
      <c r="Q5" s="628"/>
      <c r="R5" s="627"/>
      <c r="S5" s="627"/>
      <c r="T5" s="630"/>
      <c r="U5" s="559"/>
    </row>
    <row r="6" spans="1:21" ht="17" customHeight="1">
      <c r="A6" s="569"/>
      <c r="B6" s="559"/>
      <c r="C6" s="559"/>
      <c r="D6" s="559"/>
      <c r="E6" s="571"/>
      <c r="F6" s="1281" t="s">
        <v>35</v>
      </c>
      <c r="G6" s="1215"/>
      <c r="H6" s="559"/>
      <c r="I6" s="1215"/>
      <c r="J6" s="1280" t="s">
        <v>1728</v>
      </c>
      <c r="K6" s="632"/>
      <c r="L6" s="559"/>
      <c r="M6" s="559"/>
      <c r="N6" s="559"/>
      <c r="O6" s="1215"/>
      <c r="P6" s="559"/>
      <c r="Q6" s="632"/>
      <c r="R6" s="559"/>
      <c r="S6" s="559"/>
      <c r="T6" s="571"/>
      <c r="U6" s="559"/>
    </row>
    <row r="7" spans="1:21" ht="17" customHeight="1">
      <c r="A7" s="569"/>
      <c r="B7" s="1474" t="s">
        <v>1729</v>
      </c>
      <c r="C7" s="559"/>
      <c r="D7" s="559"/>
      <c r="E7" s="571"/>
      <c r="F7" s="1281" t="s">
        <v>47</v>
      </c>
      <c r="G7" s="1215"/>
      <c r="H7" s="1280" t="s">
        <v>546</v>
      </c>
      <c r="I7" s="1215" t="s">
        <v>706</v>
      </c>
      <c r="J7" s="1280" t="s">
        <v>1730</v>
      </c>
      <c r="K7" s="632"/>
      <c r="L7" s="559"/>
      <c r="M7" s="559"/>
      <c r="N7" s="559"/>
      <c r="O7" s="1215"/>
      <c r="P7" s="1280" t="s">
        <v>1731</v>
      </c>
      <c r="Q7" s="632"/>
      <c r="R7" s="559"/>
      <c r="S7" s="559"/>
      <c r="T7" s="571"/>
      <c r="U7" s="559"/>
    </row>
    <row r="8" spans="1:21" ht="17" customHeight="1">
      <c r="A8" s="569"/>
      <c r="B8" s="559"/>
      <c r="C8" s="559"/>
      <c r="D8" s="559"/>
      <c r="E8" s="571"/>
      <c r="F8" s="1284"/>
      <c r="G8" s="1285"/>
      <c r="H8" s="559" t="s">
        <v>706</v>
      </c>
      <c r="I8" s="1215" t="s">
        <v>706</v>
      </c>
      <c r="J8" s="1280" t="s">
        <v>459</v>
      </c>
      <c r="K8" s="632"/>
      <c r="L8" s="559"/>
      <c r="M8" s="559"/>
      <c r="N8" s="559"/>
      <c r="O8" s="1215"/>
      <c r="P8" s="1280" t="s">
        <v>460</v>
      </c>
      <c r="Q8" s="632"/>
      <c r="R8" s="559"/>
      <c r="S8" s="1286"/>
      <c r="T8" s="1288"/>
      <c r="U8" s="559"/>
    </row>
    <row r="9" spans="1:21" ht="17" customHeight="1">
      <c r="A9" s="569"/>
      <c r="B9" s="559" t="s">
        <v>1732</v>
      </c>
      <c r="C9" s="559" t="s">
        <v>1733</v>
      </c>
      <c r="D9" s="559"/>
      <c r="E9" s="571"/>
      <c r="F9" s="569"/>
      <c r="G9" s="1215"/>
      <c r="H9" s="627"/>
      <c r="I9" s="1207" t="s">
        <v>706</v>
      </c>
      <c r="J9" s="627" t="s">
        <v>706</v>
      </c>
      <c r="K9" s="628"/>
      <c r="L9" s="627"/>
      <c r="M9" s="627" t="s">
        <v>706</v>
      </c>
      <c r="N9" s="627"/>
      <c r="O9" s="1207"/>
      <c r="P9" s="627"/>
      <c r="Q9" s="628"/>
      <c r="R9" s="627"/>
      <c r="S9" s="559"/>
      <c r="T9" s="571"/>
      <c r="U9" s="559"/>
    </row>
    <row r="10" spans="1:21" ht="17" customHeight="1">
      <c r="A10" s="569"/>
      <c r="B10" s="559"/>
      <c r="C10" s="559" t="s">
        <v>1734</v>
      </c>
      <c r="D10" s="559"/>
      <c r="E10" s="571"/>
      <c r="F10" s="1281" t="s">
        <v>463</v>
      </c>
      <c r="G10" s="1215"/>
      <c r="H10" s="559" t="s">
        <v>1735</v>
      </c>
      <c r="I10" s="1475" t="s">
        <v>1736</v>
      </c>
      <c r="J10" s="1476">
        <f>+Sch.9!F59</f>
        <v>-2323417951.9241681</v>
      </c>
      <c r="K10" s="632"/>
      <c r="L10" s="559"/>
      <c r="M10" s="559"/>
      <c r="N10" s="559"/>
      <c r="O10" s="1475" t="s">
        <v>1736</v>
      </c>
      <c r="P10" s="1476">
        <f>+Sch.9!G59</f>
        <v>-2066884166.6213644</v>
      </c>
      <c r="Q10" s="632"/>
      <c r="R10" s="559"/>
      <c r="S10" s="559"/>
      <c r="T10" s="571"/>
      <c r="U10" s="559"/>
    </row>
    <row r="11" spans="1:21" ht="17" customHeight="1">
      <c r="A11" s="569"/>
      <c r="B11" s="559"/>
      <c r="C11" s="559" t="s">
        <v>1737</v>
      </c>
      <c r="D11" s="559"/>
      <c r="E11" s="571"/>
      <c r="F11" s="569"/>
      <c r="G11" s="1215"/>
      <c r="H11" s="559"/>
      <c r="I11" s="1215"/>
      <c r="J11" s="1477" t="s">
        <v>706</v>
      </c>
      <c r="K11" s="632"/>
      <c r="L11" s="559"/>
      <c r="M11" s="559"/>
      <c r="N11" s="559"/>
      <c r="O11" s="1215"/>
      <c r="P11" s="559" t="s">
        <v>706</v>
      </c>
      <c r="Q11" s="632"/>
      <c r="R11" s="559"/>
      <c r="S11" s="559"/>
      <c r="T11" s="571"/>
      <c r="U11" s="559"/>
    </row>
    <row r="12" spans="1:21" ht="17" customHeight="1">
      <c r="A12" s="569"/>
      <c r="B12" s="559"/>
      <c r="C12" s="559"/>
      <c r="D12" s="559"/>
      <c r="E12" s="571"/>
      <c r="F12" s="1281" t="s">
        <v>820</v>
      </c>
      <c r="G12" s="1215"/>
      <c r="H12" s="559" t="s">
        <v>1738</v>
      </c>
      <c r="I12" s="1475" t="s">
        <v>1736</v>
      </c>
      <c r="J12" s="1478">
        <f>+Sch.9!F104</f>
        <v>10302861046.524052</v>
      </c>
      <c r="K12" s="632"/>
      <c r="L12" s="559"/>
      <c r="M12" s="559"/>
      <c r="N12" s="559"/>
      <c r="O12" s="1475" t="s">
        <v>1736</v>
      </c>
      <c r="P12" s="1476">
        <f>+Sch.9!G104</f>
        <v>7105062473.5781078</v>
      </c>
      <c r="Q12" s="632"/>
      <c r="R12" s="559"/>
      <c r="S12" s="559"/>
      <c r="T12" s="571"/>
      <c r="U12" s="559"/>
    </row>
    <row r="13" spans="1:21" ht="17" customHeight="1">
      <c r="A13" s="569"/>
      <c r="B13" s="559" t="s">
        <v>1739</v>
      </c>
      <c r="C13" s="559" t="s">
        <v>1733</v>
      </c>
      <c r="D13" s="559"/>
      <c r="E13" s="571"/>
      <c r="F13" s="569"/>
      <c r="G13" s="1215"/>
      <c r="H13" s="559"/>
      <c r="I13" s="1215"/>
      <c r="J13" s="1477" t="s">
        <v>706</v>
      </c>
      <c r="K13" s="632"/>
      <c r="L13" s="559"/>
      <c r="M13" s="559"/>
      <c r="N13" s="559"/>
      <c r="O13" s="1215"/>
      <c r="P13" s="559" t="s">
        <v>706</v>
      </c>
      <c r="Q13" s="632"/>
      <c r="R13" s="559"/>
      <c r="S13" s="559"/>
      <c r="T13" s="571"/>
      <c r="U13" s="559"/>
    </row>
    <row r="14" spans="1:21" ht="17" customHeight="1">
      <c r="A14" s="569"/>
      <c r="B14" s="559"/>
      <c r="C14" s="559" t="s">
        <v>1740</v>
      </c>
      <c r="D14" s="559"/>
      <c r="E14" s="571"/>
      <c r="F14" s="1281" t="s">
        <v>1058</v>
      </c>
      <c r="G14" s="1215"/>
      <c r="H14" s="559" t="s">
        <v>91</v>
      </c>
      <c r="I14" s="1215"/>
      <c r="J14" s="1479">
        <f>IF(ISERR(J10/J12)," ",J10/J12)</f>
        <v>-0.22551191765398368</v>
      </c>
      <c r="K14" s="632"/>
      <c r="L14" s="559"/>
      <c r="M14" s="559"/>
      <c r="N14" s="559"/>
      <c r="O14" s="1215"/>
      <c r="P14" s="1480">
        <f>IF(ISERR(P10/P12)," ",P10/P12)</f>
        <v>-0.29090302503427279</v>
      </c>
      <c r="Q14" s="632"/>
      <c r="R14" s="559"/>
      <c r="S14" s="559"/>
      <c r="T14" s="571"/>
      <c r="U14" s="559"/>
    </row>
    <row r="15" spans="1:21" ht="17" customHeight="1">
      <c r="A15" s="569"/>
      <c r="B15" s="559"/>
      <c r="C15" s="559" t="s">
        <v>92</v>
      </c>
      <c r="D15" s="559"/>
      <c r="E15" s="571"/>
      <c r="F15" s="569"/>
      <c r="G15" s="1215"/>
      <c r="H15" s="559"/>
      <c r="I15" s="1215"/>
      <c r="J15" s="1477" t="s">
        <v>706</v>
      </c>
      <c r="K15" s="632" t="s">
        <v>706</v>
      </c>
      <c r="L15" s="559"/>
      <c r="M15" s="559"/>
      <c r="N15" s="559"/>
      <c r="O15" s="1215"/>
      <c r="P15" s="559" t="s">
        <v>706</v>
      </c>
      <c r="Q15" s="632"/>
      <c r="R15" s="559"/>
      <c r="S15" s="559"/>
      <c r="T15" s="571"/>
      <c r="U15" s="559"/>
    </row>
    <row r="16" spans="1:21" ht="17" customHeight="1">
      <c r="A16" s="569"/>
      <c r="B16" s="559"/>
      <c r="C16" s="559"/>
      <c r="D16" s="559"/>
      <c r="E16" s="571"/>
      <c r="F16" s="1281" t="s">
        <v>70</v>
      </c>
      <c r="G16" s="1215"/>
      <c r="H16" s="559" t="s">
        <v>93</v>
      </c>
      <c r="I16" s="1215"/>
      <c r="J16" s="1479">
        <f>P31</f>
        <v>0</v>
      </c>
      <c r="K16" s="632"/>
      <c r="L16" s="559"/>
      <c r="M16" s="559"/>
      <c r="N16" s="559"/>
      <c r="O16" s="1215"/>
      <c r="P16" s="1480">
        <f>P43</f>
        <v>1.8149009443291042</v>
      </c>
      <c r="Q16" s="632"/>
      <c r="R16" s="559"/>
      <c r="S16" s="559"/>
      <c r="T16" s="571"/>
      <c r="U16" s="559"/>
    </row>
    <row r="17" spans="1:21" ht="17" customHeight="1">
      <c r="A17" s="569"/>
      <c r="B17" s="559" t="s">
        <v>94</v>
      </c>
      <c r="C17" s="559" t="s">
        <v>91</v>
      </c>
      <c r="D17" s="559"/>
      <c r="E17" s="571"/>
      <c r="F17" s="569"/>
      <c r="G17" s="1215"/>
      <c r="H17" s="559"/>
      <c r="I17" s="1215"/>
      <c r="J17" s="1477" t="s">
        <v>706</v>
      </c>
      <c r="K17" s="632" t="s">
        <v>706</v>
      </c>
      <c r="L17" s="559"/>
      <c r="M17" s="559"/>
      <c r="N17" s="559"/>
      <c r="O17" s="1215"/>
      <c r="P17" s="559" t="s">
        <v>706</v>
      </c>
      <c r="Q17" s="632"/>
      <c r="R17" s="559"/>
      <c r="S17" s="559"/>
      <c r="T17" s="571"/>
      <c r="U17" s="559"/>
    </row>
    <row r="18" spans="1:21" ht="17" customHeight="1">
      <c r="A18" s="569"/>
      <c r="B18" s="559"/>
      <c r="C18" s="559" t="s">
        <v>95</v>
      </c>
      <c r="D18" s="559"/>
      <c r="E18" s="571"/>
      <c r="F18" s="1281" t="s">
        <v>71</v>
      </c>
      <c r="G18" s="1215"/>
      <c r="H18" s="559" t="s">
        <v>96</v>
      </c>
      <c r="I18" s="1481" t="s">
        <v>1736</v>
      </c>
      <c r="J18" s="1482">
        <f>((+J12*M31)*0.01)/0.635</f>
        <v>0</v>
      </c>
      <c r="K18" s="1287"/>
      <c r="L18" s="559"/>
      <c r="M18" s="559"/>
      <c r="N18" s="559"/>
      <c r="O18" s="1481" t="s">
        <v>1736</v>
      </c>
      <c r="P18" s="1482">
        <f>((+P12*M43)*0.01)/0.635</f>
        <v>-23240558.427351967</v>
      </c>
      <c r="Q18" s="1287"/>
      <c r="R18" s="559"/>
      <c r="S18" s="559"/>
      <c r="T18" s="571"/>
      <c r="U18" s="559"/>
    </row>
    <row r="19" spans="1:21" ht="17" customHeight="1">
      <c r="A19" s="569"/>
      <c r="B19" s="559"/>
      <c r="C19" s="559"/>
      <c r="D19" s="559"/>
      <c r="E19" s="571"/>
      <c r="F19" s="569"/>
      <c r="G19" s="1215"/>
      <c r="H19" s="559"/>
      <c r="I19" s="559"/>
      <c r="J19" s="559"/>
      <c r="K19" s="559"/>
      <c r="L19" s="559"/>
      <c r="M19" s="559"/>
      <c r="N19" s="559"/>
      <c r="O19" s="559"/>
      <c r="P19" s="559"/>
      <c r="Q19" s="559"/>
      <c r="R19" s="559"/>
      <c r="S19" s="559"/>
      <c r="T19" s="571"/>
      <c r="U19" s="559"/>
    </row>
    <row r="20" spans="1:21" ht="17" customHeight="1">
      <c r="A20" s="569"/>
      <c r="B20" s="559" t="s">
        <v>97</v>
      </c>
      <c r="C20" s="559" t="s">
        <v>93</v>
      </c>
      <c r="D20" s="559"/>
      <c r="E20" s="571"/>
      <c r="F20" s="569"/>
      <c r="G20" s="1285"/>
      <c r="H20" s="1286" t="s">
        <v>98</v>
      </c>
      <c r="I20" s="1286"/>
      <c r="J20" s="1286"/>
      <c r="K20" s="1286"/>
      <c r="L20" s="1286"/>
      <c r="M20" s="1286"/>
      <c r="N20" s="1286"/>
      <c r="O20" s="1286"/>
      <c r="P20" s="1286"/>
      <c r="Q20" s="1286"/>
      <c r="R20" s="1286"/>
      <c r="S20" s="1286"/>
      <c r="T20" s="1288"/>
      <c r="U20" s="559"/>
    </row>
    <row r="21" spans="1:21" ht="17" customHeight="1">
      <c r="A21" s="569"/>
      <c r="B21" s="559"/>
      <c r="C21" s="559" t="s">
        <v>99</v>
      </c>
      <c r="D21" s="559"/>
      <c r="E21" s="571"/>
      <c r="F21" s="569"/>
      <c r="G21" s="1215"/>
      <c r="H21" s="559"/>
      <c r="I21" s="559"/>
      <c r="J21" s="559"/>
      <c r="K21" s="559"/>
      <c r="L21" s="559"/>
      <c r="M21" s="559"/>
      <c r="N21" s="559"/>
      <c r="O21" s="559"/>
      <c r="P21" s="559"/>
      <c r="Q21" s="559"/>
      <c r="R21" s="559"/>
      <c r="S21" s="559"/>
      <c r="T21" s="571"/>
      <c r="U21" s="559"/>
    </row>
    <row r="22" spans="1:21" ht="17" customHeight="1">
      <c r="A22" s="569"/>
      <c r="B22" s="559"/>
      <c r="C22" s="559" t="s">
        <v>100</v>
      </c>
      <c r="D22" s="559"/>
      <c r="E22" s="571"/>
      <c r="F22" s="569"/>
      <c r="G22" s="1215"/>
      <c r="H22" s="1200" t="s">
        <v>101</v>
      </c>
      <c r="I22" s="1200"/>
      <c r="J22" s="1200"/>
      <c r="K22" s="1200"/>
      <c r="L22" s="1200"/>
      <c r="M22" s="1200"/>
      <c r="N22" s="1200"/>
      <c r="O22" s="1200"/>
      <c r="P22" s="1200"/>
      <c r="Q22" s="1200"/>
      <c r="R22" s="1200"/>
      <c r="S22" s="1200"/>
      <c r="T22" s="1201"/>
      <c r="U22" s="559"/>
    </row>
    <row r="23" spans="1:21" ht="17" customHeight="1">
      <c r="A23" s="569"/>
      <c r="B23" s="559"/>
      <c r="C23" s="559"/>
      <c r="D23" s="559"/>
      <c r="E23" s="571"/>
      <c r="F23" s="569"/>
      <c r="G23" s="1285"/>
      <c r="H23" s="1286"/>
      <c r="I23" s="1286"/>
      <c r="J23" s="1286"/>
      <c r="K23" s="1286"/>
      <c r="L23" s="1286"/>
      <c r="M23" s="1286"/>
      <c r="N23" s="1286"/>
      <c r="O23" s="1286"/>
      <c r="P23" s="1286"/>
      <c r="Q23" s="1286"/>
      <c r="R23" s="1286"/>
      <c r="S23" s="1286"/>
      <c r="T23" s="1288"/>
      <c r="U23" s="559"/>
    </row>
    <row r="24" spans="1:21" ht="17" customHeight="1">
      <c r="A24" s="569"/>
      <c r="B24" s="559"/>
      <c r="C24" s="559"/>
      <c r="D24" s="559"/>
      <c r="E24" s="571"/>
      <c r="F24" s="569"/>
      <c r="G24" s="1215"/>
      <c r="H24" s="559"/>
      <c r="I24" s="1215"/>
      <c r="J24" s="559"/>
      <c r="K24" s="632"/>
      <c r="L24" s="559"/>
      <c r="M24" s="559"/>
      <c r="N24" s="632"/>
      <c r="O24" s="559"/>
      <c r="P24" s="559"/>
      <c r="Q24" s="559"/>
      <c r="R24" s="1215"/>
      <c r="S24" s="559"/>
      <c r="T24" s="571"/>
      <c r="U24" s="559"/>
    </row>
    <row r="25" spans="1:21" ht="17" customHeight="1">
      <c r="A25" s="569"/>
      <c r="B25" s="1474" t="s">
        <v>102</v>
      </c>
      <c r="C25" s="559"/>
      <c r="D25" s="559"/>
      <c r="E25" s="571"/>
      <c r="F25" s="569"/>
      <c r="G25" s="1215"/>
      <c r="H25" s="1280" t="s">
        <v>546</v>
      </c>
      <c r="I25" s="1215"/>
      <c r="J25" s="1280" t="s">
        <v>1719</v>
      </c>
      <c r="K25" s="632"/>
      <c r="L25" s="559"/>
      <c r="M25" s="1280" t="s">
        <v>103</v>
      </c>
      <c r="N25" s="632"/>
      <c r="O25" s="559"/>
      <c r="P25" s="1280" t="s">
        <v>104</v>
      </c>
      <c r="Q25" s="559"/>
      <c r="R25" s="1215"/>
      <c r="S25" s="1280" t="s">
        <v>105</v>
      </c>
      <c r="T25" s="571"/>
      <c r="U25" s="559"/>
    </row>
    <row r="26" spans="1:21" ht="17" customHeight="1">
      <c r="A26" s="569"/>
      <c r="B26" s="559"/>
      <c r="C26" s="559"/>
      <c r="D26" s="561"/>
      <c r="E26" s="562"/>
      <c r="F26" s="569"/>
      <c r="G26" s="1285"/>
      <c r="H26" s="1286"/>
      <c r="I26" s="1285"/>
      <c r="J26" s="1483" t="s">
        <v>459</v>
      </c>
      <c r="K26" s="1287"/>
      <c r="L26" s="1286"/>
      <c r="M26" s="1483" t="s">
        <v>460</v>
      </c>
      <c r="N26" s="1287"/>
      <c r="O26" s="1286"/>
      <c r="P26" s="1483" t="s">
        <v>461</v>
      </c>
      <c r="Q26" s="1286"/>
      <c r="R26" s="1285"/>
      <c r="S26" s="1483" t="s">
        <v>61</v>
      </c>
      <c r="T26" s="1288"/>
      <c r="U26" s="559"/>
    </row>
    <row r="27" spans="1:21" ht="17" customHeight="1">
      <c r="A27" s="569"/>
      <c r="B27" s="559" t="s">
        <v>106</v>
      </c>
      <c r="C27" s="1211" t="s">
        <v>2571</v>
      </c>
      <c r="D27" s="561"/>
      <c r="E27" s="562"/>
      <c r="F27" s="1281" t="s">
        <v>471</v>
      </c>
      <c r="G27" s="1215"/>
      <c r="H27" s="559" t="s">
        <v>107</v>
      </c>
      <c r="I27" s="1475" t="s">
        <v>1736</v>
      </c>
      <c r="J27" s="1002">
        <v>0</v>
      </c>
      <c r="K27" s="1072"/>
      <c r="L27" s="1025"/>
      <c r="M27" s="1484" t="str">
        <f>IF(ISERR(J27/J$32)," ",J27/J$32)</f>
        <v xml:space="preserve"> </v>
      </c>
      <c r="N27" s="1072"/>
      <c r="O27" s="1025"/>
      <c r="P27" s="1484"/>
      <c r="Q27" s="1025"/>
      <c r="R27" s="1215"/>
      <c r="S27" s="2064">
        <f>IFERROR(M27*P27,0)</f>
        <v>0</v>
      </c>
      <c r="T27" s="571"/>
      <c r="U27" s="559"/>
    </row>
    <row r="28" spans="1:21" ht="17" customHeight="1">
      <c r="A28" s="569"/>
      <c r="B28" s="559"/>
      <c r="C28" s="1211" t="s">
        <v>108</v>
      </c>
      <c r="D28" s="561"/>
      <c r="E28" s="562"/>
      <c r="F28" s="1281" t="s">
        <v>474</v>
      </c>
      <c r="G28" s="1215"/>
      <c r="H28" s="559" t="s">
        <v>109</v>
      </c>
      <c r="I28" s="1215"/>
      <c r="J28" s="1002">
        <v>0</v>
      </c>
      <c r="K28" s="1072"/>
      <c r="L28" s="1025"/>
      <c r="M28" s="1484" t="str">
        <f>IF(ISERR(J28/J$32)," ",J28/J$32)</f>
        <v xml:space="preserve"> </v>
      </c>
      <c r="N28" s="1072"/>
      <c r="O28" s="1025"/>
      <c r="P28" s="1484"/>
      <c r="Q28" s="1025"/>
      <c r="R28" s="1215"/>
      <c r="S28" s="2064">
        <f>IFERROR(M28*P28,0)</f>
        <v>0</v>
      </c>
      <c r="T28" s="571"/>
      <c r="U28" s="559"/>
    </row>
    <row r="29" spans="1:21" ht="17" customHeight="1">
      <c r="A29" s="569"/>
      <c r="B29" s="559"/>
      <c r="C29" s="1211" t="s">
        <v>110</v>
      </c>
      <c r="D29" s="561"/>
      <c r="E29" s="562"/>
      <c r="F29" s="1281" t="s">
        <v>2064</v>
      </c>
      <c r="G29" s="1215"/>
      <c r="H29" s="559" t="s">
        <v>111</v>
      </c>
      <c r="I29" s="1215"/>
      <c r="J29" s="1002">
        <v>0</v>
      </c>
      <c r="K29" s="1072"/>
      <c r="L29" s="1025"/>
      <c r="M29" s="1484" t="str">
        <f>IF(ISERR(J29/J$32)," ",J29/J$32)</f>
        <v xml:space="preserve"> </v>
      </c>
      <c r="N29" s="1072"/>
      <c r="O29" s="1025"/>
      <c r="P29" s="1484"/>
      <c r="Q29" s="1025"/>
      <c r="R29" s="1215"/>
      <c r="S29" s="2064">
        <f>IFERROR(M29*P29,0)</f>
        <v>0</v>
      </c>
      <c r="T29" s="571"/>
      <c r="U29" s="559"/>
    </row>
    <row r="30" spans="1:21" ht="17" customHeight="1">
      <c r="A30" s="569"/>
      <c r="B30" s="559"/>
      <c r="C30" s="561"/>
      <c r="D30" s="561"/>
      <c r="E30" s="562"/>
      <c r="F30" s="1281" t="s">
        <v>334</v>
      </c>
      <c r="G30" s="1215"/>
      <c r="H30" s="559" t="s">
        <v>112</v>
      </c>
      <c r="I30" s="1215"/>
      <c r="J30" s="1002">
        <v>0</v>
      </c>
      <c r="K30" s="1072"/>
      <c r="L30" s="1025"/>
      <c r="M30" s="1484" t="str">
        <f>IF(ISERR(J30/J$32)," ",J30/J$32)</f>
        <v xml:space="preserve"> </v>
      </c>
      <c r="N30" s="1072"/>
      <c r="O30" s="1025"/>
      <c r="P30" s="1484"/>
      <c r="Q30" s="1025"/>
      <c r="R30" s="1215"/>
      <c r="S30" s="2064">
        <f>IFERROR(M30*P30,0)</f>
        <v>0</v>
      </c>
      <c r="T30" s="571"/>
      <c r="U30" s="559"/>
    </row>
    <row r="31" spans="1:21" ht="17" customHeight="1">
      <c r="A31" s="569"/>
      <c r="B31" s="559" t="s">
        <v>113</v>
      </c>
      <c r="C31" s="560" t="s">
        <v>114</v>
      </c>
      <c r="D31" s="561"/>
      <c r="E31" s="562"/>
      <c r="F31" s="1281" t="s">
        <v>72</v>
      </c>
      <c r="G31" s="1215"/>
      <c r="H31" s="559" t="s">
        <v>115</v>
      </c>
      <c r="I31" s="1215"/>
      <c r="J31" s="1002">
        <v>0</v>
      </c>
      <c r="K31" s="1072"/>
      <c r="L31" s="1025"/>
      <c r="M31" s="1484"/>
      <c r="N31" s="1072"/>
      <c r="O31" s="1025"/>
      <c r="P31" s="784"/>
      <c r="Q31" s="1025"/>
      <c r="R31" s="1215"/>
      <c r="S31" s="2064">
        <f>S32-SUM(S27:S30)</f>
        <v>-0.22551191765398368</v>
      </c>
      <c r="T31" s="571"/>
      <c r="U31" s="559"/>
    </row>
    <row r="32" spans="1:21" ht="17" customHeight="1">
      <c r="A32" s="569"/>
      <c r="B32" s="559"/>
      <c r="C32" s="561"/>
      <c r="D32" s="561"/>
      <c r="E32" s="562"/>
      <c r="F32" s="1281" t="s">
        <v>73</v>
      </c>
      <c r="G32" s="1486"/>
      <c r="H32" s="1487" t="s">
        <v>46</v>
      </c>
      <c r="I32" s="1488" t="s">
        <v>1736</v>
      </c>
      <c r="J32" s="1489">
        <f>+J31+J27</f>
        <v>0</v>
      </c>
      <c r="K32" s="1490"/>
      <c r="L32" s="1491"/>
      <c r="M32" s="1492">
        <f>SUM(M27:M31)</f>
        <v>0</v>
      </c>
      <c r="N32" s="1490"/>
      <c r="O32" s="627"/>
      <c r="P32" s="1493"/>
      <c r="Q32" s="627"/>
      <c r="R32" s="1486"/>
      <c r="S32" s="2065">
        <f>J14</f>
        <v>-0.22551191765398368</v>
      </c>
      <c r="T32" s="1494"/>
      <c r="U32" s="559"/>
    </row>
    <row r="33" spans="1:21" ht="17" customHeight="1">
      <c r="A33" s="569"/>
      <c r="B33" s="559" t="s">
        <v>116</v>
      </c>
      <c r="C33" s="560" t="s">
        <v>117</v>
      </c>
      <c r="D33" s="561"/>
      <c r="E33" s="562"/>
      <c r="F33" s="569"/>
      <c r="G33" s="1215"/>
      <c r="H33" s="559"/>
      <c r="I33" s="561"/>
      <c r="J33" s="561"/>
      <c r="K33" s="561"/>
      <c r="L33" s="561"/>
      <c r="M33" s="561"/>
      <c r="N33" s="561"/>
      <c r="O33" s="561"/>
      <c r="P33" s="561"/>
      <c r="Q33" s="561"/>
      <c r="R33" s="561"/>
      <c r="S33" s="561"/>
      <c r="T33" s="571"/>
      <c r="U33" s="559"/>
    </row>
    <row r="34" spans="1:21" ht="17" customHeight="1">
      <c r="A34" s="569"/>
      <c r="B34" s="559"/>
      <c r="C34" s="560" t="s">
        <v>2572</v>
      </c>
      <c r="D34" s="561"/>
      <c r="E34" s="562"/>
      <c r="F34" s="569"/>
      <c r="G34" s="1215"/>
      <c r="H34" s="1200" t="s">
        <v>118</v>
      </c>
      <c r="I34" s="1200"/>
      <c r="J34" s="1200"/>
      <c r="K34" s="1200"/>
      <c r="L34" s="1200"/>
      <c r="M34" s="1200"/>
      <c r="N34" s="1200"/>
      <c r="O34" s="1200"/>
      <c r="P34" s="1200"/>
      <c r="Q34" s="1200"/>
      <c r="R34" s="1200"/>
      <c r="S34" s="1200"/>
      <c r="T34" s="1201"/>
      <c r="U34" s="559"/>
    </row>
    <row r="35" spans="1:21" ht="17" customHeight="1">
      <c r="A35" s="569"/>
      <c r="B35" s="559"/>
      <c r="C35" s="560" t="s">
        <v>2573</v>
      </c>
      <c r="D35" s="561"/>
      <c r="E35" s="562"/>
      <c r="F35" s="569"/>
      <c r="G35" s="1285"/>
      <c r="H35" s="1286"/>
      <c r="I35" s="1286"/>
      <c r="J35" s="1286"/>
      <c r="K35" s="1286"/>
      <c r="L35" s="1286"/>
      <c r="M35" s="1286"/>
      <c r="N35" s="1286"/>
      <c r="O35" s="1286"/>
      <c r="P35" s="1286"/>
      <c r="Q35" s="1286"/>
      <c r="R35" s="1286"/>
      <c r="S35" s="1286"/>
      <c r="T35" s="1288"/>
      <c r="U35" s="559"/>
    </row>
    <row r="36" spans="1:21" ht="17" customHeight="1">
      <c r="A36" s="569"/>
      <c r="B36" s="559"/>
      <c r="C36" s="560" t="s">
        <v>119</v>
      </c>
      <c r="D36" s="561"/>
      <c r="E36" s="562"/>
      <c r="F36" s="569"/>
      <c r="G36" s="1215"/>
      <c r="H36" s="559"/>
      <c r="I36" s="1215"/>
      <c r="J36" s="559"/>
      <c r="K36" s="632"/>
      <c r="L36" s="559"/>
      <c r="M36" s="559"/>
      <c r="N36" s="632"/>
      <c r="O36" s="559"/>
      <c r="P36" s="559"/>
      <c r="Q36" s="559"/>
      <c r="R36" s="1215"/>
      <c r="S36" s="559"/>
      <c r="T36" s="571"/>
      <c r="U36" s="559"/>
    </row>
    <row r="37" spans="1:21" ht="17" customHeight="1">
      <c r="A37" s="569"/>
      <c r="B37" s="559"/>
      <c r="C37" s="561"/>
      <c r="D37" s="561"/>
      <c r="E37" s="562"/>
      <c r="F37" s="569"/>
      <c r="G37" s="1215"/>
      <c r="H37" s="1280" t="s">
        <v>546</v>
      </c>
      <c r="I37" s="1215"/>
      <c r="J37" s="1280" t="s">
        <v>1719</v>
      </c>
      <c r="K37" s="632"/>
      <c r="L37" s="559"/>
      <c r="M37" s="1280" t="s">
        <v>103</v>
      </c>
      <c r="N37" s="632"/>
      <c r="O37" s="559"/>
      <c r="P37" s="1280" t="s">
        <v>104</v>
      </c>
      <c r="Q37" s="559"/>
      <c r="R37" s="1215"/>
      <c r="S37" s="1280" t="s">
        <v>105</v>
      </c>
      <c r="T37" s="571"/>
      <c r="U37" s="559"/>
    </row>
    <row r="38" spans="1:21" ht="17" customHeight="1">
      <c r="A38" s="569"/>
      <c r="B38" s="559" t="s">
        <v>120</v>
      </c>
      <c r="C38" s="560" t="s">
        <v>1114</v>
      </c>
      <c r="E38" s="1184"/>
      <c r="F38" s="569"/>
      <c r="G38" s="1285"/>
      <c r="H38" s="1286"/>
      <c r="I38" s="1285"/>
      <c r="J38" s="1483" t="s">
        <v>459</v>
      </c>
      <c r="K38" s="1287"/>
      <c r="L38" s="1286"/>
      <c r="M38" s="1483" t="s">
        <v>460</v>
      </c>
      <c r="N38" s="1287"/>
      <c r="O38" s="1286"/>
      <c r="P38" s="1483" t="s">
        <v>461</v>
      </c>
      <c r="Q38" s="1286"/>
      <c r="R38" s="1285"/>
      <c r="S38" s="1483" t="s">
        <v>61</v>
      </c>
      <c r="T38" s="1288"/>
      <c r="U38" s="559"/>
    </row>
    <row r="39" spans="1:21" ht="17" customHeight="1">
      <c r="A39" s="569"/>
      <c r="B39" s="559"/>
      <c r="C39" s="560" t="s">
        <v>1115</v>
      </c>
      <c r="E39" s="1184"/>
      <c r="F39" s="1281" t="s">
        <v>74</v>
      </c>
      <c r="G39" s="1215"/>
      <c r="H39" s="559" t="s">
        <v>107</v>
      </c>
      <c r="I39" s="1475" t="s">
        <v>1736</v>
      </c>
      <c r="J39" s="1002">
        <f>+$J$44*M39</f>
        <v>743694.86363187397</v>
      </c>
      <c r="K39" s="632"/>
      <c r="L39" s="559"/>
      <c r="M39" s="784">
        <v>1.1577075980154823</v>
      </c>
      <c r="N39" s="632"/>
      <c r="O39" s="559"/>
      <c r="P39" s="1485">
        <v>7.2681200004846708E-2</v>
      </c>
      <c r="Q39" s="559"/>
      <c r="R39" s="1215"/>
      <c r="S39" s="784">
        <f>M39*P39</f>
        <v>8.4143577478493936E-2</v>
      </c>
      <c r="T39" s="571"/>
      <c r="U39" s="559"/>
    </row>
    <row r="40" spans="1:21" ht="17" customHeight="1">
      <c r="A40" s="569"/>
      <c r="B40" s="559"/>
      <c r="C40" s="560" t="s">
        <v>889</v>
      </c>
      <c r="E40" s="1184"/>
      <c r="F40" s="1281" t="s">
        <v>75</v>
      </c>
      <c r="G40" s="1215"/>
      <c r="H40" s="559" t="s">
        <v>109</v>
      </c>
      <c r="I40" s="1215"/>
      <c r="J40" s="1002">
        <f>+$J$44*M40</f>
        <v>32119.287499999995</v>
      </c>
      <c r="K40" s="632"/>
      <c r="L40" s="559"/>
      <c r="M40" s="784">
        <v>0.05</v>
      </c>
      <c r="N40" s="632"/>
      <c r="O40" s="559"/>
      <c r="P40" s="1485">
        <v>3.8442265397240355E-2</v>
      </c>
      <c r="Q40" s="559"/>
      <c r="R40" s="1215"/>
      <c r="S40" s="784">
        <f>M40*P40</f>
        <v>1.9221132698620177E-3</v>
      </c>
      <c r="T40" s="571"/>
      <c r="U40" s="559"/>
    </row>
    <row r="41" spans="1:21" ht="17" customHeight="1">
      <c r="A41" s="569"/>
      <c r="B41" s="559"/>
      <c r="C41" s="560" t="s">
        <v>890</v>
      </c>
      <c r="E41" s="1184"/>
      <c r="F41" s="1281" t="s">
        <v>76</v>
      </c>
      <c r="G41" s="1215"/>
      <c r="H41" s="559" t="s">
        <v>111</v>
      </c>
      <c r="I41" s="1215"/>
      <c r="J41" s="1002">
        <v>0</v>
      </c>
      <c r="K41" s="632"/>
      <c r="L41" s="559"/>
      <c r="M41" s="784">
        <v>0</v>
      </c>
      <c r="N41" s="632"/>
      <c r="O41" s="559"/>
      <c r="P41" s="1495">
        <v>0</v>
      </c>
      <c r="Q41" s="559"/>
      <c r="R41" s="1215"/>
      <c r="S41" s="784">
        <f>M41*P41</f>
        <v>0</v>
      </c>
      <c r="T41" s="571"/>
      <c r="U41" s="559"/>
    </row>
    <row r="42" spans="1:21" ht="17" customHeight="1">
      <c r="A42" s="569"/>
      <c r="B42" s="559"/>
      <c r="C42" s="560" t="s">
        <v>891</v>
      </c>
      <c r="E42" s="1184"/>
      <c r="F42" s="1281" t="s">
        <v>77</v>
      </c>
      <c r="G42" s="1215"/>
      <c r="H42" s="559" t="s">
        <v>112</v>
      </c>
      <c r="I42" s="1215"/>
      <c r="J42" s="1002">
        <v>0</v>
      </c>
      <c r="K42" s="632"/>
      <c r="L42" s="559"/>
      <c r="M42" s="784">
        <v>0</v>
      </c>
      <c r="N42" s="632"/>
      <c r="O42" s="559"/>
      <c r="P42" s="1495">
        <v>0</v>
      </c>
      <c r="Q42" s="559"/>
      <c r="R42" s="1215"/>
      <c r="S42" s="784">
        <f>M42*P42</f>
        <v>0</v>
      </c>
      <c r="T42" s="571"/>
      <c r="U42" s="559"/>
    </row>
    <row r="43" spans="1:21" ht="17" customHeight="1">
      <c r="A43" s="569"/>
      <c r="B43" s="559"/>
      <c r="C43" s="560" t="s">
        <v>892</v>
      </c>
      <c r="E43" s="1184"/>
      <c r="F43" s="1281" t="s">
        <v>78</v>
      </c>
      <c r="G43" s="1215"/>
      <c r="H43" s="559" t="s">
        <v>115</v>
      </c>
      <c r="I43" s="1215"/>
      <c r="J43" s="1002">
        <f>+$J$44*M43</f>
        <v>-133428.40113187407</v>
      </c>
      <c r="K43" s="632"/>
      <c r="L43" s="559"/>
      <c r="M43" s="784">
        <v>-0.20770759801548228</v>
      </c>
      <c r="N43" s="632"/>
      <c r="O43" s="559"/>
      <c r="P43" s="784">
        <v>1.8149009443291042</v>
      </c>
      <c r="Q43" s="559"/>
      <c r="R43" s="1215"/>
      <c r="S43" s="784">
        <f>S44-SUM(S39:S42)</f>
        <v>-0.37696871578262875</v>
      </c>
      <c r="T43" s="571"/>
      <c r="U43" s="559"/>
    </row>
    <row r="44" spans="1:21" ht="17" customHeight="1">
      <c r="A44" s="569"/>
      <c r="B44" s="559"/>
      <c r="C44" s="560"/>
      <c r="E44" s="1184"/>
      <c r="F44" s="1281"/>
      <c r="G44" s="1486"/>
      <c r="H44" s="1487" t="s">
        <v>46</v>
      </c>
      <c r="I44" s="1488" t="s">
        <v>1736</v>
      </c>
      <c r="J44" s="1489">
        <v>642385.74999999988</v>
      </c>
      <c r="K44" s="1490"/>
      <c r="L44" s="1491"/>
      <c r="M44" s="1492">
        <f>SUM(M39:M43)</f>
        <v>1</v>
      </c>
      <c r="N44" s="1490"/>
      <c r="O44" s="627"/>
      <c r="P44" s="1493"/>
      <c r="Q44" s="627"/>
      <c r="R44" s="1486"/>
      <c r="S44" s="1492">
        <f>+P14</f>
        <v>-0.29090302503427279</v>
      </c>
      <c r="T44" s="1494"/>
      <c r="U44" s="559"/>
    </row>
    <row r="45" spans="1:21" ht="17" customHeight="1">
      <c r="A45" s="569"/>
      <c r="B45" s="1474" t="s">
        <v>893</v>
      </c>
      <c r="E45" s="1184"/>
      <c r="F45" s="569"/>
      <c r="G45" s="559"/>
      <c r="H45" s="559"/>
      <c r="I45" s="559"/>
      <c r="J45" s="559"/>
      <c r="K45" s="559"/>
      <c r="L45" s="559"/>
      <c r="M45" s="559"/>
      <c r="N45" s="559"/>
      <c r="O45" s="559"/>
      <c r="P45" s="559"/>
      <c r="Q45" s="559"/>
      <c r="R45" s="559"/>
      <c r="S45" s="559"/>
      <c r="T45" s="571"/>
      <c r="U45" s="559"/>
    </row>
    <row r="46" spans="1:21" ht="17" customHeight="1">
      <c r="A46" s="569"/>
      <c r="B46" s="559"/>
      <c r="C46" s="560" t="s">
        <v>894</v>
      </c>
      <c r="E46" s="1184"/>
      <c r="F46" s="569"/>
      <c r="G46" s="559"/>
      <c r="H46" s="559"/>
      <c r="I46" s="559"/>
      <c r="J46" s="559"/>
      <c r="K46" s="559"/>
      <c r="L46" s="559"/>
      <c r="M46" s="559"/>
      <c r="N46" s="559"/>
      <c r="O46" s="559"/>
      <c r="P46" s="559"/>
      <c r="Q46" s="559"/>
      <c r="R46" s="559"/>
      <c r="S46" s="559"/>
      <c r="T46" s="571"/>
      <c r="U46" s="559"/>
    </row>
    <row r="47" spans="1:21" ht="17" customHeight="1">
      <c r="A47" s="569"/>
      <c r="B47" s="559"/>
      <c r="C47" s="560" t="s">
        <v>895</v>
      </c>
      <c r="E47" s="1184"/>
      <c r="F47" s="569"/>
      <c r="G47" s="559"/>
      <c r="H47" s="559"/>
      <c r="I47" s="559"/>
      <c r="J47" s="559"/>
      <c r="K47" s="559"/>
      <c r="L47" s="559"/>
      <c r="M47" s="559"/>
      <c r="N47" s="559"/>
      <c r="O47" s="559"/>
      <c r="P47" s="559"/>
      <c r="Q47" s="559"/>
      <c r="R47" s="559"/>
      <c r="S47" s="559"/>
      <c r="T47" s="571"/>
      <c r="U47" s="559"/>
    </row>
    <row r="48" spans="1:21" ht="17" customHeight="1">
      <c r="A48" s="569"/>
      <c r="B48" s="559"/>
      <c r="C48" s="560" t="s">
        <v>896</v>
      </c>
      <c r="E48" s="1184"/>
      <c r="F48" s="569"/>
      <c r="G48" s="559"/>
      <c r="H48" s="559"/>
      <c r="I48" s="561"/>
      <c r="J48" s="561"/>
      <c r="K48" s="561"/>
      <c r="L48" s="561"/>
      <c r="M48" s="561"/>
      <c r="N48" s="561"/>
      <c r="O48" s="561"/>
      <c r="P48" s="561"/>
      <c r="Q48" s="561"/>
      <c r="R48" s="561"/>
      <c r="S48" s="561"/>
      <c r="T48" s="571"/>
      <c r="U48" s="559"/>
    </row>
    <row r="49" spans="1:21" ht="17" customHeight="1">
      <c r="A49" s="569"/>
      <c r="B49" s="559"/>
      <c r="C49" s="560"/>
      <c r="E49" s="1184"/>
      <c r="F49" s="569"/>
      <c r="G49" s="559"/>
      <c r="H49" s="559"/>
      <c r="I49" s="561"/>
      <c r="J49" s="561"/>
      <c r="K49" s="561"/>
      <c r="L49" s="561"/>
      <c r="M49" s="561"/>
      <c r="N49" s="561"/>
      <c r="O49" s="561"/>
      <c r="P49" s="561"/>
      <c r="Q49" s="561"/>
      <c r="R49" s="561"/>
      <c r="S49" s="561"/>
      <c r="T49" s="571"/>
      <c r="U49" s="559"/>
    </row>
    <row r="50" spans="1:21" ht="17" customHeight="1">
      <c r="A50" s="569"/>
      <c r="B50" s="559"/>
      <c r="C50" s="559"/>
      <c r="E50" s="1184"/>
      <c r="F50" s="569"/>
      <c r="G50" s="559"/>
      <c r="H50" s="559"/>
      <c r="I50" s="561"/>
      <c r="J50" s="561"/>
      <c r="K50" s="561"/>
      <c r="L50" s="561"/>
      <c r="M50" s="561"/>
      <c r="N50" s="561"/>
      <c r="O50" s="561"/>
      <c r="P50" s="561"/>
      <c r="Q50" s="561"/>
      <c r="R50" s="561"/>
      <c r="S50" s="561"/>
      <c r="T50" s="571"/>
      <c r="U50" s="559"/>
    </row>
    <row r="51" spans="1:21" ht="17" customHeight="1">
      <c r="A51" s="569"/>
      <c r="B51" s="559" t="s">
        <v>897</v>
      </c>
      <c r="C51" s="560" t="s">
        <v>898</v>
      </c>
      <c r="E51" s="1184"/>
      <c r="F51" s="569"/>
      <c r="G51" s="1211" t="s">
        <v>899</v>
      </c>
      <c r="I51" s="559"/>
      <c r="J51" s="559"/>
      <c r="K51" s="559"/>
      <c r="L51" s="559"/>
      <c r="M51" s="559"/>
      <c r="N51" s="559"/>
      <c r="O51" s="559"/>
      <c r="P51" s="559"/>
      <c r="Q51" s="559"/>
      <c r="R51" s="559"/>
      <c r="S51" s="559"/>
      <c r="T51" s="571"/>
      <c r="U51" s="559"/>
    </row>
    <row r="52" spans="1:21" ht="17" customHeight="1">
      <c r="A52" s="569"/>
      <c r="B52" s="559"/>
      <c r="C52" s="559"/>
      <c r="E52" s="1184"/>
      <c r="F52" s="569"/>
      <c r="G52" s="1211" t="s">
        <v>900</v>
      </c>
      <c r="I52" s="559"/>
      <c r="J52" s="559"/>
      <c r="K52" s="559"/>
      <c r="L52" s="559"/>
      <c r="M52" s="559"/>
      <c r="N52" s="559"/>
      <c r="O52" s="559"/>
      <c r="P52" s="559"/>
      <c r="Q52" s="559"/>
      <c r="R52" s="559"/>
      <c r="S52" s="559"/>
      <c r="T52" s="571"/>
      <c r="U52" s="559"/>
    </row>
    <row r="53" spans="1:21" ht="17" customHeight="1">
      <c r="A53" s="569"/>
      <c r="B53" s="559" t="s">
        <v>106</v>
      </c>
      <c r="C53" s="1211" t="s">
        <v>901</v>
      </c>
      <c r="E53" s="1184"/>
      <c r="F53" s="569"/>
      <c r="G53" s="1496" t="s">
        <v>2574</v>
      </c>
      <c r="I53" s="559"/>
      <c r="J53" s="559"/>
      <c r="K53" s="559"/>
      <c r="L53" s="559"/>
      <c r="M53" s="559"/>
      <c r="N53" s="559"/>
      <c r="O53" s="559"/>
      <c r="P53" s="559"/>
      <c r="Q53" s="559"/>
      <c r="R53" s="559"/>
      <c r="S53" s="559"/>
      <c r="T53" s="571"/>
      <c r="U53" s="559"/>
    </row>
    <row r="54" spans="1:21" ht="17" customHeight="1">
      <c r="A54" s="569"/>
      <c r="B54" s="559"/>
      <c r="C54" s="1211" t="s">
        <v>902</v>
      </c>
      <c r="E54" s="1184"/>
      <c r="F54" s="569"/>
      <c r="G54" s="1211" t="s">
        <v>903</v>
      </c>
      <c r="I54" s="559"/>
      <c r="J54" s="559"/>
      <c r="K54" s="559"/>
      <c r="L54" s="559"/>
      <c r="M54" s="559"/>
      <c r="N54" s="559"/>
      <c r="O54" s="559"/>
      <c r="P54" s="559"/>
      <c r="Q54" s="559"/>
      <c r="R54" s="559"/>
      <c r="S54" s="559"/>
      <c r="T54" s="571"/>
      <c r="U54" s="559"/>
    </row>
    <row r="55" spans="1:21" ht="17" customHeight="1">
      <c r="A55" s="569"/>
      <c r="B55" s="559"/>
      <c r="C55" s="1211" t="s">
        <v>904</v>
      </c>
      <c r="E55" s="1184"/>
      <c r="F55" s="569"/>
      <c r="G55" s="1211" t="s">
        <v>905</v>
      </c>
      <c r="H55" s="561"/>
      <c r="I55" s="559"/>
      <c r="J55" s="559"/>
      <c r="K55" s="559"/>
      <c r="L55" s="559"/>
      <c r="M55" s="559"/>
      <c r="N55" s="559"/>
      <c r="O55" s="559"/>
      <c r="P55" s="559"/>
      <c r="Q55" s="559"/>
      <c r="R55" s="559"/>
      <c r="S55" s="559"/>
      <c r="T55" s="571"/>
      <c r="U55" s="559"/>
    </row>
    <row r="56" spans="1:21" ht="17" customHeight="1">
      <c r="A56" s="569"/>
      <c r="B56" s="559" t="s">
        <v>706</v>
      </c>
      <c r="C56" s="561"/>
      <c r="E56" s="1184"/>
      <c r="F56" s="569"/>
      <c r="G56" s="559"/>
      <c r="H56" s="559"/>
      <c r="I56" s="559"/>
      <c r="J56" s="559"/>
      <c r="K56" s="559"/>
      <c r="L56" s="559"/>
      <c r="M56" s="559"/>
      <c r="N56" s="559"/>
      <c r="O56" s="559"/>
      <c r="P56" s="559"/>
      <c r="Q56" s="559"/>
      <c r="R56" s="559"/>
      <c r="S56" s="559"/>
      <c r="T56" s="571"/>
      <c r="U56" s="559"/>
    </row>
    <row r="57" spans="1:21" ht="17" customHeight="1">
      <c r="A57" s="569"/>
      <c r="B57" s="559" t="s">
        <v>113</v>
      </c>
      <c r="C57" s="1211" t="s">
        <v>906</v>
      </c>
      <c r="E57" s="1184"/>
      <c r="F57" s="569"/>
      <c r="G57" s="559" t="s">
        <v>907</v>
      </c>
      <c r="H57" s="559"/>
      <c r="I57" s="559"/>
      <c r="J57" s="559"/>
      <c r="K57" s="559"/>
      <c r="L57" s="559"/>
      <c r="M57" s="559"/>
      <c r="N57" s="559"/>
      <c r="O57" s="559"/>
      <c r="P57" s="559"/>
      <c r="Q57" s="559"/>
      <c r="R57" s="559"/>
      <c r="S57" s="559"/>
      <c r="T57" s="571"/>
      <c r="U57" s="559"/>
    </row>
    <row r="58" spans="1:21" ht="17" customHeight="1">
      <c r="A58" s="569"/>
      <c r="B58" s="559"/>
      <c r="C58" s="1211" t="s">
        <v>908</v>
      </c>
      <c r="E58" s="1184"/>
      <c r="F58" s="569"/>
      <c r="G58" s="559"/>
      <c r="H58" s="559"/>
      <c r="I58" s="559"/>
      <c r="J58" s="559"/>
      <c r="K58" s="559"/>
      <c r="L58" s="559"/>
      <c r="M58" s="559"/>
      <c r="N58" s="559"/>
      <c r="O58" s="559"/>
      <c r="P58" s="559"/>
      <c r="Q58" s="559"/>
      <c r="R58" s="559"/>
      <c r="S58" s="559"/>
      <c r="T58" s="571"/>
      <c r="U58" s="559"/>
    </row>
    <row r="59" spans="1:21" ht="17" customHeight="1">
      <c r="A59" s="569"/>
      <c r="B59" s="559"/>
      <c r="C59" s="1211" t="s">
        <v>904</v>
      </c>
      <c r="E59" s="1184"/>
      <c r="F59" s="569"/>
      <c r="G59" s="559"/>
      <c r="H59" s="559"/>
      <c r="I59" s="559"/>
      <c r="J59" s="559"/>
      <c r="K59" s="559"/>
      <c r="L59" s="559"/>
      <c r="M59" s="559"/>
      <c r="N59" s="559"/>
      <c r="O59" s="559"/>
      <c r="P59" s="559"/>
      <c r="Q59" s="559"/>
      <c r="R59" s="559"/>
      <c r="S59" s="559"/>
      <c r="T59" s="571"/>
      <c r="U59" s="559"/>
    </row>
    <row r="60" spans="1:21" ht="17" customHeight="1">
      <c r="A60" s="569"/>
      <c r="B60" s="559"/>
      <c r="C60" s="561"/>
      <c r="E60" s="1184"/>
      <c r="F60" s="569"/>
      <c r="G60" s="559"/>
      <c r="H60" s="559"/>
      <c r="I60" s="559"/>
      <c r="J60" s="559"/>
      <c r="K60" s="559"/>
      <c r="L60" s="559"/>
      <c r="M60" s="559"/>
      <c r="N60" s="559"/>
      <c r="O60" s="559"/>
      <c r="P60" s="559"/>
      <c r="Q60" s="559"/>
      <c r="R60" s="559"/>
      <c r="S60" s="559"/>
      <c r="T60" s="571"/>
      <c r="U60" s="559"/>
    </row>
    <row r="61" spans="1:21" ht="17" customHeight="1">
      <c r="A61" s="569"/>
      <c r="B61" s="559"/>
      <c r="C61" s="561"/>
      <c r="E61" s="1184"/>
      <c r="F61" s="569"/>
      <c r="G61" s="559"/>
      <c r="H61" s="559"/>
      <c r="I61" s="559"/>
      <c r="J61" s="559"/>
      <c r="K61" s="559"/>
      <c r="L61" s="559"/>
      <c r="M61" s="559"/>
      <c r="N61" s="559"/>
      <c r="O61" s="559"/>
      <c r="P61" s="559"/>
      <c r="Q61" s="559"/>
      <c r="R61" s="559"/>
      <c r="S61" s="559"/>
      <c r="T61" s="571"/>
      <c r="U61" s="559"/>
    </row>
    <row r="62" spans="1:21" ht="17" customHeight="1">
      <c r="A62" s="569"/>
      <c r="B62" s="559"/>
      <c r="C62" s="561"/>
      <c r="E62" s="1184"/>
      <c r="F62" s="569"/>
      <c r="G62" s="559"/>
      <c r="H62" s="559"/>
      <c r="I62" s="559"/>
      <c r="J62" s="559"/>
      <c r="K62" s="559"/>
      <c r="L62" s="559"/>
      <c r="M62" s="559"/>
      <c r="N62" s="559"/>
      <c r="O62" s="559"/>
      <c r="P62" s="559"/>
      <c r="Q62" s="559"/>
      <c r="R62" s="559"/>
      <c r="S62" s="559"/>
      <c r="T62" s="571"/>
      <c r="U62" s="559"/>
    </row>
    <row r="63" spans="1:21" ht="17" customHeight="1">
      <c r="A63" s="569"/>
      <c r="B63" s="559"/>
      <c r="C63" s="561"/>
      <c r="E63" s="1184"/>
      <c r="F63" s="569"/>
      <c r="G63" s="559"/>
      <c r="H63" s="559"/>
      <c r="I63" s="559"/>
      <c r="J63" s="559"/>
      <c r="K63" s="559"/>
      <c r="L63" s="559"/>
      <c r="M63" s="559"/>
      <c r="N63" s="559"/>
      <c r="O63" s="559"/>
      <c r="P63" s="559"/>
      <c r="Q63" s="559"/>
      <c r="R63" s="559"/>
      <c r="S63" s="559"/>
      <c r="T63" s="571"/>
      <c r="U63" s="559"/>
    </row>
    <row r="64" spans="1:21" ht="17" customHeight="1">
      <c r="A64" s="569"/>
      <c r="B64" s="559"/>
      <c r="C64" s="561"/>
      <c r="E64" s="1184"/>
      <c r="F64" s="569"/>
      <c r="G64" s="559"/>
      <c r="H64" s="559"/>
      <c r="I64" s="559"/>
      <c r="J64" s="559"/>
      <c r="K64" s="559"/>
      <c r="L64" s="559"/>
      <c r="M64" s="559"/>
      <c r="N64" s="559"/>
      <c r="O64" s="559"/>
      <c r="P64" s="559"/>
      <c r="Q64" s="559"/>
      <c r="R64" s="559"/>
      <c r="S64" s="559"/>
      <c r="T64" s="571"/>
      <c r="U64" s="559"/>
    </row>
    <row r="65" spans="1:21" ht="17" customHeight="1" thickBot="1">
      <c r="A65" s="1302"/>
      <c r="B65" s="648"/>
      <c r="C65" s="648"/>
      <c r="D65" s="1497"/>
      <c r="E65" s="1498"/>
      <c r="F65" s="1302"/>
      <c r="G65" s="648"/>
      <c r="H65" s="648"/>
      <c r="I65" s="648"/>
      <c r="J65" s="648"/>
      <c r="K65" s="648"/>
      <c r="L65" s="648"/>
      <c r="M65" s="648"/>
      <c r="N65" s="648"/>
      <c r="O65" s="648"/>
      <c r="P65" s="648"/>
      <c r="Q65" s="648"/>
      <c r="R65" s="648"/>
      <c r="S65" s="648"/>
      <c r="T65" s="1303"/>
      <c r="U65" s="559"/>
    </row>
    <row r="66" spans="1:21" ht="17" customHeight="1">
      <c r="A66" s="559" t="s">
        <v>1275</v>
      </c>
      <c r="B66" s="559"/>
      <c r="C66" s="559"/>
      <c r="D66" s="559"/>
      <c r="E66" s="559"/>
      <c r="F66" s="559"/>
      <c r="G66" s="559"/>
      <c r="H66" s="559"/>
      <c r="I66" s="559"/>
      <c r="J66" s="559"/>
      <c r="K66" s="559"/>
      <c r="L66" s="559"/>
      <c r="M66" s="559"/>
      <c r="N66" s="559"/>
      <c r="O66" s="559"/>
      <c r="P66" s="559"/>
      <c r="Q66" s="559"/>
      <c r="R66" s="559"/>
      <c r="S66" s="1291" t="s">
        <v>1275</v>
      </c>
      <c r="T66" s="559"/>
      <c r="U66" s="559"/>
    </row>
    <row r="67" spans="1:21" ht="17" customHeight="1">
      <c r="A67" s="561" t="s">
        <v>76</v>
      </c>
      <c r="B67" s="561"/>
      <c r="C67" s="561"/>
      <c r="D67" s="561"/>
      <c r="E67" s="561"/>
      <c r="F67" s="561" t="s">
        <v>77</v>
      </c>
      <c r="G67" s="561"/>
      <c r="H67" s="561"/>
      <c r="I67" s="561"/>
      <c r="J67" s="561"/>
      <c r="K67" s="561"/>
      <c r="L67" s="561"/>
      <c r="M67" s="561"/>
      <c r="N67" s="561"/>
      <c r="O67" s="561"/>
      <c r="P67" s="561"/>
      <c r="Q67" s="561"/>
      <c r="R67" s="561"/>
      <c r="S67" s="561"/>
      <c r="T67" s="561"/>
      <c r="U67" s="559"/>
    </row>
    <row r="68" spans="1:21" ht="17" customHeight="1">
      <c r="A68" s="559"/>
      <c r="B68" s="559"/>
      <c r="C68" s="559"/>
      <c r="D68" s="559"/>
      <c r="E68" s="559"/>
      <c r="F68" s="559"/>
      <c r="G68" s="559"/>
      <c r="H68" s="559"/>
      <c r="I68" s="559"/>
      <c r="J68" s="559"/>
      <c r="K68" s="559"/>
      <c r="L68" s="559"/>
      <c r="M68" s="559"/>
      <c r="N68" s="559"/>
      <c r="O68" s="559"/>
      <c r="P68" s="559"/>
      <c r="Q68" s="559"/>
      <c r="R68" s="559"/>
      <c r="S68" s="559"/>
      <c r="T68" s="559"/>
      <c r="U68" s="559"/>
    </row>
    <row r="69" spans="1:21">
      <c r="A69" s="559"/>
      <c r="B69" s="559"/>
      <c r="C69" s="559"/>
      <c r="D69" s="559"/>
      <c r="E69" s="559"/>
    </row>
    <row r="70" spans="1:21">
      <c r="A70" s="559"/>
      <c r="B70" s="559"/>
      <c r="C70" s="559"/>
      <c r="D70" s="559"/>
      <c r="E70" s="559"/>
    </row>
    <row r="71" spans="1:21">
      <c r="A71" s="559"/>
      <c r="B71" s="559"/>
      <c r="C71" s="559"/>
      <c r="D71" s="559"/>
      <c r="E71" s="559"/>
    </row>
    <row r="72" spans="1:21">
      <c r="A72" s="559"/>
      <c r="B72" s="559"/>
      <c r="C72" s="559"/>
      <c r="D72" s="559"/>
      <c r="E72" s="559"/>
    </row>
    <row r="73" spans="1:21">
      <c r="A73" s="559"/>
      <c r="B73" s="559"/>
      <c r="C73" s="559"/>
      <c r="D73" s="559"/>
      <c r="E73" s="559"/>
    </row>
    <row r="74" spans="1:21">
      <c r="A74" s="559"/>
      <c r="B74" s="559"/>
      <c r="C74" s="559"/>
      <c r="D74" s="559"/>
      <c r="E74" s="559"/>
    </row>
    <row r="75" spans="1:21">
      <c r="A75" s="559"/>
      <c r="B75" s="559"/>
      <c r="C75" s="559"/>
      <c r="D75" s="559"/>
      <c r="E75" s="559"/>
    </row>
    <row r="76" spans="1:21">
      <c r="A76" s="559"/>
      <c r="B76" s="559"/>
      <c r="C76" s="559"/>
      <c r="D76" s="559"/>
      <c r="E76" s="559"/>
    </row>
    <row r="77" spans="1:21">
      <c r="A77" s="559"/>
      <c r="B77" s="559"/>
      <c r="C77" s="559"/>
      <c r="D77" s="559"/>
      <c r="E77" s="559"/>
    </row>
    <row r="78" spans="1:21">
      <c r="A78" s="559"/>
      <c r="B78" s="559"/>
      <c r="C78" s="559"/>
      <c r="D78" s="559"/>
      <c r="E78" s="559"/>
    </row>
    <row r="79" spans="1:21">
      <c r="A79" s="559"/>
      <c r="B79" s="559"/>
      <c r="C79" s="559"/>
      <c r="D79" s="559"/>
      <c r="E79" s="559"/>
    </row>
    <row r="80" spans="1:21">
      <c r="A80" s="559"/>
      <c r="B80" s="559"/>
      <c r="C80" s="559"/>
      <c r="D80" s="559"/>
      <c r="E80" s="559"/>
    </row>
    <row r="81" spans="1:5">
      <c r="A81" s="559"/>
      <c r="B81" s="559"/>
      <c r="C81" s="559"/>
      <c r="D81" s="559"/>
      <c r="E81" s="559"/>
    </row>
    <row r="82" spans="1:5">
      <c r="A82" s="559"/>
      <c r="B82" s="559"/>
      <c r="C82" s="559"/>
      <c r="D82" s="559"/>
      <c r="E82" s="559"/>
    </row>
    <row r="83" spans="1:5">
      <c r="A83" s="559"/>
      <c r="B83" s="559"/>
      <c r="C83" s="559"/>
      <c r="D83" s="559"/>
      <c r="E83" s="559"/>
    </row>
    <row r="84" spans="1:5">
      <c r="A84" s="559"/>
      <c r="B84" s="559"/>
      <c r="C84" s="559"/>
      <c r="D84" s="559"/>
      <c r="E84" s="559"/>
    </row>
    <row r="85" spans="1:5">
      <c r="A85" s="559"/>
      <c r="B85" s="559"/>
      <c r="C85" s="559"/>
      <c r="D85" s="559"/>
      <c r="E85" s="559"/>
    </row>
  </sheetData>
  <printOptions horizontalCentered="1"/>
  <pageMargins left="0.5" right="0.5" top="0.5" bottom="0.5" header="0.5" footer="0.5"/>
  <pageSetup scale="60" fitToWidth="2" orientation="portrait" r:id="rId1"/>
  <headerFooter alignWithMargins="0"/>
  <colBreaks count="1" manualBreakCount="1">
    <brk id="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dimension ref="A1:IV249"/>
  <sheetViews>
    <sheetView defaultGridColor="0" colorId="22" zoomScale="90" zoomScaleNormal="90" workbookViewId="0">
      <pane ySplit="9" topLeftCell="A10" activePane="bottomLeft" state="frozen"/>
      <selection pane="bottomLeft" activeCell="E95" sqref="E95"/>
    </sheetView>
  </sheetViews>
  <sheetFormatPr defaultColWidth="9.84375" defaultRowHeight="15.5"/>
  <cols>
    <col min="1" max="1" width="4.84375" style="123" customWidth="1"/>
    <col min="2" max="2" width="8.84375" style="1841" customWidth="1"/>
    <col min="3" max="3" width="33" style="123" customWidth="1"/>
    <col min="4" max="4" width="4.84375" style="123" customWidth="1"/>
    <col min="5" max="5" width="18.15234375" style="1989" customWidth="1"/>
    <col min="6" max="6" width="17.15234375" style="123" customWidth="1"/>
    <col min="7" max="7" width="16.84375" style="123" customWidth="1"/>
    <col min="8" max="16384" width="9.84375" style="123"/>
  </cols>
  <sheetData>
    <row r="1" spans="1:256" ht="16" thickBot="1">
      <c r="A1" s="541" t="str">
        <f>CONAMEDATE</f>
        <v>Annual Report of VERIZON NEW YORK INC.                                      For the period ending DECEMBER 31, 2023</v>
      </c>
      <c r="B1" s="1842"/>
      <c r="C1" s="1843"/>
      <c r="D1" s="1843"/>
      <c r="E1" s="2010"/>
      <c r="F1" s="1843"/>
      <c r="G1" s="1843"/>
    </row>
    <row r="2" spans="1:256" ht="20" customHeight="1">
      <c r="A2" s="1844" t="s">
        <v>909</v>
      </c>
      <c r="B2" s="1845"/>
      <c r="C2" s="1845"/>
      <c r="D2" s="1846"/>
      <c r="E2" s="2014"/>
      <c r="F2" s="1845"/>
      <c r="G2" s="1847"/>
    </row>
    <row r="3" spans="1:256" ht="20" customHeight="1">
      <c r="A3" s="1848" t="s">
        <v>910</v>
      </c>
      <c r="B3" s="510"/>
      <c r="C3" s="1849"/>
      <c r="D3" s="510"/>
      <c r="E3" s="1975"/>
      <c r="F3" s="510"/>
      <c r="G3" s="1850"/>
    </row>
    <row r="4" spans="1:256" ht="18.899999999999999" customHeight="1">
      <c r="A4" s="1851" t="s">
        <v>911</v>
      </c>
      <c r="G4" s="1852"/>
    </row>
    <row r="5" spans="1:256" ht="18.899999999999999" customHeight="1">
      <c r="A5" s="1853" t="s">
        <v>912</v>
      </c>
      <c r="B5" s="1854"/>
      <c r="C5" s="1855"/>
      <c r="D5" s="1855"/>
      <c r="E5" s="2005"/>
      <c r="F5" s="1855"/>
      <c r="G5" s="1856"/>
    </row>
    <row r="6" spans="1:256" ht="14" customHeight="1">
      <c r="A6" s="1857"/>
      <c r="B6" s="1858"/>
      <c r="C6" s="99"/>
      <c r="D6" s="1859" t="s">
        <v>913</v>
      </c>
      <c r="E6" s="2015" t="s">
        <v>914</v>
      </c>
      <c r="F6" s="1859" t="s">
        <v>914</v>
      </c>
      <c r="G6" s="1860" t="s">
        <v>915</v>
      </c>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c r="GE6" s="99"/>
      <c r="GF6" s="99"/>
      <c r="GG6" s="99"/>
      <c r="GH6" s="99"/>
      <c r="GI6" s="99"/>
      <c r="GJ6" s="99"/>
      <c r="GK6" s="99"/>
      <c r="GL6" s="99"/>
      <c r="GM6" s="99"/>
      <c r="GN6" s="99"/>
      <c r="GO6" s="99"/>
      <c r="GP6" s="99"/>
      <c r="GQ6" s="99"/>
      <c r="GR6" s="99"/>
      <c r="GS6" s="99"/>
      <c r="GT6" s="99"/>
      <c r="GU6" s="99"/>
      <c r="GV6" s="99"/>
      <c r="GW6" s="99"/>
      <c r="GX6" s="99"/>
      <c r="GY6" s="99"/>
      <c r="GZ6" s="99"/>
      <c r="HA6" s="99"/>
      <c r="HB6" s="99"/>
      <c r="HC6" s="99"/>
      <c r="HD6" s="99"/>
      <c r="HE6" s="99"/>
      <c r="HF6" s="99"/>
      <c r="HG6" s="99"/>
      <c r="HH6" s="99"/>
      <c r="HI6" s="99"/>
      <c r="HJ6" s="99"/>
      <c r="HK6" s="99"/>
      <c r="HL6" s="99"/>
      <c r="HM6" s="99"/>
      <c r="HN6" s="99"/>
      <c r="HO6" s="99"/>
      <c r="HP6" s="99"/>
      <c r="HQ6" s="99"/>
      <c r="HR6" s="99"/>
      <c r="HS6" s="99"/>
      <c r="HT6" s="99"/>
      <c r="HU6" s="99"/>
      <c r="HV6" s="99"/>
      <c r="HW6" s="99"/>
      <c r="HX6" s="99"/>
      <c r="HY6" s="99"/>
      <c r="HZ6" s="99"/>
      <c r="IA6" s="99"/>
      <c r="IB6" s="99"/>
      <c r="IC6" s="99"/>
      <c r="ID6" s="99"/>
      <c r="IE6" s="99"/>
      <c r="IF6" s="99"/>
      <c r="IG6" s="99"/>
      <c r="IH6" s="99"/>
      <c r="II6" s="99"/>
      <c r="IJ6" s="99"/>
      <c r="IK6" s="99"/>
      <c r="IL6" s="99"/>
      <c r="IM6" s="99"/>
      <c r="IN6" s="99"/>
      <c r="IO6" s="99"/>
      <c r="IP6" s="99"/>
      <c r="IQ6" s="99"/>
      <c r="IR6" s="99"/>
      <c r="IS6" s="99"/>
      <c r="IT6" s="99"/>
      <c r="IU6" s="99"/>
      <c r="IV6" s="99"/>
    </row>
    <row r="7" spans="1:256" ht="14" customHeight="1">
      <c r="A7" s="1857"/>
      <c r="B7" s="1858"/>
      <c r="C7" s="99"/>
      <c r="D7" s="1859" t="s">
        <v>458</v>
      </c>
      <c r="E7" s="2015" t="s">
        <v>916</v>
      </c>
      <c r="F7" s="1859" t="s">
        <v>2479</v>
      </c>
      <c r="G7" s="1860" t="s">
        <v>2480</v>
      </c>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row>
    <row r="8" spans="1:256" ht="14" customHeight="1">
      <c r="A8" s="1861" t="s">
        <v>35</v>
      </c>
      <c r="B8" s="1858"/>
      <c r="C8" s="1862" t="s">
        <v>2481</v>
      </c>
      <c r="D8" s="1859" t="s">
        <v>47</v>
      </c>
      <c r="E8" s="2015" t="s">
        <v>52</v>
      </c>
      <c r="F8" s="1859" t="s">
        <v>52</v>
      </c>
      <c r="G8" s="1860" t="s">
        <v>2482</v>
      </c>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99"/>
      <c r="IP8" s="99"/>
      <c r="IQ8" s="99"/>
      <c r="IR8" s="99"/>
      <c r="IS8" s="99"/>
      <c r="IT8" s="99"/>
      <c r="IU8" s="99"/>
      <c r="IV8" s="99"/>
    </row>
    <row r="9" spans="1:256" ht="14" customHeight="1">
      <c r="A9" s="1861" t="s">
        <v>47</v>
      </c>
      <c r="B9" s="1858"/>
      <c r="C9" s="1862" t="s">
        <v>459</v>
      </c>
      <c r="D9" s="1859" t="s">
        <v>460</v>
      </c>
      <c r="E9" s="2015" t="s">
        <v>461</v>
      </c>
      <c r="F9" s="1859" t="s">
        <v>61</v>
      </c>
      <c r="G9" s="1860" t="s">
        <v>62</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c r="HC9" s="99"/>
      <c r="HD9" s="99"/>
      <c r="HE9" s="99"/>
      <c r="HF9" s="99"/>
      <c r="HG9" s="99"/>
      <c r="HH9" s="99"/>
      <c r="HI9" s="99"/>
      <c r="HJ9" s="99"/>
      <c r="HK9" s="99"/>
      <c r="HL9" s="99"/>
      <c r="HM9" s="99"/>
      <c r="HN9" s="99"/>
      <c r="HO9" s="99"/>
      <c r="HP9" s="99"/>
      <c r="HQ9" s="99"/>
      <c r="HR9" s="99"/>
      <c r="HS9" s="99"/>
      <c r="HT9" s="99"/>
      <c r="HU9" s="99"/>
      <c r="HV9" s="99"/>
      <c r="HW9" s="99"/>
      <c r="HX9" s="99"/>
      <c r="HY9" s="99"/>
      <c r="HZ9" s="99"/>
      <c r="IA9" s="99"/>
      <c r="IB9" s="99"/>
      <c r="IC9" s="99"/>
      <c r="ID9" s="99"/>
      <c r="IE9" s="99"/>
      <c r="IF9" s="99"/>
      <c r="IG9" s="99"/>
      <c r="IH9" s="99"/>
      <c r="II9" s="99"/>
      <c r="IJ9" s="99"/>
      <c r="IK9" s="99"/>
      <c r="IL9" s="99"/>
      <c r="IM9" s="99"/>
      <c r="IN9" s="99"/>
      <c r="IO9" s="99"/>
      <c r="IP9" s="99"/>
      <c r="IQ9" s="99"/>
      <c r="IR9" s="99"/>
      <c r="IS9" s="99"/>
      <c r="IT9" s="99"/>
      <c r="IU9" s="99"/>
      <c r="IV9" s="99"/>
    </row>
    <row r="10" spans="1:256" ht="14" customHeight="1">
      <c r="A10" s="1863"/>
      <c r="B10" s="1864"/>
      <c r="C10" s="1865" t="s">
        <v>2483</v>
      </c>
      <c r="D10" s="1866"/>
      <c r="E10" s="2016"/>
      <c r="F10" s="1866"/>
      <c r="G10" s="1867"/>
    </row>
    <row r="11" spans="1:256" ht="12.9" customHeight="1">
      <c r="A11" s="1868" t="s">
        <v>463</v>
      </c>
      <c r="B11" s="1869" t="s">
        <v>2484</v>
      </c>
      <c r="C11" s="99" t="s">
        <v>2485</v>
      </c>
      <c r="D11" s="1870" t="s">
        <v>2486</v>
      </c>
      <c r="E11" s="1972">
        <v>0</v>
      </c>
      <c r="F11" s="1972">
        <v>30.170000001788139</v>
      </c>
      <c r="G11" s="1871">
        <f t="shared" ref="G11:G31" si="0">E11-F11</f>
        <v>-30.170000001788139</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row>
    <row r="12" spans="1:256" ht="12.9" customHeight="1">
      <c r="A12" s="1868" t="s">
        <v>820</v>
      </c>
      <c r="B12" s="1869" t="s">
        <v>2487</v>
      </c>
      <c r="C12" s="99" t="s">
        <v>2488</v>
      </c>
      <c r="D12" s="1870" t="s">
        <v>2486</v>
      </c>
      <c r="E12" s="1972">
        <v>0</v>
      </c>
      <c r="F12" s="1972">
        <v>0</v>
      </c>
      <c r="G12" s="1872">
        <f t="shared" si="0"/>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spans="1:256" ht="12.9" customHeight="1">
      <c r="A13" s="1868" t="s">
        <v>1058</v>
      </c>
      <c r="B13" s="1869" t="s">
        <v>2489</v>
      </c>
      <c r="C13" s="99" t="s">
        <v>2516</v>
      </c>
      <c r="D13" s="1870" t="s">
        <v>2486</v>
      </c>
      <c r="E13" s="1972">
        <v>0</v>
      </c>
      <c r="F13" s="1972">
        <v>0</v>
      </c>
      <c r="G13" s="1872">
        <f t="shared" si="0"/>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row>
    <row r="14" spans="1:256" ht="12.9" customHeight="1">
      <c r="A14" s="1868" t="s">
        <v>70</v>
      </c>
      <c r="B14" s="1869" t="s">
        <v>2517</v>
      </c>
      <c r="C14" s="99" t="s">
        <v>1206</v>
      </c>
      <c r="D14" s="1870" t="s">
        <v>2486</v>
      </c>
      <c r="E14" s="1972">
        <v>0</v>
      </c>
      <c r="F14" s="1972">
        <v>0</v>
      </c>
      <c r="G14" s="1872">
        <f t="shared" si="0"/>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99"/>
      <c r="FM14" s="99"/>
      <c r="FN14" s="99"/>
      <c r="FO14" s="99"/>
      <c r="FP14" s="99"/>
      <c r="FQ14" s="99"/>
      <c r="FR14" s="99"/>
      <c r="FS14" s="99"/>
      <c r="FT14" s="99"/>
      <c r="FU14" s="99"/>
      <c r="FV14" s="99"/>
      <c r="FW14" s="99"/>
      <c r="FX14" s="99"/>
      <c r="FY14" s="99"/>
      <c r="FZ14" s="99"/>
      <c r="GA14" s="99"/>
      <c r="GB14" s="99"/>
      <c r="GC14" s="99"/>
      <c r="GD14" s="99"/>
      <c r="GE14" s="99"/>
      <c r="GF14" s="99"/>
      <c r="GG14" s="99"/>
      <c r="GH14" s="99"/>
      <c r="GI14" s="99"/>
      <c r="GJ14" s="99"/>
      <c r="GK14" s="99"/>
      <c r="GL14" s="99"/>
      <c r="GM14" s="99"/>
      <c r="GN14" s="99"/>
      <c r="GO14" s="99"/>
      <c r="GP14" s="99"/>
      <c r="GQ14" s="99"/>
      <c r="GR14" s="99"/>
      <c r="GS14" s="99"/>
      <c r="GT14" s="99"/>
      <c r="GU14" s="99"/>
      <c r="GV14" s="99"/>
      <c r="GW14" s="99"/>
      <c r="GX14" s="99"/>
      <c r="GY14" s="99"/>
      <c r="GZ14" s="99"/>
      <c r="HA14" s="99"/>
      <c r="HB14" s="99"/>
      <c r="HC14" s="99"/>
      <c r="HD14" s="99"/>
      <c r="HE14" s="99"/>
      <c r="HF14" s="99"/>
      <c r="HG14" s="99"/>
      <c r="HH14" s="99"/>
      <c r="HI14" s="99"/>
      <c r="HJ14" s="99"/>
      <c r="HK14" s="99"/>
      <c r="HL14" s="99"/>
      <c r="HM14" s="99"/>
      <c r="HN14" s="99"/>
      <c r="HO14" s="99"/>
      <c r="HP14" s="99"/>
      <c r="HQ14" s="99"/>
      <c r="HR14" s="99"/>
      <c r="HS14" s="99"/>
      <c r="HT14" s="99"/>
      <c r="HU14" s="99"/>
      <c r="HV14" s="99"/>
      <c r="HW14" s="99"/>
      <c r="HX14" s="99"/>
      <c r="HY14" s="99"/>
      <c r="HZ14" s="99"/>
      <c r="IA14" s="99"/>
      <c r="IB14" s="99"/>
      <c r="IC14" s="99"/>
      <c r="ID14" s="99"/>
      <c r="IE14" s="99"/>
      <c r="IF14" s="99"/>
      <c r="IG14" s="99"/>
      <c r="IH14" s="99"/>
      <c r="II14" s="99"/>
      <c r="IJ14" s="99"/>
      <c r="IK14" s="99"/>
      <c r="IL14" s="99"/>
      <c r="IM14" s="99"/>
      <c r="IN14" s="99"/>
      <c r="IO14" s="99"/>
      <c r="IP14" s="99"/>
      <c r="IQ14" s="99"/>
      <c r="IR14" s="99"/>
      <c r="IS14" s="99"/>
      <c r="IT14" s="99"/>
      <c r="IU14" s="99"/>
      <c r="IV14" s="99"/>
    </row>
    <row r="15" spans="1:256" ht="12.9" customHeight="1">
      <c r="A15" s="1868" t="s">
        <v>71</v>
      </c>
      <c r="B15" s="1869" t="s">
        <v>2518</v>
      </c>
      <c r="C15" s="99" t="s">
        <v>2519</v>
      </c>
      <c r="D15" s="1859" t="s">
        <v>1837</v>
      </c>
      <c r="E15" s="2017">
        <v>166001409.41999999</v>
      </c>
      <c r="F15" s="1972">
        <v>173833462.92999998</v>
      </c>
      <c r="G15" s="1872">
        <f t="shared" si="0"/>
        <v>-7832053.5099999905</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99"/>
      <c r="ET15" s="99"/>
      <c r="EU15" s="99"/>
      <c r="EV15" s="99"/>
      <c r="EW15" s="99"/>
      <c r="EX15" s="99"/>
      <c r="EY15" s="99"/>
      <c r="EZ15" s="99"/>
      <c r="FA15" s="99"/>
      <c r="FB15" s="99"/>
      <c r="FC15" s="99"/>
      <c r="FD15" s="99"/>
      <c r="FE15" s="99"/>
      <c r="FF15" s="99"/>
      <c r="FG15" s="99"/>
      <c r="FH15" s="99"/>
      <c r="FI15" s="99"/>
      <c r="FJ15" s="99"/>
      <c r="FK15" s="99"/>
      <c r="FL15" s="99"/>
      <c r="FM15" s="99"/>
      <c r="FN15" s="99"/>
      <c r="FO15" s="99"/>
      <c r="FP15" s="99"/>
      <c r="FQ15" s="99"/>
      <c r="FR15" s="99"/>
      <c r="FS15" s="99"/>
      <c r="FT15" s="99"/>
      <c r="FU15" s="99"/>
      <c r="FV15" s="99"/>
      <c r="FW15" s="99"/>
      <c r="FX15" s="99"/>
      <c r="FY15" s="99"/>
      <c r="FZ15" s="99"/>
      <c r="GA15" s="99"/>
      <c r="GB15" s="99"/>
      <c r="GC15" s="99"/>
      <c r="GD15" s="99"/>
      <c r="GE15" s="99"/>
      <c r="GF15" s="99"/>
      <c r="GG15" s="99"/>
      <c r="GH15" s="99"/>
      <c r="GI15" s="99"/>
      <c r="GJ15" s="99"/>
      <c r="GK15" s="99"/>
      <c r="GL15" s="99"/>
      <c r="GM15" s="99"/>
      <c r="GN15" s="99"/>
      <c r="GO15" s="99"/>
      <c r="GP15" s="99"/>
      <c r="GQ15" s="99"/>
      <c r="GR15" s="99"/>
      <c r="GS15" s="99"/>
      <c r="GT15" s="99"/>
      <c r="GU15" s="99"/>
      <c r="GV15" s="99"/>
      <c r="GW15" s="99"/>
      <c r="GX15" s="99"/>
      <c r="GY15" s="99"/>
      <c r="GZ15" s="99"/>
      <c r="HA15" s="99"/>
      <c r="HB15" s="99"/>
      <c r="HC15" s="99"/>
      <c r="HD15" s="99"/>
      <c r="HE15" s="99"/>
      <c r="HF15" s="99"/>
      <c r="HG15" s="99"/>
      <c r="HH15" s="99"/>
      <c r="HI15" s="99"/>
      <c r="HJ15" s="99"/>
      <c r="HK15" s="99"/>
      <c r="HL15" s="99"/>
      <c r="HM15" s="99"/>
      <c r="HN15" s="99"/>
      <c r="HO15" s="99"/>
      <c r="HP15" s="99"/>
      <c r="HQ15" s="99"/>
      <c r="HR15" s="99"/>
      <c r="HS15" s="99"/>
      <c r="HT15" s="99"/>
      <c r="HU15" s="99"/>
      <c r="HV15" s="99"/>
      <c r="HW15" s="99"/>
      <c r="HX15" s="99"/>
      <c r="HY15" s="99"/>
      <c r="HZ15" s="99"/>
      <c r="IA15" s="99"/>
      <c r="IB15" s="99"/>
      <c r="IC15" s="99"/>
      <c r="ID15" s="99"/>
      <c r="IE15" s="99"/>
      <c r="IF15" s="99"/>
      <c r="IG15" s="99"/>
      <c r="IH15" s="99"/>
      <c r="II15" s="99"/>
      <c r="IJ15" s="99"/>
      <c r="IK15" s="99"/>
      <c r="IL15" s="99"/>
      <c r="IM15" s="99"/>
      <c r="IN15" s="99"/>
      <c r="IO15" s="99"/>
      <c r="IP15" s="99"/>
      <c r="IQ15" s="99"/>
      <c r="IR15" s="99"/>
      <c r="IS15" s="99"/>
      <c r="IT15" s="99"/>
      <c r="IU15" s="99"/>
      <c r="IV15" s="99"/>
    </row>
    <row r="16" spans="1:256" ht="12.9" customHeight="1">
      <c r="A16" s="1868" t="s">
        <v>471</v>
      </c>
      <c r="B16" s="1869" t="s">
        <v>2520</v>
      </c>
      <c r="C16" s="99" t="s">
        <v>2521</v>
      </c>
      <c r="D16" s="1859" t="s">
        <v>1837</v>
      </c>
      <c r="E16" s="2017">
        <v>39250236.719999969</v>
      </c>
      <c r="F16" s="2017">
        <v>35792145.379999936</v>
      </c>
      <c r="G16" s="1872">
        <f t="shared" si="0"/>
        <v>3458091.3400000334</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c r="CZ16" s="99"/>
      <c r="DA16" s="99"/>
      <c r="DB16" s="99"/>
      <c r="DC16" s="99"/>
      <c r="DD16" s="99"/>
      <c r="DE16" s="99"/>
      <c r="DF16" s="99"/>
      <c r="DG16" s="99"/>
      <c r="DH16" s="99"/>
      <c r="DI16" s="99"/>
      <c r="DJ16" s="99"/>
      <c r="DK16" s="99"/>
      <c r="DL16" s="99"/>
      <c r="DM16" s="99"/>
      <c r="DN16" s="99"/>
      <c r="DO16" s="99"/>
      <c r="DP16" s="99"/>
      <c r="DQ16" s="99"/>
      <c r="DR16" s="99"/>
      <c r="DS16" s="99"/>
      <c r="DT16" s="99"/>
      <c r="DU16" s="99"/>
      <c r="DV16" s="99"/>
      <c r="DW16" s="99"/>
      <c r="DX16" s="99"/>
      <c r="DY16" s="99"/>
      <c r="DZ16" s="99"/>
      <c r="EA16" s="99"/>
      <c r="EB16" s="99"/>
      <c r="EC16" s="99"/>
      <c r="ED16" s="99"/>
      <c r="EE16" s="99"/>
      <c r="EF16" s="99"/>
      <c r="EG16" s="99"/>
      <c r="EH16" s="99"/>
      <c r="EI16" s="99"/>
      <c r="EJ16" s="99"/>
      <c r="EK16" s="99"/>
      <c r="EL16" s="99"/>
      <c r="EM16" s="99"/>
      <c r="EN16" s="99"/>
      <c r="EO16" s="99"/>
      <c r="EP16" s="99"/>
      <c r="EQ16" s="99"/>
      <c r="ER16" s="99"/>
      <c r="ES16" s="99"/>
      <c r="ET16" s="99"/>
      <c r="EU16" s="99"/>
      <c r="EV16" s="99"/>
      <c r="EW16" s="99"/>
      <c r="EX16" s="99"/>
      <c r="EY16" s="99"/>
      <c r="EZ16" s="99"/>
      <c r="FA16" s="99"/>
      <c r="FB16" s="99"/>
      <c r="FC16" s="99"/>
      <c r="FD16" s="99"/>
      <c r="FE16" s="99"/>
      <c r="FF16" s="99"/>
      <c r="FG16" s="99"/>
      <c r="FH16" s="99"/>
      <c r="FI16" s="99"/>
      <c r="FJ16" s="99"/>
      <c r="FK16" s="99"/>
      <c r="FL16" s="99"/>
      <c r="FM16" s="99"/>
      <c r="FN16" s="99"/>
      <c r="FO16" s="99"/>
      <c r="FP16" s="99"/>
      <c r="FQ16" s="99"/>
      <c r="FR16" s="99"/>
      <c r="FS16" s="99"/>
      <c r="FT16" s="99"/>
      <c r="FU16" s="99"/>
      <c r="FV16" s="99"/>
      <c r="FW16" s="99"/>
      <c r="FX16" s="99"/>
      <c r="FY16" s="99"/>
      <c r="FZ16" s="99"/>
      <c r="GA16" s="99"/>
      <c r="GB16" s="99"/>
      <c r="GC16" s="99"/>
      <c r="GD16" s="99"/>
      <c r="GE16" s="99"/>
      <c r="GF16" s="99"/>
      <c r="GG16" s="99"/>
      <c r="GH16" s="99"/>
      <c r="GI16" s="99"/>
      <c r="GJ16" s="99"/>
      <c r="GK16" s="99"/>
      <c r="GL16" s="99"/>
      <c r="GM16" s="99"/>
      <c r="GN16" s="99"/>
      <c r="GO16" s="99"/>
      <c r="GP16" s="99"/>
      <c r="GQ16" s="99"/>
      <c r="GR16" s="99"/>
      <c r="GS16" s="99"/>
      <c r="GT16" s="99"/>
      <c r="GU16" s="99"/>
      <c r="GV16" s="99"/>
      <c r="GW16" s="99"/>
      <c r="GX16" s="99"/>
      <c r="GY16" s="99"/>
      <c r="GZ16" s="99"/>
      <c r="HA16" s="99"/>
      <c r="HB16" s="99"/>
      <c r="HC16" s="99"/>
      <c r="HD16" s="99"/>
      <c r="HE16" s="99"/>
      <c r="HF16" s="99"/>
      <c r="HG16" s="99"/>
      <c r="HH16" s="99"/>
      <c r="HI16" s="99"/>
      <c r="HJ16" s="99"/>
      <c r="HK16" s="99"/>
      <c r="HL16" s="99"/>
      <c r="HM16" s="99"/>
      <c r="HN16" s="99"/>
      <c r="HO16" s="99"/>
      <c r="HP16" s="99"/>
      <c r="HQ16" s="99"/>
      <c r="HR16" s="99"/>
      <c r="HS16" s="99"/>
      <c r="HT16" s="99"/>
      <c r="HU16" s="99"/>
      <c r="HV16" s="99"/>
      <c r="HW16" s="99"/>
      <c r="HX16" s="99"/>
      <c r="HY16" s="99"/>
      <c r="HZ16" s="99"/>
      <c r="IA16" s="99"/>
      <c r="IB16" s="99"/>
      <c r="IC16" s="99"/>
      <c r="ID16" s="99"/>
      <c r="IE16" s="99"/>
      <c r="IF16" s="99"/>
      <c r="IG16" s="99"/>
      <c r="IH16" s="99"/>
      <c r="II16" s="99"/>
      <c r="IJ16" s="99"/>
      <c r="IK16" s="99"/>
      <c r="IL16" s="99"/>
      <c r="IM16" s="99"/>
      <c r="IN16" s="99"/>
      <c r="IO16" s="99"/>
      <c r="IP16" s="99"/>
      <c r="IQ16" s="99"/>
      <c r="IR16" s="99"/>
      <c r="IS16" s="99"/>
      <c r="IT16" s="99"/>
      <c r="IU16" s="99"/>
      <c r="IV16" s="99"/>
    </row>
    <row r="17" spans="1:256" ht="12.9" customHeight="1">
      <c r="A17" s="1868" t="s">
        <v>474</v>
      </c>
      <c r="B17" s="1869" t="s">
        <v>2522</v>
      </c>
      <c r="C17" s="99" t="s">
        <v>2523</v>
      </c>
      <c r="D17" s="1859" t="s">
        <v>1839</v>
      </c>
      <c r="E17" s="2017">
        <v>560083487.75999773</v>
      </c>
      <c r="F17" s="2017">
        <v>1561642870.1899979</v>
      </c>
      <c r="G17" s="1872">
        <f t="shared" si="0"/>
        <v>-1001559382.4300002</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99"/>
      <c r="IR17" s="99"/>
      <c r="IS17" s="99"/>
      <c r="IT17" s="99"/>
      <c r="IU17" s="99"/>
      <c r="IV17" s="99"/>
    </row>
    <row r="18" spans="1:256" ht="12.9" customHeight="1">
      <c r="A18" s="1868" t="s">
        <v>2064</v>
      </c>
      <c r="B18" s="1869" t="s">
        <v>2524</v>
      </c>
      <c r="C18" s="99" t="s">
        <v>2525</v>
      </c>
      <c r="D18" s="1859" t="s">
        <v>1839</v>
      </c>
      <c r="E18" s="2017">
        <v>25956473.649999972</v>
      </c>
      <c r="F18" s="2017">
        <v>10247365.649999961</v>
      </c>
      <c r="G18" s="1872">
        <f t="shared" si="0"/>
        <v>15709108.000000011</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99"/>
      <c r="FM18" s="99"/>
      <c r="FN18" s="99"/>
      <c r="FO18" s="99"/>
      <c r="FP18" s="99"/>
      <c r="FQ18" s="99"/>
      <c r="FR18" s="99"/>
      <c r="FS18" s="99"/>
      <c r="FT18" s="99"/>
      <c r="FU18" s="99"/>
      <c r="FV18" s="99"/>
      <c r="FW18" s="99"/>
      <c r="FX18" s="99"/>
      <c r="FY18" s="99"/>
      <c r="FZ18" s="99"/>
      <c r="GA18" s="99"/>
      <c r="GB18" s="99"/>
      <c r="GC18" s="99"/>
      <c r="GD18" s="99"/>
      <c r="GE18" s="99"/>
      <c r="GF18" s="99"/>
      <c r="GG18" s="99"/>
      <c r="GH18" s="99"/>
      <c r="GI18" s="99"/>
      <c r="GJ18" s="99"/>
      <c r="GK18" s="99"/>
      <c r="GL18" s="99"/>
      <c r="GM18" s="99"/>
      <c r="GN18" s="99"/>
      <c r="GO18" s="99"/>
      <c r="GP18" s="99"/>
      <c r="GQ18" s="99"/>
      <c r="GR18" s="99"/>
      <c r="GS18" s="99"/>
      <c r="GT18" s="99"/>
      <c r="GU18" s="99"/>
      <c r="GV18" s="99"/>
      <c r="GW18" s="99"/>
      <c r="GX18" s="99"/>
      <c r="GY18" s="99"/>
      <c r="GZ18" s="99"/>
      <c r="HA18" s="99"/>
      <c r="HB18" s="99"/>
      <c r="HC18" s="99"/>
      <c r="HD18" s="99"/>
      <c r="HE18" s="99"/>
      <c r="HF18" s="99"/>
      <c r="HG18" s="99"/>
      <c r="HH18" s="99"/>
      <c r="HI18" s="99"/>
      <c r="HJ18" s="99"/>
      <c r="HK18" s="99"/>
      <c r="HL18" s="99"/>
      <c r="HM18" s="99"/>
      <c r="HN18" s="99"/>
      <c r="HO18" s="99"/>
      <c r="HP18" s="99"/>
      <c r="HQ18" s="99"/>
      <c r="HR18" s="99"/>
      <c r="HS18" s="99"/>
      <c r="HT18" s="99"/>
      <c r="HU18" s="99"/>
      <c r="HV18" s="99"/>
      <c r="HW18" s="99"/>
      <c r="HX18" s="99"/>
      <c r="HY18" s="99"/>
      <c r="HZ18" s="99"/>
      <c r="IA18" s="99"/>
      <c r="IB18" s="99"/>
      <c r="IC18" s="99"/>
      <c r="ID18" s="99"/>
      <c r="IE18" s="99"/>
      <c r="IF18" s="99"/>
      <c r="IG18" s="99"/>
      <c r="IH18" s="99"/>
      <c r="II18" s="99"/>
      <c r="IJ18" s="99"/>
      <c r="IK18" s="99"/>
      <c r="IL18" s="99"/>
      <c r="IM18" s="99"/>
      <c r="IN18" s="99"/>
      <c r="IO18" s="99"/>
      <c r="IP18" s="99"/>
      <c r="IQ18" s="99"/>
      <c r="IR18" s="99"/>
      <c r="IS18" s="99"/>
      <c r="IT18" s="99"/>
      <c r="IU18" s="99"/>
      <c r="IV18" s="99"/>
    </row>
    <row r="19" spans="1:256" ht="12.9" customHeight="1">
      <c r="A19" s="1868" t="s">
        <v>334</v>
      </c>
      <c r="B19" s="1869" t="s">
        <v>2526</v>
      </c>
      <c r="C19" s="99" t="s">
        <v>2527</v>
      </c>
      <c r="D19" s="1859" t="s">
        <v>1840</v>
      </c>
      <c r="E19" s="2017">
        <v>0</v>
      </c>
      <c r="F19" s="2017">
        <v>0</v>
      </c>
      <c r="G19" s="1872">
        <f t="shared" si="0"/>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row>
    <row r="20" spans="1:256" ht="12.9" customHeight="1">
      <c r="A20" s="1868" t="s">
        <v>72</v>
      </c>
      <c r="B20" s="1869" t="s">
        <v>2528</v>
      </c>
      <c r="C20" s="99" t="s">
        <v>2529</v>
      </c>
      <c r="D20" s="1859" t="s">
        <v>1844</v>
      </c>
      <c r="E20" s="2017">
        <v>0</v>
      </c>
      <c r="F20" s="2017">
        <v>-11235639309</v>
      </c>
      <c r="G20" s="1872">
        <f t="shared" si="0"/>
        <v>11235639309</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99"/>
      <c r="DT20" s="99"/>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99"/>
      <c r="EX20" s="99"/>
      <c r="EY20" s="99"/>
      <c r="EZ20" s="99"/>
      <c r="FA20" s="99"/>
      <c r="FB20" s="99"/>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99"/>
      <c r="GC20" s="99"/>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99"/>
      <c r="HH20" s="99"/>
      <c r="HI20" s="99"/>
      <c r="HJ20" s="99"/>
      <c r="HK20" s="99"/>
      <c r="HL20" s="99"/>
      <c r="HM20" s="99"/>
      <c r="HN20" s="99"/>
      <c r="HO20" s="99"/>
      <c r="HP20" s="99"/>
      <c r="HQ20" s="99"/>
      <c r="HR20" s="99"/>
      <c r="HS20" s="99"/>
      <c r="HT20" s="99"/>
      <c r="HU20" s="99"/>
      <c r="HV20" s="99"/>
      <c r="HW20" s="99"/>
      <c r="HX20" s="99"/>
      <c r="HY20" s="99"/>
      <c r="HZ20" s="99"/>
      <c r="IA20" s="99"/>
      <c r="IB20" s="99"/>
      <c r="IC20" s="99"/>
      <c r="ID20" s="99"/>
      <c r="IE20" s="99"/>
      <c r="IF20" s="99"/>
      <c r="IG20" s="99"/>
      <c r="IH20" s="99"/>
      <c r="II20" s="99"/>
      <c r="IJ20" s="99"/>
      <c r="IK20" s="99"/>
      <c r="IL20" s="99"/>
      <c r="IM20" s="99"/>
      <c r="IN20" s="99"/>
      <c r="IO20" s="99"/>
      <c r="IP20" s="99"/>
      <c r="IQ20" s="99"/>
      <c r="IR20" s="99"/>
      <c r="IS20" s="99"/>
      <c r="IT20" s="99"/>
      <c r="IU20" s="99"/>
      <c r="IV20" s="99"/>
    </row>
    <row r="21" spans="1:256" ht="12.9" customHeight="1">
      <c r="A21" s="1868" t="s">
        <v>73</v>
      </c>
      <c r="B21" s="1869" t="s">
        <v>2530</v>
      </c>
      <c r="C21" s="99" t="s">
        <v>2531</v>
      </c>
      <c r="D21" s="1859" t="s">
        <v>1844</v>
      </c>
      <c r="E21" s="2017">
        <v>688967558.77999592</v>
      </c>
      <c r="F21" s="2017">
        <v>0</v>
      </c>
      <c r="G21" s="1872">
        <f t="shared" si="0"/>
        <v>688967558.77999592</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99"/>
      <c r="IR21" s="99"/>
      <c r="IS21" s="99"/>
      <c r="IT21" s="99"/>
      <c r="IU21" s="99"/>
      <c r="IV21" s="99"/>
    </row>
    <row r="22" spans="1:256" ht="12.9" customHeight="1">
      <c r="A22" s="1868" t="s">
        <v>74</v>
      </c>
      <c r="B22" s="1869" t="s">
        <v>2532</v>
      </c>
      <c r="C22" s="99" t="s">
        <v>2533</v>
      </c>
      <c r="D22" s="1859" t="s">
        <v>1844</v>
      </c>
      <c r="E22" s="2017">
        <v>0</v>
      </c>
      <c r="F22" s="2017">
        <v>0</v>
      </c>
      <c r="G22" s="1872">
        <f t="shared" si="0"/>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c r="FG22" s="99"/>
      <c r="FH22" s="99"/>
      <c r="FI22" s="99"/>
      <c r="FJ22" s="99"/>
      <c r="FK22" s="99"/>
      <c r="FL22" s="99"/>
      <c r="FM22" s="99"/>
      <c r="FN22" s="99"/>
      <c r="FO22" s="99"/>
      <c r="FP22" s="99"/>
      <c r="FQ22" s="99"/>
      <c r="FR22" s="99"/>
      <c r="FS22" s="99"/>
      <c r="FT22" s="99"/>
      <c r="FU22" s="99"/>
      <c r="FV22" s="99"/>
      <c r="FW22" s="99"/>
      <c r="FX22" s="99"/>
      <c r="FY22" s="99"/>
      <c r="FZ22" s="99"/>
      <c r="GA22" s="99"/>
      <c r="GB22" s="99"/>
      <c r="GC22" s="99"/>
      <c r="GD22" s="99"/>
      <c r="GE22" s="99"/>
      <c r="GF22" s="99"/>
      <c r="GG22" s="99"/>
      <c r="GH22" s="99"/>
      <c r="GI22" s="99"/>
      <c r="GJ22" s="99"/>
      <c r="GK22" s="99"/>
      <c r="GL22" s="99"/>
      <c r="GM22" s="99"/>
      <c r="GN22" s="99"/>
      <c r="GO22" s="99"/>
      <c r="GP22" s="99"/>
      <c r="GQ22" s="99"/>
      <c r="GR22" s="99"/>
      <c r="GS22" s="99"/>
      <c r="GT22" s="99"/>
      <c r="GU22" s="99"/>
      <c r="GV22" s="99"/>
      <c r="GW22" s="99"/>
      <c r="GX22" s="99"/>
      <c r="GY22" s="99"/>
      <c r="GZ22" s="99"/>
      <c r="HA22" s="99"/>
      <c r="HB22" s="99"/>
      <c r="HC22" s="99"/>
      <c r="HD22" s="99"/>
      <c r="HE22" s="99"/>
      <c r="HF22" s="99"/>
      <c r="HG22" s="99"/>
      <c r="HH22" s="99"/>
      <c r="HI22" s="99"/>
      <c r="HJ22" s="99"/>
      <c r="HK22" s="99"/>
      <c r="HL22" s="99"/>
      <c r="HM22" s="99"/>
      <c r="HN22" s="99"/>
      <c r="HO22" s="99"/>
      <c r="HP22" s="99"/>
      <c r="HQ22" s="99"/>
      <c r="HR22" s="99"/>
      <c r="HS22" s="99"/>
      <c r="HT22" s="99"/>
      <c r="HU22" s="99"/>
      <c r="HV22" s="99"/>
      <c r="HW22" s="99"/>
      <c r="HX22" s="99"/>
      <c r="HY22" s="99"/>
      <c r="HZ22" s="99"/>
      <c r="IA22" s="99"/>
      <c r="IB22" s="99"/>
      <c r="IC22" s="99"/>
      <c r="ID22" s="99"/>
      <c r="IE22" s="99"/>
      <c r="IF22" s="99"/>
      <c r="IG22" s="99"/>
      <c r="IH22" s="99"/>
      <c r="II22" s="99"/>
      <c r="IJ22" s="99"/>
      <c r="IK22" s="99"/>
      <c r="IL22" s="99"/>
      <c r="IM22" s="99"/>
      <c r="IN22" s="99"/>
      <c r="IO22" s="99"/>
      <c r="IP22" s="99"/>
      <c r="IQ22" s="99"/>
      <c r="IR22" s="99"/>
      <c r="IS22" s="99"/>
      <c r="IT22" s="99"/>
      <c r="IU22" s="99"/>
      <c r="IV22" s="99"/>
    </row>
    <row r="23" spans="1:256" ht="12.9" customHeight="1">
      <c r="A23" s="1868" t="s">
        <v>75</v>
      </c>
      <c r="B23" s="1869" t="s">
        <v>2534</v>
      </c>
      <c r="C23" s="99" t="s">
        <v>2535</v>
      </c>
      <c r="D23" s="1859" t="s">
        <v>2486</v>
      </c>
      <c r="E23" s="1972">
        <v>2098471.63</v>
      </c>
      <c r="F23" s="1972">
        <v>-0.15000000002328306</v>
      </c>
      <c r="G23" s="1872">
        <f t="shared" si="0"/>
        <v>2098471.7799999998</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ht="12.9" customHeight="1">
      <c r="A24" s="1868" t="s">
        <v>76</v>
      </c>
      <c r="B24" s="1869" t="s">
        <v>2536</v>
      </c>
      <c r="C24" s="99" t="s">
        <v>2537</v>
      </c>
      <c r="D24" s="1859" t="s">
        <v>1846</v>
      </c>
      <c r="E24" s="2017">
        <v>5616649.7000000002</v>
      </c>
      <c r="F24" s="2017">
        <v>5391385.2500000009</v>
      </c>
      <c r="G24" s="1872">
        <f t="shared" si="0"/>
        <v>225264.44999999925</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ht="12.9" customHeight="1">
      <c r="A25" s="1868" t="s">
        <v>77</v>
      </c>
      <c r="B25" s="1869" t="s">
        <v>2538</v>
      </c>
      <c r="C25" s="99" t="s">
        <v>2539</v>
      </c>
      <c r="D25" s="1859" t="s">
        <v>2486</v>
      </c>
      <c r="E25" s="1972">
        <v>7467929.5</v>
      </c>
      <c r="F25" s="1972">
        <v>0</v>
      </c>
      <c r="G25" s="1872">
        <f t="shared" si="0"/>
        <v>7467929.5</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ht="12.9" customHeight="1">
      <c r="A26" s="1868" t="s">
        <v>78</v>
      </c>
      <c r="B26" s="1869" t="s">
        <v>2540</v>
      </c>
      <c r="C26" s="99" t="s">
        <v>2541</v>
      </c>
      <c r="D26" s="1859" t="s">
        <v>1847</v>
      </c>
      <c r="E26" s="2017">
        <v>22065066.819999989</v>
      </c>
      <c r="F26" s="2017">
        <v>16249769.979999982</v>
      </c>
      <c r="G26" s="1872">
        <f t="shared" si="0"/>
        <v>5815296.8400000073</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ht="12.9" customHeight="1">
      <c r="A27" s="1868" t="s">
        <v>79</v>
      </c>
      <c r="B27" s="1869" t="s">
        <v>2542</v>
      </c>
      <c r="C27" s="99" t="s">
        <v>2543</v>
      </c>
      <c r="D27" s="1859" t="s">
        <v>2486</v>
      </c>
      <c r="E27" s="1972">
        <v>0</v>
      </c>
      <c r="F27" s="1972">
        <v>0</v>
      </c>
      <c r="G27" s="1872">
        <f t="shared" si="0"/>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99"/>
      <c r="FX27" s="99"/>
      <c r="FY27" s="99"/>
      <c r="FZ27" s="99"/>
      <c r="GA27" s="99"/>
      <c r="GB27" s="99"/>
      <c r="GC27" s="99"/>
      <c r="GD27" s="99"/>
      <c r="GE27" s="99"/>
      <c r="GF27" s="99"/>
      <c r="GG27" s="99"/>
      <c r="GH27" s="99"/>
      <c r="GI27" s="99"/>
      <c r="GJ27" s="99"/>
      <c r="GK27" s="99"/>
      <c r="GL27" s="99"/>
      <c r="GM27" s="99"/>
      <c r="GN27" s="99"/>
      <c r="GO27" s="99"/>
      <c r="GP27" s="99"/>
      <c r="GQ27" s="99"/>
      <c r="GR27" s="99"/>
      <c r="GS27" s="99"/>
      <c r="GT27" s="99"/>
      <c r="GU27" s="99"/>
      <c r="GV27" s="99"/>
      <c r="GW27" s="99"/>
      <c r="GX27" s="99"/>
      <c r="GY27" s="99"/>
      <c r="GZ27" s="99"/>
      <c r="HA27" s="99"/>
      <c r="HB27" s="99"/>
      <c r="HC27" s="99"/>
      <c r="HD27" s="99"/>
      <c r="HE27" s="99"/>
      <c r="HF27" s="99"/>
      <c r="HG27" s="99"/>
      <c r="HH27" s="99"/>
      <c r="HI27" s="99"/>
      <c r="HJ27" s="99"/>
      <c r="HK27" s="99"/>
      <c r="HL27" s="99"/>
      <c r="HM27" s="99"/>
      <c r="HN27" s="99"/>
      <c r="HO27" s="99"/>
      <c r="HP27" s="99"/>
      <c r="HQ27" s="99"/>
      <c r="HR27" s="99"/>
      <c r="HS27" s="99"/>
      <c r="HT27" s="99"/>
      <c r="HU27" s="99"/>
      <c r="HV27" s="99"/>
      <c r="HW27" s="99"/>
      <c r="HX27" s="99"/>
      <c r="HY27" s="99"/>
      <c r="HZ27" s="99"/>
      <c r="IA27" s="99"/>
      <c r="IB27" s="99"/>
      <c r="IC27" s="99"/>
      <c r="ID27" s="99"/>
      <c r="IE27" s="99"/>
      <c r="IF27" s="99"/>
      <c r="IG27" s="99"/>
      <c r="IH27" s="99"/>
      <c r="II27" s="99"/>
      <c r="IJ27" s="99"/>
      <c r="IK27" s="99"/>
      <c r="IL27" s="99"/>
      <c r="IM27" s="99"/>
      <c r="IN27" s="99"/>
      <c r="IO27" s="99"/>
      <c r="IP27" s="99"/>
      <c r="IQ27" s="99"/>
      <c r="IR27" s="99"/>
      <c r="IS27" s="99"/>
      <c r="IT27" s="99"/>
      <c r="IU27" s="99"/>
      <c r="IV27" s="99"/>
    </row>
    <row r="28" spans="1:256" ht="12.9" customHeight="1">
      <c r="A28" s="1868" t="s">
        <v>80</v>
      </c>
      <c r="B28" s="1869" t="s">
        <v>2544</v>
      </c>
      <c r="C28" s="99" t="s">
        <v>2545</v>
      </c>
      <c r="D28" s="1859" t="s">
        <v>2486</v>
      </c>
      <c r="E28" s="1972">
        <v>0</v>
      </c>
      <c r="F28" s="1972">
        <v>0</v>
      </c>
      <c r="G28" s="1872">
        <f t="shared" si="0"/>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99"/>
      <c r="FX28" s="99"/>
      <c r="FY28" s="99"/>
      <c r="FZ28" s="99"/>
      <c r="GA28" s="99"/>
      <c r="GB28" s="99"/>
      <c r="GC28" s="99"/>
      <c r="GD28" s="99"/>
      <c r="GE28" s="99"/>
      <c r="GF28" s="99"/>
      <c r="GG28" s="99"/>
      <c r="GH28" s="99"/>
      <c r="GI28" s="99"/>
      <c r="GJ28" s="99"/>
      <c r="GK28" s="99"/>
      <c r="GL28" s="99"/>
      <c r="GM28" s="99"/>
      <c r="GN28" s="99"/>
      <c r="GO28" s="99"/>
      <c r="GP28" s="99"/>
      <c r="GQ28" s="99"/>
      <c r="GR28" s="99"/>
      <c r="GS28" s="99"/>
      <c r="GT28" s="99"/>
      <c r="GU28" s="99"/>
      <c r="GV28" s="99"/>
      <c r="GW28" s="99"/>
      <c r="GX28" s="99"/>
      <c r="GY28" s="99"/>
      <c r="GZ28" s="99"/>
      <c r="HA28" s="99"/>
      <c r="HB28" s="99"/>
      <c r="HC28" s="99"/>
      <c r="HD28" s="99"/>
      <c r="HE28" s="99"/>
      <c r="HF28" s="99"/>
      <c r="HG28" s="99"/>
      <c r="HH28" s="99"/>
      <c r="HI28" s="99"/>
      <c r="HJ28" s="99"/>
      <c r="HK28" s="99"/>
      <c r="HL28" s="99"/>
      <c r="HM28" s="99"/>
      <c r="HN28" s="99"/>
      <c r="HO28" s="99"/>
      <c r="HP28" s="99"/>
      <c r="HQ28" s="99"/>
      <c r="HR28" s="99"/>
      <c r="HS28" s="99"/>
      <c r="HT28" s="99"/>
      <c r="HU28" s="99"/>
      <c r="HV28" s="99"/>
      <c r="HW28" s="99"/>
      <c r="HX28" s="99"/>
      <c r="HY28" s="99"/>
      <c r="HZ28" s="99"/>
      <c r="IA28" s="99"/>
      <c r="IB28" s="99"/>
      <c r="IC28" s="99"/>
      <c r="ID28" s="99"/>
      <c r="IE28" s="99"/>
      <c r="IF28" s="99"/>
      <c r="IG28" s="99"/>
      <c r="IH28" s="99"/>
      <c r="II28" s="99"/>
      <c r="IJ28" s="99"/>
      <c r="IK28" s="99"/>
      <c r="IL28" s="99"/>
      <c r="IM28" s="99"/>
      <c r="IN28" s="99"/>
      <c r="IO28" s="99"/>
      <c r="IP28" s="99"/>
      <c r="IQ28" s="99"/>
      <c r="IR28" s="99"/>
      <c r="IS28" s="99"/>
      <c r="IT28" s="99"/>
      <c r="IU28" s="99"/>
      <c r="IV28" s="99"/>
    </row>
    <row r="29" spans="1:256" ht="12.9" customHeight="1">
      <c r="A29" s="1868" t="s">
        <v>81</v>
      </c>
      <c r="B29" s="1869" t="s">
        <v>2546</v>
      </c>
      <c r="C29" s="99" t="s">
        <v>1518</v>
      </c>
      <c r="D29" s="1859" t="s">
        <v>2486</v>
      </c>
      <c r="E29" s="1972">
        <v>-1.8189894035458565E-12</v>
      </c>
      <c r="F29" s="1972">
        <v>2.9103830456733704E-11</v>
      </c>
      <c r="G29" s="1872">
        <f t="shared" si="0"/>
        <v>-3.092281986027956E-11</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99"/>
      <c r="FX29" s="99"/>
      <c r="FY29" s="99"/>
      <c r="FZ29" s="99"/>
      <c r="GA29" s="99"/>
      <c r="GB29" s="99"/>
      <c r="GC29" s="99"/>
      <c r="GD29" s="99"/>
      <c r="GE29" s="99"/>
      <c r="GF29" s="99"/>
      <c r="GG29" s="99"/>
      <c r="GH29" s="99"/>
      <c r="GI29" s="99"/>
      <c r="GJ29" s="99"/>
      <c r="GK29" s="99"/>
      <c r="GL29" s="99"/>
      <c r="GM29" s="99"/>
      <c r="GN29" s="99"/>
      <c r="GO29" s="99"/>
      <c r="GP29" s="99"/>
      <c r="GQ29" s="99"/>
      <c r="GR29" s="99"/>
      <c r="GS29" s="99"/>
      <c r="GT29" s="99"/>
      <c r="GU29" s="99"/>
      <c r="GV29" s="99"/>
      <c r="GW29" s="99"/>
      <c r="GX29" s="99"/>
      <c r="GY29" s="99"/>
      <c r="GZ29" s="99"/>
      <c r="HA29" s="99"/>
      <c r="HB29" s="99"/>
      <c r="HC29" s="99"/>
      <c r="HD29" s="99"/>
      <c r="HE29" s="99"/>
      <c r="HF29" s="99"/>
      <c r="HG29" s="99"/>
      <c r="HH29" s="99"/>
      <c r="HI29" s="99"/>
      <c r="HJ29" s="99"/>
      <c r="HK29" s="99"/>
      <c r="HL29" s="99"/>
      <c r="HM29" s="99"/>
      <c r="HN29" s="99"/>
      <c r="HO29" s="99"/>
      <c r="HP29" s="99"/>
      <c r="HQ29" s="99"/>
      <c r="HR29" s="99"/>
      <c r="HS29" s="99"/>
      <c r="HT29" s="99"/>
      <c r="HU29" s="99"/>
      <c r="HV29" s="99"/>
      <c r="HW29" s="99"/>
      <c r="HX29" s="99"/>
      <c r="HY29" s="99"/>
      <c r="HZ29" s="99"/>
      <c r="IA29" s="99"/>
      <c r="IB29" s="99"/>
      <c r="IC29" s="99"/>
      <c r="ID29" s="99"/>
      <c r="IE29" s="99"/>
      <c r="IF29" s="99"/>
      <c r="IG29" s="99"/>
      <c r="IH29" s="99"/>
      <c r="II29" s="99"/>
      <c r="IJ29" s="99"/>
      <c r="IK29" s="99"/>
      <c r="IL29" s="99"/>
      <c r="IM29" s="99"/>
      <c r="IN29" s="99"/>
      <c r="IO29" s="99"/>
      <c r="IP29" s="99"/>
      <c r="IQ29" s="99"/>
      <c r="IR29" s="99"/>
      <c r="IS29" s="99"/>
      <c r="IT29" s="99"/>
      <c r="IU29" s="99"/>
      <c r="IV29" s="99"/>
    </row>
    <row r="30" spans="1:256" ht="12.9" customHeight="1">
      <c r="A30" s="1868" t="s">
        <v>82</v>
      </c>
      <c r="B30" s="1869" t="s">
        <v>1519</v>
      </c>
      <c r="C30" s="99" t="s">
        <v>1520</v>
      </c>
      <c r="D30" s="1859" t="s">
        <v>2486</v>
      </c>
      <c r="E30" s="1972">
        <v>771629.2200000037</v>
      </c>
      <c r="F30" s="1972">
        <v>792612.6900000039</v>
      </c>
      <c r="G30" s="1872">
        <f t="shared" si="0"/>
        <v>-20983.470000000205</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99"/>
      <c r="FX30" s="99"/>
      <c r="FY30" s="99"/>
      <c r="FZ30" s="99"/>
      <c r="GA30" s="99"/>
      <c r="GB30" s="99"/>
      <c r="GC30" s="99"/>
      <c r="GD30" s="99"/>
      <c r="GE30" s="99"/>
      <c r="GF30" s="99"/>
      <c r="GG30" s="99"/>
      <c r="GH30" s="99"/>
      <c r="GI30" s="99"/>
      <c r="GJ30" s="99"/>
      <c r="GK30" s="99"/>
      <c r="GL30" s="99"/>
      <c r="GM30" s="99"/>
      <c r="GN30" s="99"/>
      <c r="GO30" s="99"/>
      <c r="GP30" s="99"/>
      <c r="GQ30" s="99"/>
      <c r="GR30" s="99"/>
      <c r="GS30" s="99"/>
      <c r="GT30" s="99"/>
      <c r="GU30" s="99"/>
      <c r="GV30" s="99"/>
      <c r="GW30" s="99"/>
      <c r="GX30" s="99"/>
      <c r="GY30" s="99"/>
      <c r="GZ30" s="99"/>
      <c r="HA30" s="99"/>
      <c r="HB30" s="99"/>
      <c r="HC30" s="99"/>
      <c r="HD30" s="99"/>
      <c r="HE30" s="99"/>
      <c r="HF30" s="99"/>
      <c r="HG30" s="99"/>
      <c r="HH30" s="99"/>
      <c r="HI30" s="99"/>
      <c r="HJ30" s="99"/>
      <c r="HK30" s="99"/>
      <c r="HL30" s="99"/>
      <c r="HM30" s="99"/>
      <c r="HN30" s="99"/>
      <c r="HO30" s="99"/>
      <c r="HP30" s="99"/>
      <c r="HQ30" s="99"/>
      <c r="HR30" s="99"/>
      <c r="HS30" s="99"/>
      <c r="HT30" s="99"/>
      <c r="HU30" s="99"/>
      <c r="HV30" s="99"/>
      <c r="HW30" s="99"/>
      <c r="HX30" s="99"/>
      <c r="HY30" s="99"/>
      <c r="HZ30" s="99"/>
      <c r="IA30" s="99"/>
      <c r="IB30" s="99"/>
      <c r="IC30" s="99"/>
      <c r="ID30" s="99"/>
      <c r="IE30" s="99"/>
      <c r="IF30" s="99"/>
      <c r="IG30" s="99"/>
      <c r="IH30" s="99"/>
      <c r="II30" s="99"/>
      <c r="IJ30" s="99"/>
      <c r="IK30" s="99"/>
      <c r="IL30" s="99"/>
      <c r="IM30" s="99"/>
      <c r="IN30" s="99"/>
      <c r="IO30" s="99"/>
      <c r="IP30" s="99"/>
      <c r="IQ30" s="99"/>
      <c r="IR30" s="99"/>
      <c r="IS30" s="99"/>
      <c r="IT30" s="99"/>
      <c r="IU30" s="99"/>
      <c r="IV30" s="99"/>
    </row>
    <row r="31" spans="1:256" ht="12.9" customHeight="1">
      <c r="A31" s="1868" t="s">
        <v>83</v>
      </c>
      <c r="B31" s="1869" t="s">
        <v>1521</v>
      </c>
      <c r="C31" s="99" t="s">
        <v>2380</v>
      </c>
      <c r="D31" s="1859" t="s">
        <v>1848</v>
      </c>
      <c r="E31" s="2017">
        <f>Sch.27!H25+Sch.27!H48+Sch.27!H81+Sch.27!H98</f>
        <v>0</v>
      </c>
      <c r="F31" s="1915">
        <f>Sch.27!C25+Sch.27!C48+Sch.27!C81+Sch.27!C98</f>
        <v>0</v>
      </c>
      <c r="G31" s="1872">
        <f t="shared" si="0"/>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99"/>
      <c r="FX31" s="99"/>
      <c r="FY31" s="99"/>
      <c r="FZ31" s="99"/>
      <c r="GA31" s="99"/>
      <c r="GB31" s="99"/>
      <c r="GC31" s="99"/>
      <c r="GD31" s="99"/>
      <c r="GE31" s="99"/>
      <c r="GF31" s="99"/>
      <c r="GG31" s="99"/>
      <c r="GH31" s="99"/>
      <c r="GI31" s="99"/>
      <c r="GJ31" s="99"/>
      <c r="GK31" s="99"/>
      <c r="GL31" s="99"/>
      <c r="GM31" s="99"/>
      <c r="GN31" s="99"/>
      <c r="GO31" s="99"/>
      <c r="GP31" s="99"/>
      <c r="GQ31" s="99"/>
      <c r="GR31" s="99"/>
      <c r="GS31" s="99"/>
      <c r="GT31" s="99"/>
      <c r="GU31" s="99"/>
      <c r="GV31" s="99"/>
      <c r="GW31" s="99"/>
      <c r="GX31" s="99"/>
      <c r="GY31" s="99"/>
      <c r="GZ31" s="99"/>
      <c r="HA31" s="99"/>
      <c r="HB31" s="99"/>
      <c r="HC31" s="99"/>
      <c r="HD31" s="99"/>
      <c r="HE31" s="99"/>
      <c r="HF31" s="99"/>
      <c r="HG31" s="99"/>
      <c r="HH31" s="99"/>
      <c r="HI31" s="99"/>
      <c r="HJ31" s="99"/>
      <c r="HK31" s="99"/>
      <c r="HL31" s="99"/>
      <c r="HM31" s="99"/>
      <c r="HN31" s="99"/>
      <c r="HO31" s="99"/>
      <c r="HP31" s="99"/>
      <c r="HQ31" s="99"/>
      <c r="HR31" s="99"/>
      <c r="HS31" s="99"/>
      <c r="HT31" s="99"/>
      <c r="HU31" s="99"/>
      <c r="HV31" s="99"/>
      <c r="HW31" s="99"/>
      <c r="HX31" s="99"/>
      <c r="HY31" s="99"/>
      <c r="HZ31" s="99"/>
      <c r="IA31" s="99"/>
      <c r="IB31" s="99"/>
      <c r="IC31" s="99"/>
      <c r="ID31" s="99"/>
      <c r="IE31" s="99"/>
      <c r="IF31" s="99"/>
      <c r="IG31" s="99"/>
      <c r="IH31" s="99"/>
      <c r="II31" s="99"/>
      <c r="IJ31" s="99"/>
      <c r="IK31" s="99"/>
      <c r="IL31" s="99"/>
      <c r="IM31" s="99"/>
      <c r="IN31" s="99"/>
      <c r="IO31" s="99"/>
      <c r="IP31" s="99"/>
      <c r="IQ31" s="99"/>
      <c r="IR31" s="99"/>
      <c r="IS31" s="99"/>
      <c r="IT31" s="99"/>
      <c r="IU31" s="99"/>
      <c r="IV31" s="99"/>
    </row>
    <row r="32" spans="1:256" ht="12.9" customHeight="1">
      <c r="A32" s="1868" t="s">
        <v>84</v>
      </c>
      <c r="B32" s="1869"/>
      <c r="C32" s="1875" t="s">
        <v>2381</v>
      </c>
      <c r="D32" s="1874"/>
      <c r="E32" s="2018">
        <f>SUM(E11:E31)-2*E16-2*E19-2*E22</f>
        <v>1439778439.759994</v>
      </c>
      <c r="F32" s="1876">
        <f>SUM(F11:F31)-2*F16-2*F19-2*F22</f>
        <v>-9503273957.670002</v>
      </c>
      <c r="G32" s="1877">
        <f>SUM(G11:G31)-2*G16-2*G19-2*G22</f>
        <v>10943052397.429996</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99"/>
      <c r="FX32" s="99"/>
      <c r="FY32" s="99"/>
      <c r="FZ32" s="99"/>
      <c r="GA32" s="99"/>
      <c r="GB32" s="99"/>
      <c r="GC32" s="99"/>
      <c r="GD32" s="99"/>
      <c r="GE32" s="99"/>
      <c r="GF32" s="99"/>
      <c r="GG32" s="99"/>
      <c r="GH32" s="99"/>
      <c r="GI32" s="99"/>
      <c r="GJ32" s="99"/>
      <c r="GK32" s="99"/>
      <c r="GL32" s="99"/>
      <c r="GM32" s="99"/>
      <c r="GN32" s="99"/>
      <c r="GO32" s="99"/>
      <c r="GP32" s="99"/>
      <c r="GQ32" s="99"/>
      <c r="GR32" s="99"/>
      <c r="GS32" s="99"/>
      <c r="GT32" s="99"/>
      <c r="GU32" s="99"/>
      <c r="GV32" s="99"/>
      <c r="GW32" s="99"/>
      <c r="GX32" s="99"/>
      <c r="GY32" s="99"/>
      <c r="GZ32" s="99"/>
      <c r="HA32" s="99"/>
      <c r="HB32" s="99"/>
      <c r="HC32" s="99"/>
      <c r="HD32" s="99"/>
      <c r="HE32" s="99"/>
      <c r="HF32" s="99"/>
      <c r="HG32" s="99"/>
      <c r="HH32" s="99"/>
      <c r="HI32" s="99"/>
      <c r="HJ32" s="99"/>
      <c r="HK32" s="99"/>
      <c r="HL32" s="99"/>
      <c r="HM32" s="99"/>
      <c r="HN32" s="99"/>
      <c r="HO32" s="99"/>
      <c r="HP32" s="99"/>
      <c r="HQ32" s="99"/>
      <c r="HR32" s="99"/>
      <c r="HS32" s="99"/>
      <c r="HT32" s="99"/>
      <c r="HU32" s="99"/>
      <c r="HV32" s="99"/>
      <c r="HW32" s="99"/>
      <c r="HX32" s="99"/>
      <c r="HY32" s="99"/>
      <c r="HZ32" s="99"/>
      <c r="IA32" s="99"/>
      <c r="IB32" s="99"/>
      <c r="IC32" s="99"/>
      <c r="ID32" s="99"/>
      <c r="IE32" s="99"/>
      <c r="IF32" s="99"/>
      <c r="IG32" s="99"/>
      <c r="IH32" s="99"/>
      <c r="II32" s="99"/>
      <c r="IJ32" s="99"/>
      <c r="IK32" s="99"/>
      <c r="IL32" s="99"/>
      <c r="IM32" s="99"/>
      <c r="IN32" s="99"/>
      <c r="IO32" s="99"/>
      <c r="IP32" s="99"/>
      <c r="IQ32" s="99"/>
      <c r="IR32" s="99"/>
      <c r="IS32" s="99"/>
      <c r="IT32" s="99"/>
      <c r="IU32" s="99"/>
      <c r="IV32" s="99"/>
    </row>
    <row r="33" spans="1:256" ht="12.9" customHeight="1">
      <c r="A33" s="1878"/>
      <c r="B33" s="1879"/>
      <c r="C33" s="1880" t="s">
        <v>2382</v>
      </c>
      <c r="D33" s="1874"/>
      <c r="E33" s="2017"/>
      <c r="F33" s="1873"/>
      <c r="G33" s="1872"/>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row>
    <row r="34" spans="1:256" ht="12.9" customHeight="1">
      <c r="A34" s="1868" t="s">
        <v>85</v>
      </c>
      <c r="B34" s="1869" t="s">
        <v>2383</v>
      </c>
      <c r="C34" s="99" t="s">
        <v>2384</v>
      </c>
      <c r="D34" s="1859" t="s">
        <v>3218</v>
      </c>
      <c r="E34" s="2017">
        <v>990360750.03999996</v>
      </c>
      <c r="F34" s="1873">
        <v>810056550.90999997</v>
      </c>
      <c r="G34" s="1872">
        <f t="shared" ref="G34:G42" si="1">E34-F34</f>
        <v>180304199.13</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row>
    <row r="35" spans="1:256" ht="12.9" customHeight="1">
      <c r="A35" s="1868" t="s">
        <v>86</v>
      </c>
      <c r="B35" s="1869" t="s">
        <v>2385</v>
      </c>
      <c r="C35" s="99" t="s">
        <v>2386</v>
      </c>
      <c r="D35" s="1859" t="s">
        <v>3219</v>
      </c>
      <c r="E35" s="2017">
        <v>0</v>
      </c>
      <c r="F35" s="1873">
        <v>0</v>
      </c>
      <c r="G35" s="1872">
        <f t="shared" si="1"/>
        <v>0</v>
      </c>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row>
    <row r="36" spans="1:256" ht="12.9" customHeight="1">
      <c r="A36" s="1868" t="s">
        <v>87</v>
      </c>
      <c r="B36" s="1869" t="s">
        <v>2387</v>
      </c>
      <c r="C36" s="99" t="s">
        <v>2388</v>
      </c>
      <c r="D36" s="1859" t="s">
        <v>3219</v>
      </c>
      <c r="E36" s="2017">
        <v>50000</v>
      </c>
      <c r="F36" s="1873">
        <v>50000</v>
      </c>
      <c r="G36" s="1872">
        <f t="shared" si="1"/>
        <v>0</v>
      </c>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row>
    <row r="37" spans="1:256" ht="12.9" customHeight="1">
      <c r="A37" s="1868" t="s">
        <v>2076</v>
      </c>
      <c r="B37" s="1869" t="s">
        <v>2389</v>
      </c>
      <c r="C37" s="99" t="s">
        <v>2390</v>
      </c>
      <c r="D37" s="1859" t="s">
        <v>1851</v>
      </c>
      <c r="E37" s="2017">
        <v>0</v>
      </c>
      <c r="F37" s="1873">
        <v>0</v>
      </c>
      <c r="G37" s="1872">
        <f t="shared" si="1"/>
        <v>0</v>
      </c>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99"/>
      <c r="GB37" s="99"/>
      <c r="GC37" s="99"/>
      <c r="GD37" s="99"/>
      <c r="GE37" s="99"/>
      <c r="GF37" s="99"/>
      <c r="GG37" s="99"/>
      <c r="GH37" s="99"/>
      <c r="GI37" s="99"/>
      <c r="GJ37" s="99"/>
      <c r="GK37" s="99"/>
      <c r="GL37" s="99"/>
      <c r="GM37" s="99"/>
      <c r="GN37" s="99"/>
      <c r="GO37" s="99"/>
      <c r="GP37" s="99"/>
      <c r="GQ37" s="99"/>
      <c r="GR37" s="99"/>
      <c r="GS37" s="99"/>
      <c r="GT37" s="99"/>
      <c r="GU37" s="99"/>
      <c r="GV37" s="99"/>
      <c r="GW37" s="99"/>
      <c r="GX37" s="99"/>
      <c r="GY37" s="99"/>
      <c r="GZ37" s="99"/>
      <c r="HA37" s="99"/>
      <c r="HB37" s="99"/>
      <c r="HC37" s="99"/>
      <c r="HD37" s="99"/>
      <c r="HE37" s="99"/>
      <c r="HF37" s="99"/>
      <c r="HG37" s="99"/>
      <c r="HH37" s="99"/>
      <c r="HI37" s="99"/>
      <c r="HJ37" s="99"/>
      <c r="HK37" s="99"/>
      <c r="HL37" s="99"/>
      <c r="HM37" s="99"/>
      <c r="HN37" s="99"/>
      <c r="HO37" s="99"/>
      <c r="HP37" s="99"/>
      <c r="HQ37" s="99"/>
      <c r="HR37" s="99"/>
      <c r="HS37" s="99"/>
      <c r="HT37" s="99"/>
      <c r="HU37" s="99"/>
      <c r="HV37" s="99"/>
      <c r="HW37" s="99"/>
      <c r="HX37" s="99"/>
      <c r="HY37" s="99"/>
      <c r="HZ37" s="99"/>
      <c r="IA37" s="99"/>
      <c r="IB37" s="99"/>
      <c r="IC37" s="99"/>
      <c r="ID37" s="99"/>
      <c r="IE37" s="99"/>
      <c r="IF37" s="99"/>
      <c r="IG37" s="99"/>
      <c r="IH37" s="99"/>
      <c r="II37" s="99"/>
      <c r="IJ37" s="99"/>
      <c r="IK37" s="99"/>
      <c r="IL37" s="99"/>
      <c r="IM37" s="99"/>
      <c r="IN37" s="99"/>
      <c r="IO37" s="99"/>
      <c r="IP37" s="99"/>
      <c r="IQ37" s="99"/>
      <c r="IR37" s="99"/>
      <c r="IS37" s="99"/>
      <c r="IT37" s="99"/>
      <c r="IU37" s="99"/>
      <c r="IV37" s="99"/>
    </row>
    <row r="38" spans="1:256" ht="12.9" customHeight="1">
      <c r="A38" s="1868" t="s">
        <v>2078</v>
      </c>
      <c r="B38" s="1869" t="s">
        <v>2391</v>
      </c>
      <c r="C38" s="99" t="s">
        <v>2392</v>
      </c>
      <c r="D38" s="1859" t="s">
        <v>3243</v>
      </c>
      <c r="E38" s="2017">
        <v>413854.91</v>
      </c>
      <c r="F38" s="226">
        <v>452054.8701</v>
      </c>
      <c r="G38" s="1872">
        <f t="shared" si="1"/>
        <v>-38199.960100000026</v>
      </c>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c r="HV38" s="99"/>
      <c r="HW38" s="99"/>
      <c r="HX38" s="99"/>
      <c r="HY38" s="99"/>
      <c r="HZ38" s="99"/>
      <c r="IA38" s="99"/>
      <c r="IB38" s="99"/>
      <c r="IC38" s="99"/>
      <c r="ID38" s="99"/>
      <c r="IE38" s="99"/>
      <c r="IF38" s="99"/>
      <c r="IG38" s="99"/>
      <c r="IH38" s="99"/>
      <c r="II38" s="99"/>
      <c r="IJ38" s="99"/>
      <c r="IK38" s="99"/>
      <c r="IL38" s="99"/>
      <c r="IM38" s="99"/>
      <c r="IN38" s="99"/>
      <c r="IO38" s="99"/>
      <c r="IP38" s="99"/>
      <c r="IQ38" s="99"/>
      <c r="IR38" s="99"/>
      <c r="IS38" s="99"/>
      <c r="IT38" s="99"/>
      <c r="IU38" s="99"/>
      <c r="IV38" s="99"/>
    </row>
    <row r="39" spans="1:256" ht="12.9" customHeight="1">
      <c r="A39" s="1868" t="s">
        <v>2080</v>
      </c>
      <c r="B39" s="1869" t="s">
        <v>2393</v>
      </c>
      <c r="C39" s="99" t="s">
        <v>2394</v>
      </c>
      <c r="D39" s="1859" t="s">
        <v>2486</v>
      </c>
      <c r="E39" s="1972">
        <v>0</v>
      </c>
      <c r="F39" s="226">
        <v>0</v>
      </c>
      <c r="G39" s="1872">
        <f t="shared" si="1"/>
        <v>0</v>
      </c>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row>
    <row r="40" spans="1:256" ht="12.9" customHeight="1">
      <c r="A40" s="1868" t="s">
        <v>2083</v>
      </c>
      <c r="B40" s="1869" t="s">
        <v>2395</v>
      </c>
      <c r="C40" s="99" t="s">
        <v>2396</v>
      </c>
      <c r="D40" s="1859" t="s">
        <v>2486</v>
      </c>
      <c r="E40" s="1972">
        <v>240926218.66999996</v>
      </c>
      <c r="F40" s="226">
        <v>246932972.39000002</v>
      </c>
      <c r="G40" s="1872">
        <f t="shared" si="1"/>
        <v>-6006753.7200000584</v>
      </c>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99"/>
      <c r="GC40" s="99"/>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99"/>
      <c r="HH40" s="99"/>
      <c r="HI40" s="99"/>
      <c r="HJ40" s="99"/>
      <c r="HK40" s="99"/>
      <c r="HL40" s="99"/>
      <c r="HM40" s="99"/>
      <c r="HN40" s="99"/>
      <c r="HO40" s="99"/>
      <c r="HP40" s="99"/>
      <c r="HQ40" s="99"/>
      <c r="HR40" s="99"/>
      <c r="HS40" s="99"/>
      <c r="HT40" s="99"/>
      <c r="HU40" s="99"/>
      <c r="HV40" s="99"/>
      <c r="HW40" s="99"/>
      <c r="HX40" s="99"/>
      <c r="HY40" s="99"/>
      <c r="HZ40" s="99"/>
      <c r="IA40" s="99"/>
      <c r="IB40" s="99"/>
      <c r="IC40" s="99"/>
      <c r="ID40" s="99"/>
      <c r="IE40" s="99"/>
      <c r="IF40" s="99"/>
      <c r="IG40" s="99"/>
      <c r="IH40" s="99"/>
      <c r="II40" s="99"/>
      <c r="IJ40" s="99"/>
      <c r="IK40" s="99"/>
      <c r="IL40" s="99"/>
      <c r="IM40" s="99"/>
      <c r="IN40" s="99"/>
      <c r="IO40" s="99"/>
      <c r="IP40" s="99"/>
      <c r="IQ40" s="99"/>
      <c r="IR40" s="99"/>
      <c r="IS40" s="99"/>
      <c r="IT40" s="99"/>
      <c r="IU40" s="99"/>
      <c r="IV40" s="99"/>
    </row>
    <row r="41" spans="1:256" ht="12.9" customHeight="1">
      <c r="A41" s="1868" t="s">
        <v>2397</v>
      </c>
      <c r="B41" s="1869" t="s">
        <v>2398</v>
      </c>
      <c r="C41" s="99" t="s">
        <v>2399</v>
      </c>
      <c r="D41" s="1859" t="s">
        <v>2486</v>
      </c>
      <c r="E41" s="1972">
        <v>0</v>
      </c>
      <c r="F41" s="226">
        <v>0</v>
      </c>
      <c r="G41" s="1872">
        <f t="shared" si="1"/>
        <v>0</v>
      </c>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c r="HV41" s="99"/>
      <c r="HW41" s="99"/>
      <c r="HX41" s="99"/>
      <c r="HY41" s="99"/>
      <c r="HZ41" s="99"/>
      <c r="IA41" s="99"/>
      <c r="IB41" s="99"/>
      <c r="IC41" s="99"/>
      <c r="ID41" s="99"/>
      <c r="IE41" s="99"/>
      <c r="IF41" s="99"/>
      <c r="IG41" s="99"/>
      <c r="IH41" s="99"/>
      <c r="II41" s="99"/>
      <c r="IJ41" s="99"/>
      <c r="IK41" s="99"/>
      <c r="IL41" s="99"/>
      <c r="IM41" s="99"/>
      <c r="IN41" s="99"/>
      <c r="IO41" s="99"/>
      <c r="IP41" s="99"/>
      <c r="IQ41" s="99"/>
      <c r="IR41" s="99"/>
      <c r="IS41" s="99"/>
      <c r="IT41" s="99"/>
      <c r="IU41" s="99"/>
      <c r="IV41" s="99"/>
    </row>
    <row r="42" spans="1:256" ht="12.9" customHeight="1">
      <c r="A42" s="1868" t="s">
        <v>2400</v>
      </c>
      <c r="B42" s="1869" t="s">
        <v>2401</v>
      </c>
      <c r="C42" s="99" t="s">
        <v>2402</v>
      </c>
      <c r="D42" s="1859" t="s">
        <v>1853</v>
      </c>
      <c r="E42" s="2017">
        <f>Sch.33!H46</f>
        <v>37553348.850001693</v>
      </c>
      <c r="F42" s="1873">
        <f>Sch.33!D46</f>
        <v>40164483.070001647</v>
      </c>
      <c r="G42" s="1872">
        <f t="shared" si="1"/>
        <v>-2611134.2199999541</v>
      </c>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row>
    <row r="43" spans="1:256" ht="12.9" customHeight="1">
      <c r="A43" s="1868" t="s">
        <v>2403</v>
      </c>
      <c r="B43" s="1869" t="s">
        <v>2404</v>
      </c>
      <c r="C43" s="99" t="s">
        <v>2405</v>
      </c>
      <c r="D43" s="1859" t="s">
        <v>2486</v>
      </c>
      <c r="E43" s="2062" t="s">
        <v>2406</v>
      </c>
      <c r="F43" s="1881" t="s">
        <v>2406</v>
      </c>
      <c r="G43" s="1882" t="s">
        <v>2406</v>
      </c>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row>
    <row r="44" spans="1:256" ht="12.9" customHeight="1">
      <c r="A44" s="1868" t="s">
        <v>2407</v>
      </c>
      <c r="B44" s="1869" t="s">
        <v>2408</v>
      </c>
      <c r="C44" s="99" t="s">
        <v>2409</v>
      </c>
      <c r="D44" s="1859" t="s">
        <v>1848</v>
      </c>
      <c r="E44" s="2017">
        <f>Sch.27!H35+Sch.27!H71+Sch.27!H88+Sch.27!H104</f>
        <v>0</v>
      </c>
      <c r="F44" s="1873">
        <f>Sch.27!C35+Sch.27!C71+Sch.27!C88+Sch.27!C104</f>
        <v>0</v>
      </c>
      <c r="G44" s="1872">
        <f>E44-F44</f>
        <v>0</v>
      </c>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c r="FX44" s="99"/>
      <c r="FY44" s="99"/>
      <c r="FZ44" s="99"/>
      <c r="GA44" s="99"/>
      <c r="GB44" s="99"/>
      <c r="GC44" s="99"/>
      <c r="GD44" s="99"/>
      <c r="GE44" s="99"/>
      <c r="GF44" s="99"/>
      <c r="GG44" s="99"/>
      <c r="GH44" s="99"/>
      <c r="GI44" s="99"/>
      <c r="GJ44" s="99"/>
      <c r="GK44" s="99"/>
      <c r="GL44" s="99"/>
      <c r="GM44" s="99"/>
      <c r="GN44" s="99"/>
      <c r="GO44" s="99"/>
      <c r="GP44" s="99"/>
      <c r="GQ44" s="99"/>
      <c r="GR44" s="99"/>
      <c r="GS44" s="99"/>
      <c r="GT44" s="99"/>
      <c r="GU44" s="99"/>
      <c r="GV44" s="99"/>
      <c r="GW44" s="99"/>
      <c r="GX44" s="99"/>
      <c r="GY44" s="99"/>
      <c r="GZ44" s="99"/>
      <c r="HA44" s="99"/>
      <c r="HB44" s="99"/>
      <c r="HC44" s="99"/>
      <c r="HD44" s="99"/>
      <c r="HE44" s="99"/>
      <c r="HF44" s="99"/>
      <c r="HG44" s="99"/>
      <c r="HH44" s="99"/>
      <c r="HI44" s="99"/>
      <c r="HJ44" s="99"/>
      <c r="HK44" s="99"/>
      <c r="HL44" s="99"/>
      <c r="HM44" s="99"/>
      <c r="HN44" s="99"/>
      <c r="HO44" s="99"/>
      <c r="HP44" s="99"/>
      <c r="HQ44" s="99"/>
      <c r="HR44" s="99"/>
      <c r="HS44" s="99"/>
      <c r="HT44" s="99"/>
      <c r="HU44" s="99"/>
      <c r="HV44" s="99"/>
      <c r="HW44" s="99"/>
      <c r="HX44" s="99"/>
      <c r="HY44" s="99"/>
      <c r="HZ44" s="99"/>
      <c r="IA44" s="99"/>
      <c r="IB44" s="99"/>
      <c r="IC44" s="99"/>
      <c r="ID44" s="99"/>
      <c r="IE44" s="99"/>
      <c r="IF44" s="99"/>
      <c r="IG44" s="99"/>
      <c r="IH44" s="99"/>
      <c r="II44" s="99"/>
      <c r="IJ44" s="99"/>
      <c r="IK44" s="99"/>
      <c r="IL44" s="99"/>
      <c r="IM44" s="99"/>
      <c r="IN44" s="99"/>
      <c r="IO44" s="99"/>
      <c r="IP44" s="99"/>
      <c r="IQ44" s="99"/>
      <c r="IR44" s="99"/>
      <c r="IS44" s="99"/>
      <c r="IT44" s="99"/>
      <c r="IU44" s="99"/>
      <c r="IV44" s="99"/>
    </row>
    <row r="45" spans="1:256" ht="12.9" customHeight="1">
      <c r="A45" s="1868" t="s">
        <v>2410</v>
      </c>
      <c r="B45" s="1869"/>
      <c r="C45" s="1875" t="s">
        <v>2411</v>
      </c>
      <c r="D45" s="1874"/>
      <c r="E45" s="2018">
        <f>SUM(E34:E44)</f>
        <v>1269304172.4700017</v>
      </c>
      <c r="F45" s="1876">
        <f>SUM(F34:F44)</f>
        <v>1097656061.2401016</v>
      </c>
      <c r="G45" s="1877">
        <f>SUM(G34:G44)</f>
        <v>171648111.2299</v>
      </c>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row>
    <row r="46" spans="1:256" ht="12.9" customHeight="1">
      <c r="A46" s="1878"/>
      <c r="B46" s="1879"/>
      <c r="C46" s="1880" t="s">
        <v>2412</v>
      </c>
      <c r="D46" s="1874"/>
      <c r="E46" s="2017"/>
      <c r="F46" s="1873"/>
      <c r="G46" s="1872"/>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c r="IV46" s="99"/>
    </row>
    <row r="47" spans="1:256" ht="12.9" customHeight="1">
      <c r="A47" s="1868" t="s">
        <v>2413</v>
      </c>
      <c r="B47" s="1869" t="s">
        <v>2414</v>
      </c>
      <c r="C47" s="99" t="s">
        <v>2415</v>
      </c>
      <c r="D47" s="1859" t="s">
        <v>2072</v>
      </c>
      <c r="E47" s="2017">
        <f>Sch.14!J90</f>
        <v>35899212959.279999</v>
      </c>
      <c r="F47" s="1915">
        <f>Sch.14!D90</f>
        <v>35106397765.589996</v>
      </c>
      <c r="G47" s="1872">
        <f t="shared" ref="G47:G53" si="2">E47-F47</f>
        <v>792815193.69000244</v>
      </c>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ht="12.9" customHeight="1">
      <c r="A48" s="1868" t="s">
        <v>1837</v>
      </c>
      <c r="B48" s="1869" t="s">
        <v>2416</v>
      </c>
      <c r="C48" s="99" t="s">
        <v>2417</v>
      </c>
      <c r="D48" s="1859" t="s">
        <v>2072</v>
      </c>
      <c r="E48" s="2017">
        <f>Sch.14!J92</f>
        <v>0</v>
      </c>
      <c r="F48" s="1915">
        <f>Sch.14!D92</f>
        <v>0</v>
      </c>
      <c r="G48" s="1872">
        <f t="shared" si="2"/>
        <v>0</v>
      </c>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99"/>
      <c r="FX48" s="99"/>
      <c r="FY48" s="99"/>
      <c r="FZ48" s="99"/>
      <c r="GA48" s="99"/>
      <c r="GB48" s="99"/>
      <c r="GC48" s="99"/>
      <c r="GD48" s="99"/>
      <c r="GE48" s="99"/>
      <c r="GF48" s="99"/>
      <c r="GG48" s="99"/>
      <c r="GH48" s="99"/>
      <c r="GI48" s="99"/>
      <c r="GJ48" s="99"/>
      <c r="GK48" s="99"/>
      <c r="GL48" s="99"/>
      <c r="GM48" s="99"/>
      <c r="GN48" s="99"/>
      <c r="GO48" s="99"/>
      <c r="GP48" s="99"/>
      <c r="GQ48" s="99"/>
      <c r="GR48" s="99"/>
      <c r="GS48" s="99"/>
      <c r="GT48" s="99"/>
      <c r="GU48" s="99"/>
      <c r="GV48" s="99"/>
      <c r="GW48" s="99"/>
      <c r="GX48" s="99"/>
      <c r="GY48" s="99"/>
      <c r="GZ48" s="99"/>
      <c r="HA48" s="99"/>
      <c r="HB48" s="99"/>
      <c r="HC48" s="99"/>
      <c r="HD48" s="99"/>
      <c r="HE48" s="99"/>
      <c r="HF48" s="99"/>
      <c r="HG48" s="99"/>
      <c r="HH48" s="99"/>
      <c r="HI48" s="99"/>
      <c r="HJ48" s="99"/>
      <c r="HK48" s="99"/>
      <c r="HL48" s="99"/>
      <c r="HM48" s="99"/>
      <c r="HN48" s="99"/>
      <c r="HO48" s="99"/>
      <c r="HP48" s="99"/>
      <c r="HQ48" s="99"/>
      <c r="HR48" s="99"/>
      <c r="HS48" s="99"/>
      <c r="HT48" s="99"/>
      <c r="HU48" s="99"/>
      <c r="HV48" s="99"/>
      <c r="HW48" s="99"/>
      <c r="HX48" s="99"/>
      <c r="HY48" s="99"/>
      <c r="HZ48" s="99"/>
      <c r="IA48" s="99"/>
      <c r="IB48" s="99"/>
      <c r="IC48" s="99"/>
      <c r="ID48" s="99"/>
      <c r="IE48" s="99"/>
      <c r="IF48" s="99"/>
      <c r="IG48" s="99"/>
      <c r="IH48" s="99"/>
      <c r="II48" s="99"/>
      <c r="IJ48" s="99"/>
      <c r="IK48" s="99"/>
      <c r="IL48" s="99"/>
      <c r="IM48" s="99"/>
      <c r="IN48" s="99"/>
      <c r="IO48" s="99"/>
      <c r="IP48" s="99"/>
      <c r="IQ48" s="99"/>
      <c r="IR48" s="99"/>
      <c r="IS48" s="99"/>
      <c r="IT48" s="99"/>
      <c r="IU48" s="99"/>
      <c r="IV48" s="99"/>
    </row>
    <row r="49" spans="1:256" ht="12.9" customHeight="1">
      <c r="A49" s="1868" t="s">
        <v>1839</v>
      </c>
      <c r="B49" s="1869" t="s">
        <v>2418</v>
      </c>
      <c r="C49" s="99" t="s">
        <v>2419</v>
      </c>
      <c r="D49" s="1859" t="s">
        <v>2072</v>
      </c>
      <c r="E49" s="2017">
        <f>Sch.14!J93</f>
        <v>0</v>
      </c>
      <c r="F49" s="1915">
        <f>Sch.14!D93</f>
        <v>-4.1723251342773438E-7</v>
      </c>
      <c r="G49" s="1872">
        <f t="shared" si="2"/>
        <v>4.1723251342773438E-7</v>
      </c>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row>
    <row r="50" spans="1:256" ht="12.9" customHeight="1">
      <c r="A50" s="1868" t="s">
        <v>1840</v>
      </c>
      <c r="B50" s="1869" t="s">
        <v>2420</v>
      </c>
      <c r="C50" s="99" t="s">
        <v>2421</v>
      </c>
      <c r="D50" s="1859" t="s">
        <v>2072</v>
      </c>
      <c r="E50" s="2017">
        <f>Sch.14!J94</f>
        <v>1073016566.4699999</v>
      </c>
      <c r="F50" s="1915">
        <f>Sch.14!D94</f>
        <v>857811156.86000001</v>
      </c>
      <c r="G50" s="1872">
        <f t="shared" si="2"/>
        <v>215205409.6099999</v>
      </c>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row>
    <row r="51" spans="1:256" ht="12.9" customHeight="1">
      <c r="A51" s="1868" t="s">
        <v>1844</v>
      </c>
      <c r="B51" s="1869" t="s">
        <v>2422</v>
      </c>
      <c r="C51" s="99" t="s">
        <v>2423</v>
      </c>
      <c r="D51" s="1859" t="s">
        <v>2072</v>
      </c>
      <c r="E51" s="2017">
        <f>SUM(Sch.14!J95:J97)</f>
        <v>0</v>
      </c>
      <c r="F51" s="1915">
        <f>SUM(Sch.14!D95:D97)</f>
        <v>0</v>
      </c>
      <c r="G51" s="1872">
        <f t="shared" si="2"/>
        <v>0</v>
      </c>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row>
    <row r="52" spans="1:256" ht="12.9" customHeight="1">
      <c r="A52" s="1868" t="s">
        <v>1846</v>
      </c>
      <c r="B52" s="1869" t="s">
        <v>2424</v>
      </c>
      <c r="C52" s="99" t="s">
        <v>2425</v>
      </c>
      <c r="D52" s="1859" t="s">
        <v>2072</v>
      </c>
      <c r="E52" s="2017">
        <f>Sch.14!J98</f>
        <v>60643264.620000005</v>
      </c>
      <c r="F52" s="1915">
        <f>Sch.14!D98</f>
        <v>347692.95999999996</v>
      </c>
      <c r="G52" s="1872">
        <f t="shared" si="2"/>
        <v>60295571.660000004</v>
      </c>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c r="HV52" s="99"/>
      <c r="HW52" s="99"/>
      <c r="HX52" s="99"/>
      <c r="HY52" s="99"/>
      <c r="HZ52" s="99"/>
      <c r="IA52" s="99"/>
      <c r="IB52" s="99"/>
      <c r="IC52" s="99"/>
      <c r="ID52" s="99"/>
      <c r="IE52" s="99"/>
      <c r="IF52" s="99"/>
      <c r="IG52" s="99"/>
      <c r="IH52" s="99"/>
      <c r="II52" s="99"/>
      <c r="IJ52" s="99"/>
      <c r="IK52" s="99"/>
      <c r="IL52" s="99"/>
      <c r="IM52" s="99"/>
      <c r="IN52" s="99"/>
      <c r="IO52" s="99"/>
      <c r="IP52" s="99"/>
      <c r="IQ52" s="99"/>
      <c r="IR52" s="99"/>
      <c r="IS52" s="99"/>
      <c r="IT52" s="99"/>
      <c r="IU52" s="99"/>
      <c r="IV52" s="99"/>
    </row>
    <row r="53" spans="1:256" ht="12.9" customHeight="1">
      <c r="A53" s="1868" t="s">
        <v>2426</v>
      </c>
      <c r="B53" s="1869" t="s">
        <v>2427</v>
      </c>
      <c r="C53" s="99" t="s">
        <v>2428</v>
      </c>
      <c r="D53" s="1859" t="s">
        <v>2072</v>
      </c>
      <c r="E53" s="2017">
        <f>Sch.14!J99</f>
        <v>0</v>
      </c>
      <c r="F53" s="1915">
        <f>Sch.14!D99</f>
        <v>0</v>
      </c>
      <c r="G53" s="1872">
        <f t="shared" si="2"/>
        <v>0</v>
      </c>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row>
    <row r="54" spans="1:256" ht="12.9" customHeight="1">
      <c r="A54" s="1868" t="s">
        <v>2429</v>
      </c>
      <c r="B54" s="1869"/>
      <c r="C54" s="1862" t="s">
        <v>2430</v>
      </c>
      <c r="D54" s="1874"/>
      <c r="E54" s="2018">
        <f>SUM(E47:E53)</f>
        <v>37032872790.370003</v>
      </c>
      <c r="F54" s="1876">
        <f>SUM(F47:F53)</f>
        <v>35964556615.409996</v>
      </c>
      <c r="G54" s="1877">
        <f>SUM(G47:G53)</f>
        <v>1068316174.9600028</v>
      </c>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row>
    <row r="55" spans="1:256" ht="12.9" customHeight="1">
      <c r="A55" s="1868" t="s">
        <v>2431</v>
      </c>
      <c r="B55" s="1869" t="s">
        <v>2432</v>
      </c>
      <c r="C55" s="99" t="s">
        <v>2433</v>
      </c>
      <c r="D55" s="1859" t="s">
        <v>2088</v>
      </c>
      <c r="E55" s="2017">
        <f>Sch.19!N63</f>
        <v>23806492094.130005</v>
      </c>
      <c r="F55" s="1873">
        <f>Sch.19!E63</f>
        <v>23105647540.990002</v>
      </c>
      <c r="G55" s="1872">
        <f>E55-F55</f>
        <v>700844553.1400032</v>
      </c>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row>
    <row r="56" spans="1:256" ht="12.9" customHeight="1">
      <c r="A56" s="1868" t="s">
        <v>2434</v>
      </c>
      <c r="B56" s="1869" t="s">
        <v>2435</v>
      </c>
      <c r="C56" s="99" t="s">
        <v>2436</v>
      </c>
      <c r="D56" s="1859" t="s">
        <v>2088</v>
      </c>
      <c r="E56" s="2017">
        <f>Sch.19!N69</f>
        <v>1131555221.4200001</v>
      </c>
      <c r="F56" s="1873">
        <f>Sch.19!E69</f>
        <v>1106739922.24</v>
      </c>
      <c r="G56" s="1872">
        <f>E56-F56</f>
        <v>24815299.180000067</v>
      </c>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row>
    <row r="57" spans="1:256" ht="12.9" customHeight="1">
      <c r="A57" s="1868" t="s">
        <v>2437</v>
      </c>
      <c r="B57" s="1869"/>
      <c r="C57" s="1862" t="s">
        <v>2438</v>
      </c>
      <c r="D57" s="1874"/>
      <c r="E57" s="2018">
        <f>E54-E55-E56</f>
        <v>12094825474.819998</v>
      </c>
      <c r="F57" s="1876">
        <f>F54-F55-F56</f>
        <v>11752169152.179995</v>
      </c>
      <c r="G57" s="1877">
        <f>G54-G55-G56</f>
        <v>342656322.63999951</v>
      </c>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row>
    <row r="58" spans="1:256" ht="21.75" customHeight="1" thickBot="1">
      <c r="A58" s="1883" t="s">
        <v>2439</v>
      </c>
      <c r="B58" s="1884"/>
      <c r="C58" s="1885" t="s">
        <v>2440</v>
      </c>
      <c r="D58" s="1886"/>
      <c r="E58" s="2019">
        <f>E32+E45+E57</f>
        <v>14803908087.049994</v>
      </c>
      <c r="F58" s="2019">
        <f>F32+F45+F57</f>
        <v>3346551255.7500944</v>
      </c>
      <c r="G58" s="1888">
        <f>G32+G45+G57</f>
        <v>11457356831.299896</v>
      </c>
    </row>
    <row r="59" spans="1:256" ht="21.75" customHeight="1" thickTop="1" thickBot="1">
      <c r="A59" s="1889" t="s">
        <v>2441</v>
      </c>
      <c r="B59" s="1890"/>
      <c r="C59" s="1890"/>
      <c r="D59" s="1890"/>
      <c r="E59" s="2020"/>
      <c r="F59" s="1890"/>
      <c r="G59" s="1891"/>
    </row>
    <row r="60" spans="1:256" ht="18.899999999999999" customHeight="1">
      <c r="A60" s="123" t="s">
        <v>1275</v>
      </c>
      <c r="D60" s="123" t="s">
        <v>706</v>
      </c>
    </row>
    <row r="61" spans="1:256" ht="18.899999999999999" customHeight="1">
      <c r="A61" s="1892" t="s">
        <v>78</v>
      </c>
      <c r="B61" s="1892"/>
      <c r="C61" s="1892"/>
      <c r="D61" s="1892"/>
      <c r="E61" s="1999"/>
      <c r="F61" s="1892"/>
      <c r="G61" s="1892"/>
    </row>
    <row r="62" spans="1:256" ht="16" thickBot="1">
      <c r="A62" s="99" t="s">
        <v>3353</v>
      </c>
      <c r="F62" s="99"/>
    </row>
    <row r="63" spans="1:256" ht="20" customHeight="1">
      <c r="A63" s="1893"/>
      <c r="B63" s="1894" t="s">
        <v>909</v>
      </c>
      <c r="C63" s="1845"/>
      <c r="D63" s="1845"/>
      <c r="E63" s="2014"/>
      <c r="F63" s="1845"/>
      <c r="G63" s="1847"/>
    </row>
    <row r="64" spans="1:256" ht="17" customHeight="1">
      <c r="A64" s="1895"/>
      <c r="B64" s="353" t="s">
        <v>2442</v>
      </c>
      <c r="C64" s="1896"/>
      <c r="D64" s="1892"/>
      <c r="E64" s="1999"/>
      <c r="F64" s="1892"/>
      <c r="G64" s="1897"/>
    </row>
    <row r="65" spans="1:256" ht="15.9" customHeight="1">
      <c r="A65" s="1857" t="s">
        <v>911</v>
      </c>
      <c r="G65" s="1852"/>
    </row>
    <row r="66" spans="1:256" ht="15.9" customHeight="1">
      <c r="A66" s="1857" t="s">
        <v>912</v>
      </c>
      <c r="G66" s="1852"/>
    </row>
    <row r="67" spans="1:256" ht="15" customHeight="1">
      <c r="A67" s="1898"/>
      <c r="B67" s="1899"/>
      <c r="C67" s="1900"/>
      <c r="D67" s="1901" t="s">
        <v>913</v>
      </c>
      <c r="E67" s="2021" t="s">
        <v>914</v>
      </c>
      <c r="F67" s="1902" t="s">
        <v>914</v>
      </c>
      <c r="G67" s="1903" t="s">
        <v>915</v>
      </c>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row>
    <row r="68" spans="1:256" ht="15" customHeight="1">
      <c r="A68" s="1857"/>
      <c r="B68" s="1904"/>
      <c r="C68" s="99"/>
      <c r="D68" s="1905" t="s">
        <v>458</v>
      </c>
      <c r="E68" s="2022" t="s">
        <v>916</v>
      </c>
      <c r="F68" s="1906" t="s">
        <v>2479</v>
      </c>
      <c r="G68" s="1907" t="s">
        <v>2480</v>
      </c>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c r="IV68" s="99"/>
    </row>
    <row r="69" spans="1:256" ht="15" customHeight="1">
      <c r="A69" s="1861" t="s">
        <v>35</v>
      </c>
      <c r="B69" s="1908"/>
      <c r="C69" s="1905" t="s">
        <v>2481</v>
      </c>
      <c r="D69" s="1906" t="s">
        <v>47</v>
      </c>
      <c r="E69" s="2022" t="s">
        <v>52</v>
      </c>
      <c r="F69" s="1906" t="s">
        <v>52</v>
      </c>
      <c r="G69" s="1907" t="s">
        <v>2482</v>
      </c>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s="99"/>
      <c r="IQ69" s="99"/>
      <c r="IR69" s="99"/>
      <c r="IS69" s="99"/>
      <c r="IT69" s="99"/>
      <c r="IU69" s="99"/>
      <c r="IV69" s="99"/>
    </row>
    <row r="70" spans="1:256" ht="12" customHeight="1">
      <c r="A70" s="1861" t="s">
        <v>47</v>
      </c>
      <c r="B70" s="1909"/>
      <c r="C70" s="1910" t="s">
        <v>459</v>
      </c>
      <c r="D70" s="1906" t="s">
        <v>460</v>
      </c>
      <c r="E70" s="2022" t="s">
        <v>461</v>
      </c>
      <c r="F70" s="1906" t="s">
        <v>61</v>
      </c>
      <c r="G70" s="1907" t="s">
        <v>62</v>
      </c>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row>
    <row r="71" spans="1:256" ht="15" customHeight="1">
      <c r="A71" s="1898"/>
      <c r="B71" s="1911"/>
      <c r="C71" s="1912" t="s">
        <v>2443</v>
      </c>
      <c r="D71" s="1913"/>
      <c r="E71" s="2023"/>
      <c r="F71" s="1913"/>
      <c r="G71" s="1914"/>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row>
    <row r="72" spans="1:256" ht="15" customHeight="1">
      <c r="A72" s="1861" t="s">
        <v>463</v>
      </c>
      <c r="B72" s="1904" t="s">
        <v>2444</v>
      </c>
      <c r="C72" s="99" t="s">
        <v>2445</v>
      </c>
      <c r="D72" s="1859" t="s">
        <v>1854</v>
      </c>
      <c r="E72" s="2017">
        <v>748224657.69000244</v>
      </c>
      <c r="F72" s="1915">
        <v>1253647195.660001</v>
      </c>
      <c r="G72" s="1871">
        <f t="shared" ref="G72:G85" si="3">E72-F72</f>
        <v>-505422537.9699986</v>
      </c>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row>
    <row r="73" spans="1:256" ht="15" customHeight="1">
      <c r="A73" s="1861" t="s">
        <v>820</v>
      </c>
      <c r="B73" s="1904" t="s">
        <v>2446</v>
      </c>
      <c r="C73" s="99" t="s">
        <v>2447</v>
      </c>
      <c r="D73" s="1859" t="s">
        <v>1854</v>
      </c>
      <c r="E73" s="2017">
        <v>70554590.439998701</v>
      </c>
      <c r="F73" s="1873">
        <v>75541891.14999941</v>
      </c>
      <c r="G73" s="1872">
        <f t="shared" si="3"/>
        <v>-4987300.7100007087</v>
      </c>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row>
    <row r="74" spans="1:256" ht="15" customHeight="1">
      <c r="A74" s="1861" t="s">
        <v>1058</v>
      </c>
      <c r="B74" s="1904" t="s">
        <v>2448</v>
      </c>
      <c r="C74" s="99" t="s">
        <v>2449</v>
      </c>
      <c r="D74" s="1859" t="s">
        <v>1855</v>
      </c>
      <c r="E74" s="2017">
        <v>18451928279.889999</v>
      </c>
      <c r="F74" s="226">
        <v>0</v>
      </c>
      <c r="G74" s="1872">
        <f t="shared" si="3"/>
        <v>18451928279.889999</v>
      </c>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row>
    <row r="75" spans="1:256" ht="15" customHeight="1">
      <c r="A75" s="1861" t="s">
        <v>70</v>
      </c>
      <c r="B75" s="1904" t="s">
        <v>2450</v>
      </c>
      <c r="C75" s="99" t="s">
        <v>2451</v>
      </c>
      <c r="D75" s="1859" t="s">
        <v>1855</v>
      </c>
      <c r="E75" s="2017">
        <v>0</v>
      </c>
      <c r="F75" s="226">
        <v>4153591521.3600001</v>
      </c>
      <c r="G75" s="1872">
        <f t="shared" si="3"/>
        <v>-4153591521.3600001</v>
      </c>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row>
    <row r="76" spans="1:256" ht="15" customHeight="1">
      <c r="A76" s="1861" t="s">
        <v>71</v>
      </c>
      <c r="B76" s="1904" t="s">
        <v>2452</v>
      </c>
      <c r="C76" s="99" t="s">
        <v>2453</v>
      </c>
      <c r="D76" s="1859" t="s">
        <v>2486</v>
      </c>
      <c r="E76" s="1972">
        <v>225568146.86000001</v>
      </c>
      <c r="F76" s="226">
        <v>221205943.62</v>
      </c>
      <c r="G76" s="1872">
        <f t="shared" si="3"/>
        <v>4362203.2400000095</v>
      </c>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row>
    <row r="77" spans="1:256" ht="15" customHeight="1">
      <c r="A77" s="1861" t="s">
        <v>471</v>
      </c>
      <c r="B77" s="1904" t="s">
        <v>2454</v>
      </c>
      <c r="C77" s="99" t="s">
        <v>2455</v>
      </c>
      <c r="D77" s="1859" t="s">
        <v>2486</v>
      </c>
      <c r="E77" s="1972">
        <v>2499128.4100000006</v>
      </c>
      <c r="F77" s="226">
        <v>3005857.98</v>
      </c>
      <c r="G77" s="1872">
        <f t="shared" si="3"/>
        <v>-506729.56999999937</v>
      </c>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row>
    <row r="78" spans="1:256" ht="15" customHeight="1">
      <c r="A78" s="1861" t="s">
        <v>474</v>
      </c>
      <c r="B78" s="1904" t="s">
        <v>2456</v>
      </c>
      <c r="C78" s="99" t="s">
        <v>2457</v>
      </c>
      <c r="D78" s="1859" t="s">
        <v>3243</v>
      </c>
      <c r="E78" s="2017">
        <v>0</v>
      </c>
      <c r="F78" s="226">
        <v>0</v>
      </c>
      <c r="G78" s="1872">
        <f t="shared" si="3"/>
        <v>0</v>
      </c>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row>
    <row r="79" spans="1:256" ht="15" customHeight="1">
      <c r="A79" s="1861" t="s">
        <v>2064</v>
      </c>
      <c r="B79" s="1904" t="s">
        <v>2458</v>
      </c>
      <c r="C79" s="99" t="s">
        <v>2459</v>
      </c>
      <c r="D79" s="1859" t="s">
        <v>2486</v>
      </c>
      <c r="E79" s="2017">
        <v>0</v>
      </c>
      <c r="F79" s="226">
        <v>0</v>
      </c>
      <c r="G79" s="1872">
        <f t="shared" si="3"/>
        <v>0</v>
      </c>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row>
    <row r="80" spans="1:256" ht="15" customHeight="1">
      <c r="A80" s="1861" t="s">
        <v>334</v>
      </c>
      <c r="B80" s="1904" t="s">
        <v>2460</v>
      </c>
      <c r="C80" s="99" t="s">
        <v>2461</v>
      </c>
      <c r="D80" s="1859" t="s">
        <v>1847</v>
      </c>
      <c r="E80" s="1972">
        <v>-204653971.45000005</v>
      </c>
      <c r="F80" s="226">
        <v>-116058474.96000007</v>
      </c>
      <c r="G80" s="1872">
        <f t="shared" si="3"/>
        <v>-88595496.48999998</v>
      </c>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row>
    <row r="81" spans="1:256" ht="15" customHeight="1">
      <c r="A81" s="1861" t="s">
        <v>72</v>
      </c>
      <c r="B81" s="1904" t="s">
        <v>2462</v>
      </c>
      <c r="C81" s="99" t="s">
        <v>2463</v>
      </c>
      <c r="D81" s="1859" t="s">
        <v>1847</v>
      </c>
      <c r="E81" s="2017">
        <v>33276708.810000002</v>
      </c>
      <c r="F81" s="226">
        <v>51835881.329999991</v>
      </c>
      <c r="G81" s="1872">
        <f t="shared" si="3"/>
        <v>-18559172.519999988</v>
      </c>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c r="HV81" s="99"/>
      <c r="HW81" s="99"/>
      <c r="HX81" s="99"/>
      <c r="HY81" s="99"/>
      <c r="HZ81" s="99"/>
      <c r="IA81" s="99"/>
      <c r="IB81" s="99"/>
      <c r="IC81" s="99"/>
      <c r="ID81" s="99"/>
      <c r="IE81" s="99"/>
      <c r="IF81" s="99"/>
      <c r="IG81" s="99"/>
      <c r="IH81" s="99"/>
      <c r="II81" s="99"/>
      <c r="IJ81" s="99"/>
      <c r="IK81" s="99"/>
      <c r="IL81" s="99"/>
      <c r="IM81" s="99"/>
      <c r="IN81" s="99"/>
      <c r="IO81" s="99"/>
      <c r="IP81" s="99"/>
      <c r="IQ81" s="99"/>
      <c r="IR81" s="99"/>
      <c r="IS81" s="99"/>
      <c r="IT81" s="99"/>
      <c r="IU81" s="99"/>
      <c r="IV81" s="99"/>
    </row>
    <row r="82" spans="1:256" ht="15" customHeight="1">
      <c r="A82" s="1861" t="s">
        <v>73</v>
      </c>
      <c r="B82" s="1904" t="s">
        <v>2464</v>
      </c>
      <c r="C82" s="99" t="s">
        <v>2465</v>
      </c>
      <c r="D82" s="1859" t="s">
        <v>3215</v>
      </c>
      <c r="E82" s="2017">
        <v>0</v>
      </c>
      <c r="F82" s="1873">
        <v>0</v>
      </c>
      <c r="G82" s="1872">
        <f t="shared" si="3"/>
        <v>0</v>
      </c>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row>
    <row r="83" spans="1:256" ht="15" customHeight="1">
      <c r="A83" s="1861" t="s">
        <v>74</v>
      </c>
      <c r="B83" s="1904" t="s">
        <v>2466</v>
      </c>
      <c r="C83" s="99" t="s">
        <v>2467</v>
      </c>
      <c r="D83" s="1859" t="s">
        <v>3215</v>
      </c>
      <c r="E83" s="2017">
        <v>0</v>
      </c>
      <c r="F83" s="1873">
        <v>0</v>
      </c>
      <c r="G83" s="1872">
        <f t="shared" si="3"/>
        <v>0</v>
      </c>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row>
    <row r="84" spans="1:256" ht="15" customHeight="1">
      <c r="A84" s="1861" t="s">
        <v>75</v>
      </c>
      <c r="B84" s="1904" t="s">
        <v>2468</v>
      </c>
      <c r="C84" s="99" t="s">
        <v>2469</v>
      </c>
      <c r="D84" s="1859" t="s">
        <v>2486</v>
      </c>
      <c r="E84" s="1972">
        <v>109194650.23999999</v>
      </c>
      <c r="F84" s="226">
        <v>147172031.87</v>
      </c>
      <c r="G84" s="1872">
        <f t="shared" si="3"/>
        <v>-37977381.63000001</v>
      </c>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c r="HV84" s="99"/>
      <c r="HW84" s="99"/>
      <c r="HX84" s="99"/>
      <c r="HY84" s="99"/>
      <c r="HZ84" s="99"/>
      <c r="IA84" s="99"/>
      <c r="IB84" s="99"/>
      <c r="IC84" s="99"/>
      <c r="ID84" s="99"/>
      <c r="IE84" s="99"/>
      <c r="IF84" s="99"/>
      <c r="IG84" s="99"/>
      <c r="IH84" s="99"/>
      <c r="II84" s="99"/>
      <c r="IJ84" s="99"/>
      <c r="IK84" s="99"/>
      <c r="IL84" s="99"/>
      <c r="IM84" s="99"/>
      <c r="IN84" s="99"/>
      <c r="IO84" s="99"/>
      <c r="IP84" s="99"/>
      <c r="IQ84" s="99"/>
      <c r="IR84" s="99"/>
      <c r="IS84" s="99"/>
      <c r="IT84" s="99"/>
      <c r="IU84" s="99"/>
      <c r="IV84" s="99"/>
    </row>
    <row r="85" spans="1:256" ht="15" customHeight="1">
      <c r="A85" s="1861" t="s">
        <v>76</v>
      </c>
      <c r="B85" s="1904" t="s">
        <v>2470</v>
      </c>
      <c r="C85" s="99" t="s">
        <v>2471</v>
      </c>
      <c r="D85" s="1859" t="s">
        <v>2486</v>
      </c>
      <c r="E85" s="1972">
        <v>351308763.19999993</v>
      </c>
      <c r="F85" s="226">
        <v>334693967.13999993</v>
      </c>
      <c r="G85" s="1872">
        <f t="shared" si="3"/>
        <v>16614796.060000002</v>
      </c>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row>
    <row r="86" spans="1:256" ht="15" customHeight="1">
      <c r="A86" s="1861" t="s">
        <v>77</v>
      </c>
      <c r="B86" s="1904"/>
      <c r="C86" s="1862" t="s">
        <v>2472</v>
      </c>
      <c r="D86" s="1874"/>
      <c r="E86" s="2018">
        <f>SUM(E72:E85)</f>
        <v>19787900954.090004</v>
      </c>
      <c r="F86" s="1876">
        <f>SUM(F72:F85)</f>
        <v>6124635815.1499996</v>
      </c>
      <c r="G86" s="1877">
        <f>SUM(G72:G85)</f>
        <v>13663265138.939999</v>
      </c>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99"/>
      <c r="IR86" s="99"/>
      <c r="IS86" s="99"/>
      <c r="IT86" s="99"/>
      <c r="IU86" s="99"/>
      <c r="IV86" s="99"/>
    </row>
    <row r="87" spans="1:256" ht="15" customHeight="1">
      <c r="A87" s="1857"/>
      <c r="B87" s="1320"/>
      <c r="C87" s="1880" t="s">
        <v>2473</v>
      </c>
      <c r="D87" s="1874"/>
      <c r="E87" s="2017"/>
      <c r="F87" s="1873"/>
      <c r="G87" s="1872"/>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c r="HV87" s="99"/>
      <c r="HW87" s="99"/>
      <c r="HX87" s="99"/>
      <c r="HY87" s="99"/>
      <c r="HZ87" s="99"/>
      <c r="IA87" s="99"/>
      <c r="IB87" s="99"/>
      <c r="IC87" s="99"/>
      <c r="ID87" s="99"/>
      <c r="IE87" s="99"/>
      <c r="IF87" s="99"/>
      <c r="IG87" s="99"/>
      <c r="IH87" s="99"/>
      <c r="II87" s="99"/>
      <c r="IJ87" s="99"/>
      <c r="IK87" s="99"/>
      <c r="IL87" s="99"/>
      <c r="IM87" s="99"/>
      <c r="IN87" s="99"/>
      <c r="IO87" s="99"/>
      <c r="IP87" s="99"/>
      <c r="IQ87" s="99"/>
      <c r="IR87" s="99"/>
      <c r="IS87" s="99"/>
      <c r="IT87" s="99"/>
      <c r="IU87" s="99"/>
      <c r="IV87" s="99"/>
    </row>
    <row r="88" spans="1:256" ht="15" customHeight="1">
      <c r="A88" s="1861" t="s">
        <v>78</v>
      </c>
      <c r="B88" s="1904" t="s">
        <v>2474</v>
      </c>
      <c r="C88" s="99" t="s">
        <v>2475</v>
      </c>
      <c r="D88" s="1859" t="s">
        <v>3243</v>
      </c>
      <c r="E88" s="2017">
        <v>134210000</v>
      </c>
      <c r="F88" s="226">
        <v>134210000</v>
      </c>
      <c r="G88" s="1872">
        <f t="shared" ref="G88:G94" si="4">E88-F88</f>
        <v>0</v>
      </c>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c r="HV88" s="99"/>
      <c r="HW88" s="99"/>
      <c r="HX88" s="99"/>
      <c r="HY88" s="99"/>
      <c r="HZ88" s="99"/>
      <c r="IA88" s="99"/>
      <c r="IB88" s="99"/>
      <c r="IC88" s="99"/>
      <c r="ID88" s="99"/>
      <c r="IE88" s="99"/>
      <c r="IF88" s="99"/>
      <c r="IG88" s="99"/>
      <c r="IH88" s="99"/>
      <c r="II88" s="99"/>
      <c r="IJ88" s="99"/>
      <c r="IK88" s="99"/>
      <c r="IL88" s="99"/>
      <c r="IM88" s="99"/>
      <c r="IN88" s="99"/>
      <c r="IO88" s="99"/>
      <c r="IP88" s="99"/>
      <c r="IQ88" s="99"/>
      <c r="IR88" s="99"/>
      <c r="IS88" s="99"/>
      <c r="IT88" s="99"/>
      <c r="IU88" s="99"/>
      <c r="IV88" s="99"/>
    </row>
    <row r="89" spans="1:256" ht="15" customHeight="1">
      <c r="A89" s="1861" t="s">
        <v>79</v>
      </c>
      <c r="B89" s="1904" t="s">
        <v>2476</v>
      </c>
      <c r="C89" s="99" t="s">
        <v>2477</v>
      </c>
      <c r="D89" s="1859" t="s">
        <v>3243</v>
      </c>
      <c r="E89" s="2017">
        <v>0</v>
      </c>
      <c r="F89" s="226">
        <v>0</v>
      </c>
      <c r="G89" s="1872">
        <f t="shared" si="4"/>
        <v>0</v>
      </c>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row>
    <row r="90" spans="1:256" ht="15" customHeight="1">
      <c r="A90" s="1861" t="s">
        <v>80</v>
      </c>
      <c r="B90" s="1904" t="s">
        <v>2478</v>
      </c>
      <c r="C90" s="99" t="s">
        <v>1319</v>
      </c>
      <c r="D90" s="1859" t="s">
        <v>3243</v>
      </c>
      <c r="E90" s="2017">
        <v>-586778.96</v>
      </c>
      <c r="F90" s="226">
        <v>-641227.65999999992</v>
      </c>
      <c r="G90" s="1872">
        <f t="shared" si="4"/>
        <v>54448.699999999953</v>
      </c>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c r="IV90" s="99"/>
    </row>
    <row r="91" spans="1:256" ht="15" customHeight="1">
      <c r="A91" s="1861" t="s">
        <v>81</v>
      </c>
      <c r="B91" s="1904" t="s">
        <v>1320</v>
      </c>
      <c r="C91" s="99" t="s">
        <v>1321</v>
      </c>
      <c r="D91" s="1859" t="s">
        <v>2486</v>
      </c>
      <c r="E91" s="1972"/>
      <c r="F91" s="226">
        <v>0</v>
      </c>
      <c r="G91" s="1872">
        <f t="shared" si="4"/>
        <v>0</v>
      </c>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c r="GK91" s="99"/>
      <c r="GL91" s="99"/>
      <c r="GM91" s="99"/>
      <c r="GN91" s="99"/>
      <c r="GO91" s="99"/>
      <c r="GP91" s="99"/>
      <c r="GQ91" s="99"/>
      <c r="GR91" s="99"/>
      <c r="GS91" s="99"/>
      <c r="GT91" s="99"/>
      <c r="GU91" s="99"/>
      <c r="GV91" s="99"/>
      <c r="GW91" s="99"/>
      <c r="GX91" s="99"/>
      <c r="GY91" s="99"/>
      <c r="GZ91" s="99"/>
      <c r="HA91" s="99"/>
      <c r="HB91" s="99"/>
      <c r="HC91" s="99"/>
      <c r="HD91" s="99"/>
      <c r="HE91" s="99"/>
      <c r="HF91" s="99"/>
      <c r="HG91" s="99"/>
      <c r="HH91" s="99"/>
      <c r="HI91" s="99"/>
      <c r="HJ91" s="99"/>
      <c r="HK91" s="99"/>
      <c r="HL91" s="99"/>
      <c r="HM91" s="99"/>
      <c r="HN91" s="99"/>
      <c r="HO91" s="99"/>
      <c r="HP91" s="99"/>
      <c r="HQ91" s="99"/>
      <c r="HR91" s="99"/>
      <c r="HS91" s="99"/>
      <c r="HT91" s="99"/>
      <c r="HU91" s="99"/>
      <c r="HV91" s="99"/>
      <c r="HW91" s="99"/>
      <c r="HX91" s="99"/>
      <c r="HY91" s="99"/>
      <c r="HZ91" s="99"/>
      <c r="IA91" s="99"/>
      <c r="IB91" s="99"/>
      <c r="IC91" s="99"/>
      <c r="ID91" s="99"/>
      <c r="IE91" s="99"/>
      <c r="IF91" s="99"/>
      <c r="IG91" s="99"/>
      <c r="IH91" s="99"/>
      <c r="II91" s="99"/>
      <c r="IJ91" s="99"/>
      <c r="IK91" s="99"/>
      <c r="IL91" s="99"/>
      <c r="IM91" s="99"/>
      <c r="IN91" s="99"/>
      <c r="IO91" s="99"/>
      <c r="IP91" s="99"/>
      <c r="IQ91" s="99"/>
      <c r="IR91" s="99"/>
      <c r="IS91" s="99"/>
      <c r="IT91" s="99"/>
      <c r="IU91" s="99"/>
      <c r="IV91" s="99"/>
    </row>
    <row r="92" spans="1:256" ht="15" customHeight="1">
      <c r="A92" s="1861" t="s">
        <v>82</v>
      </c>
      <c r="B92" s="1904" t="s">
        <v>1322</v>
      </c>
      <c r="C92" s="99" t="s">
        <v>1323</v>
      </c>
      <c r="D92" s="1859" t="s">
        <v>2486</v>
      </c>
      <c r="E92" s="2017">
        <v>0</v>
      </c>
      <c r="F92" s="226">
        <v>0</v>
      </c>
      <c r="G92" s="1872">
        <f t="shared" si="4"/>
        <v>0</v>
      </c>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c r="GK92" s="99"/>
      <c r="GL92" s="99"/>
      <c r="GM92" s="99"/>
      <c r="GN92" s="99"/>
      <c r="GO92" s="99"/>
      <c r="GP92" s="99"/>
      <c r="GQ92" s="99"/>
      <c r="GR92" s="99"/>
      <c r="GS92" s="99"/>
      <c r="GT92" s="99"/>
      <c r="GU92" s="99"/>
      <c r="GV92" s="99"/>
      <c r="GW92" s="99"/>
      <c r="GX92" s="99"/>
      <c r="GY92" s="99"/>
      <c r="GZ92" s="99"/>
      <c r="HA92" s="99"/>
      <c r="HB92" s="99"/>
      <c r="HC92" s="99"/>
      <c r="HD92" s="99"/>
      <c r="HE92" s="99"/>
      <c r="HF92" s="99"/>
      <c r="HG92" s="99"/>
      <c r="HH92" s="99"/>
      <c r="HI92" s="99"/>
      <c r="HJ92" s="99"/>
      <c r="HK92" s="99"/>
      <c r="HL92" s="99"/>
      <c r="HM92" s="99"/>
      <c r="HN92" s="99"/>
      <c r="HO92" s="99"/>
      <c r="HP92" s="99"/>
      <c r="HQ92" s="99"/>
      <c r="HR92" s="99"/>
      <c r="HS92" s="99"/>
      <c r="HT92" s="99"/>
      <c r="HU92" s="99"/>
      <c r="HV92" s="99"/>
      <c r="HW92" s="99"/>
      <c r="HX92" s="99"/>
      <c r="HY92" s="99"/>
      <c r="HZ92" s="99"/>
      <c r="IA92" s="99"/>
      <c r="IB92" s="99"/>
      <c r="IC92" s="99"/>
      <c r="ID92" s="99"/>
      <c r="IE92" s="99"/>
      <c r="IF92" s="99"/>
      <c r="IG92" s="99"/>
      <c r="IH92" s="99"/>
      <c r="II92" s="99"/>
      <c r="IJ92" s="99"/>
      <c r="IK92" s="99"/>
      <c r="IL92" s="99"/>
      <c r="IM92" s="99"/>
      <c r="IN92" s="99"/>
      <c r="IO92" s="99"/>
      <c r="IP92" s="99"/>
      <c r="IQ92" s="99"/>
      <c r="IR92" s="99"/>
      <c r="IS92" s="99"/>
      <c r="IT92" s="99"/>
      <c r="IU92" s="99"/>
      <c r="IV92" s="99"/>
    </row>
    <row r="93" spans="1:256" ht="15" customHeight="1">
      <c r="A93" s="1861" t="s">
        <v>83</v>
      </c>
      <c r="B93" s="1904" t="s">
        <v>1324</v>
      </c>
      <c r="C93" s="99" t="s">
        <v>1325</v>
      </c>
      <c r="D93" s="1859" t="s">
        <v>3243</v>
      </c>
      <c r="E93" s="2017">
        <v>0</v>
      </c>
      <c r="F93" s="226">
        <v>0</v>
      </c>
      <c r="G93" s="1872">
        <f t="shared" si="4"/>
        <v>0</v>
      </c>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c r="HV93" s="99"/>
      <c r="HW93" s="99"/>
      <c r="HX93" s="99"/>
      <c r="HY93" s="99"/>
      <c r="HZ93" s="99"/>
      <c r="IA93" s="99"/>
      <c r="IB93" s="99"/>
      <c r="IC93" s="99"/>
      <c r="ID93" s="99"/>
      <c r="IE93" s="99"/>
      <c r="IF93" s="99"/>
      <c r="IG93" s="99"/>
      <c r="IH93" s="99"/>
      <c r="II93" s="99"/>
      <c r="IJ93" s="99"/>
      <c r="IK93" s="99"/>
      <c r="IL93" s="99"/>
      <c r="IM93" s="99"/>
      <c r="IN93" s="99"/>
      <c r="IO93" s="99"/>
      <c r="IP93" s="99"/>
      <c r="IQ93" s="99"/>
      <c r="IR93" s="99"/>
      <c r="IS93" s="99"/>
      <c r="IT93" s="99"/>
      <c r="IU93" s="99"/>
      <c r="IV93" s="99"/>
    </row>
    <row r="94" spans="1:256" ht="15" customHeight="1">
      <c r="A94" s="1861" t="s">
        <v>84</v>
      </c>
      <c r="B94" s="1904" t="s">
        <v>1326</v>
      </c>
      <c r="C94" s="99" t="s">
        <v>1327</v>
      </c>
      <c r="D94" s="1859" t="s">
        <v>3243</v>
      </c>
      <c r="E94" s="2017">
        <v>0</v>
      </c>
      <c r="F94" s="226">
        <v>0</v>
      </c>
      <c r="G94" s="1872">
        <f t="shared" si="4"/>
        <v>0</v>
      </c>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c r="GK94" s="99"/>
      <c r="GL94" s="99"/>
      <c r="GM94" s="99"/>
      <c r="GN94" s="99"/>
      <c r="GO94" s="99"/>
      <c r="GP94" s="99"/>
      <c r="GQ94" s="99"/>
      <c r="GR94" s="99"/>
      <c r="GS94" s="99"/>
      <c r="GT94" s="99"/>
      <c r="GU94" s="99"/>
      <c r="GV94" s="99"/>
      <c r="GW94" s="99"/>
      <c r="GX94" s="99"/>
      <c r="GY94" s="99"/>
      <c r="GZ94" s="99"/>
      <c r="HA94" s="99"/>
      <c r="HB94" s="99"/>
      <c r="HC94" s="99"/>
      <c r="HD94" s="99"/>
      <c r="HE94" s="99"/>
      <c r="HF94" s="99"/>
      <c r="HG94" s="99"/>
      <c r="HH94" s="99"/>
      <c r="HI94" s="99"/>
      <c r="HJ94" s="99"/>
      <c r="HK94" s="99"/>
      <c r="HL94" s="99"/>
      <c r="HM94" s="99"/>
      <c r="HN94" s="99"/>
      <c r="HO94" s="99"/>
      <c r="HP94" s="99"/>
      <c r="HQ94" s="99"/>
      <c r="HR94" s="99"/>
      <c r="HS94" s="99"/>
      <c r="HT94" s="99"/>
      <c r="HU94" s="99"/>
      <c r="HV94" s="99"/>
      <c r="HW94" s="99"/>
      <c r="HX94" s="99"/>
      <c r="HY94" s="99"/>
      <c r="HZ94" s="99"/>
      <c r="IA94" s="99"/>
      <c r="IB94" s="99"/>
      <c r="IC94" s="99"/>
      <c r="ID94" s="99"/>
      <c r="IE94" s="99"/>
      <c r="IF94" s="99"/>
      <c r="IG94" s="99"/>
      <c r="IH94" s="99"/>
      <c r="II94" s="99"/>
      <c r="IJ94" s="99"/>
      <c r="IK94" s="99"/>
      <c r="IL94" s="99"/>
      <c r="IM94" s="99"/>
      <c r="IN94" s="99"/>
      <c r="IO94" s="99"/>
      <c r="IP94" s="99"/>
      <c r="IQ94" s="99"/>
      <c r="IR94" s="99"/>
      <c r="IS94" s="99"/>
      <c r="IT94" s="99"/>
      <c r="IU94" s="99"/>
      <c r="IV94" s="99"/>
    </row>
    <row r="95" spans="1:256" ht="15" customHeight="1">
      <c r="A95" s="1861" t="s">
        <v>85</v>
      </c>
      <c r="B95" s="1904"/>
      <c r="C95" s="1862" t="s">
        <v>1328</v>
      </c>
      <c r="D95" s="1874"/>
      <c r="E95" s="2018">
        <f>SUM(E88:E94)</f>
        <v>133623221.04000001</v>
      </c>
      <c r="F95" s="1876">
        <f>SUM(F88:F94)</f>
        <v>133568772.34</v>
      </c>
      <c r="G95" s="1877">
        <f>SUM(G88:G94)</f>
        <v>54448.699999999953</v>
      </c>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c r="HV95" s="99"/>
      <c r="HW95" s="99"/>
      <c r="HX95" s="99"/>
      <c r="HY95" s="99"/>
      <c r="HZ95" s="99"/>
      <c r="IA95" s="99"/>
      <c r="IB95" s="99"/>
      <c r="IC95" s="99"/>
      <c r="ID95" s="99"/>
      <c r="IE95" s="99"/>
      <c r="IF95" s="99"/>
      <c r="IG95" s="99"/>
      <c r="IH95" s="99"/>
      <c r="II95" s="99"/>
      <c r="IJ95" s="99"/>
      <c r="IK95" s="99"/>
      <c r="IL95" s="99"/>
      <c r="IM95" s="99"/>
      <c r="IN95" s="99"/>
      <c r="IO95" s="99"/>
      <c r="IP95" s="99"/>
      <c r="IQ95" s="99"/>
      <c r="IR95" s="99"/>
      <c r="IS95" s="99"/>
      <c r="IT95" s="99"/>
      <c r="IU95" s="99"/>
      <c r="IV95" s="99"/>
    </row>
    <row r="96" spans="1:256" ht="15" customHeight="1">
      <c r="A96" s="1857"/>
      <c r="B96" s="1916" t="s">
        <v>1329</v>
      </c>
      <c r="C96" s="1880"/>
      <c r="D96" s="1874"/>
      <c r="E96" s="2017"/>
      <c r="F96" s="1873"/>
      <c r="G96" s="1872"/>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c r="GK96" s="99"/>
      <c r="GL96" s="99"/>
      <c r="GM96" s="99"/>
      <c r="GN96" s="99"/>
      <c r="GO96" s="99"/>
      <c r="GP96" s="99"/>
      <c r="GQ96" s="99"/>
      <c r="GR96" s="99"/>
      <c r="GS96" s="99"/>
      <c r="GT96" s="99"/>
      <c r="GU96" s="99"/>
      <c r="GV96" s="99"/>
      <c r="GW96" s="99"/>
      <c r="GX96" s="99"/>
      <c r="GY96" s="99"/>
      <c r="GZ96" s="99"/>
      <c r="HA96" s="99"/>
      <c r="HB96" s="99"/>
      <c r="HC96" s="99"/>
      <c r="HD96" s="99"/>
      <c r="HE96" s="99"/>
      <c r="HF96" s="99"/>
      <c r="HG96" s="99"/>
      <c r="HH96" s="99"/>
      <c r="HI96" s="99"/>
      <c r="HJ96" s="99"/>
      <c r="HK96" s="99"/>
      <c r="HL96" s="99"/>
      <c r="HM96" s="99"/>
      <c r="HN96" s="99"/>
      <c r="HO96" s="99"/>
      <c r="HP96" s="99"/>
      <c r="HQ96" s="99"/>
      <c r="HR96" s="99"/>
      <c r="HS96" s="99"/>
      <c r="HT96" s="99"/>
      <c r="HU96" s="99"/>
      <c r="HV96" s="99"/>
      <c r="HW96" s="99"/>
      <c r="HX96" s="99"/>
      <c r="HY96" s="99"/>
      <c r="HZ96" s="99"/>
      <c r="IA96" s="99"/>
      <c r="IB96" s="99"/>
      <c r="IC96" s="99"/>
      <c r="ID96" s="99"/>
      <c r="IE96" s="99"/>
      <c r="IF96" s="99"/>
      <c r="IG96" s="99"/>
      <c r="IH96" s="99"/>
      <c r="II96" s="99"/>
      <c r="IJ96" s="99"/>
      <c r="IK96" s="99"/>
      <c r="IL96" s="99"/>
      <c r="IM96" s="99"/>
      <c r="IN96" s="99"/>
      <c r="IO96" s="99"/>
      <c r="IP96" s="99"/>
      <c r="IQ96" s="99"/>
      <c r="IR96" s="99"/>
      <c r="IS96" s="99"/>
      <c r="IT96" s="99"/>
      <c r="IU96" s="99"/>
      <c r="IV96" s="99"/>
    </row>
    <row r="97" spans="1:256" ht="15" customHeight="1">
      <c r="A97" s="1861" t="s">
        <v>86</v>
      </c>
      <c r="B97" s="1904" t="s">
        <v>1330</v>
      </c>
      <c r="C97" s="99" t="s">
        <v>1331</v>
      </c>
      <c r="D97" s="1859" t="s">
        <v>469</v>
      </c>
      <c r="E97" s="2017">
        <v>4422962062.1899977</v>
      </c>
      <c r="F97" s="1873">
        <v>4282700787.6699982</v>
      </c>
      <c r="G97" s="1872">
        <f t="shared" ref="G97:G102" si="5">E97-F97</f>
        <v>140261274.5199995</v>
      </c>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ht="15" customHeight="1">
      <c r="A98" s="1861" t="s">
        <v>87</v>
      </c>
      <c r="B98" s="1904" t="s">
        <v>1332</v>
      </c>
      <c r="C98" s="99" t="s">
        <v>1333</v>
      </c>
      <c r="D98" s="1859" t="s">
        <v>3215</v>
      </c>
      <c r="E98" s="2017">
        <v>0</v>
      </c>
      <c r="F98" s="1873">
        <v>0</v>
      </c>
      <c r="G98" s="1872">
        <f t="shared" si="5"/>
        <v>0</v>
      </c>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c r="GK98" s="99"/>
      <c r="GL98" s="99"/>
      <c r="GM98" s="99"/>
      <c r="GN98" s="99"/>
      <c r="GO98" s="99"/>
      <c r="GP98" s="99"/>
      <c r="GQ98" s="99"/>
      <c r="GR98" s="99"/>
      <c r="GS98" s="99"/>
      <c r="GT98" s="99"/>
      <c r="GU98" s="99"/>
      <c r="GV98" s="99"/>
      <c r="GW98" s="99"/>
      <c r="GX98" s="99"/>
      <c r="GY98" s="99"/>
      <c r="GZ98" s="99"/>
      <c r="HA98" s="99"/>
      <c r="HB98" s="99"/>
      <c r="HC98" s="99"/>
      <c r="HD98" s="99"/>
      <c r="HE98" s="99"/>
      <c r="HF98" s="99"/>
      <c r="HG98" s="99"/>
      <c r="HH98" s="99"/>
      <c r="HI98" s="99"/>
      <c r="HJ98" s="99"/>
      <c r="HK98" s="99"/>
      <c r="HL98" s="99"/>
      <c r="HM98" s="99"/>
      <c r="HN98" s="99"/>
      <c r="HO98" s="99"/>
      <c r="HP98" s="99"/>
      <c r="HQ98" s="99"/>
      <c r="HR98" s="99"/>
      <c r="HS98" s="99"/>
      <c r="HT98" s="99"/>
      <c r="HU98" s="99"/>
      <c r="HV98" s="99"/>
      <c r="HW98" s="99"/>
      <c r="HX98" s="99"/>
      <c r="HY98" s="99"/>
      <c r="HZ98" s="99"/>
      <c r="IA98" s="99"/>
      <c r="IB98" s="99"/>
      <c r="IC98" s="99"/>
      <c r="ID98" s="99"/>
      <c r="IE98" s="99"/>
      <c r="IF98" s="99"/>
      <c r="IG98" s="99"/>
      <c r="IH98" s="99"/>
      <c r="II98" s="99"/>
      <c r="IJ98" s="99"/>
      <c r="IK98" s="99"/>
      <c r="IL98" s="99"/>
      <c r="IM98" s="99"/>
      <c r="IN98" s="99"/>
      <c r="IO98" s="99"/>
      <c r="IP98" s="99"/>
      <c r="IQ98" s="99"/>
      <c r="IR98" s="99"/>
      <c r="IS98" s="99"/>
      <c r="IT98" s="99"/>
      <c r="IU98" s="99"/>
      <c r="IV98" s="99"/>
    </row>
    <row r="99" spans="1:256" ht="15" customHeight="1">
      <c r="A99" s="1861" t="s">
        <v>2076</v>
      </c>
      <c r="B99" s="1904" t="s">
        <v>1334</v>
      </c>
      <c r="C99" s="99" t="s">
        <v>1335</v>
      </c>
      <c r="D99" s="1859" t="s">
        <v>3215</v>
      </c>
      <c r="E99" s="2017">
        <v>0</v>
      </c>
      <c r="F99" s="1873">
        <v>0</v>
      </c>
      <c r="G99" s="1872">
        <f t="shared" si="5"/>
        <v>0</v>
      </c>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c r="HV99" s="99"/>
      <c r="HW99" s="99"/>
      <c r="HX99" s="99"/>
      <c r="HY99" s="99"/>
      <c r="HZ99" s="99"/>
      <c r="IA99" s="99"/>
      <c r="IB99" s="99"/>
      <c r="IC99" s="99"/>
      <c r="ID99" s="99"/>
      <c r="IE99" s="99"/>
      <c r="IF99" s="99"/>
      <c r="IG99" s="99"/>
      <c r="IH99" s="99"/>
      <c r="II99" s="99"/>
      <c r="IJ99" s="99"/>
      <c r="IK99" s="99"/>
      <c r="IL99" s="99"/>
      <c r="IM99" s="99"/>
      <c r="IN99" s="99"/>
      <c r="IO99" s="99"/>
      <c r="IP99" s="99"/>
      <c r="IQ99" s="99"/>
      <c r="IR99" s="99"/>
      <c r="IS99" s="99"/>
      <c r="IT99" s="99"/>
      <c r="IU99" s="99"/>
      <c r="IV99" s="99"/>
    </row>
    <row r="100" spans="1:256" ht="15" customHeight="1">
      <c r="A100" s="1861" t="s">
        <v>2078</v>
      </c>
      <c r="B100" s="1904" t="s">
        <v>1336</v>
      </c>
      <c r="C100" s="99" t="s">
        <v>1337</v>
      </c>
      <c r="D100" s="1859" t="s">
        <v>3215</v>
      </c>
      <c r="E100" s="2017">
        <v>1189957807.8699999</v>
      </c>
      <c r="F100" s="1873">
        <v>1203469964.8699999</v>
      </c>
      <c r="G100" s="1872">
        <f t="shared" si="5"/>
        <v>-13512157</v>
      </c>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c r="IO100" s="99"/>
      <c r="IP100" s="99"/>
      <c r="IQ100" s="99"/>
      <c r="IR100" s="99"/>
      <c r="IS100" s="99"/>
      <c r="IT100" s="99"/>
      <c r="IU100" s="99"/>
      <c r="IV100" s="99"/>
    </row>
    <row r="101" spans="1:256" ht="15" customHeight="1">
      <c r="A101" s="1861" t="s">
        <v>2080</v>
      </c>
      <c r="B101" s="1904" t="s">
        <v>1338</v>
      </c>
      <c r="C101" s="99" t="s">
        <v>1339</v>
      </c>
      <c r="D101" s="1859" t="s">
        <v>3215</v>
      </c>
      <c r="E101" s="2017">
        <v>55673870</v>
      </c>
      <c r="F101" s="1873">
        <v>59893954</v>
      </c>
      <c r="G101" s="1872">
        <f t="shared" si="5"/>
        <v>-4220084</v>
      </c>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c r="GK101" s="99"/>
      <c r="GL101" s="99"/>
      <c r="GM101" s="99"/>
      <c r="GN101" s="99"/>
      <c r="GO101" s="99"/>
      <c r="GP101" s="99"/>
      <c r="GQ101" s="99"/>
      <c r="GR101" s="99"/>
      <c r="GS101" s="99"/>
      <c r="GT101" s="99"/>
      <c r="GU101" s="99"/>
      <c r="GV101" s="99"/>
      <c r="GW101" s="99"/>
      <c r="GX101" s="99"/>
      <c r="GY101" s="99"/>
      <c r="GZ101" s="99"/>
      <c r="HA101" s="99"/>
      <c r="HB101" s="99"/>
      <c r="HC101" s="99"/>
      <c r="HD101" s="99"/>
      <c r="HE101" s="99"/>
      <c r="HF101" s="99"/>
      <c r="HG101" s="99"/>
      <c r="HH101" s="99"/>
      <c r="HI101" s="99"/>
      <c r="HJ101" s="99"/>
      <c r="HK101" s="99"/>
      <c r="HL101" s="99"/>
      <c r="HM101" s="99"/>
      <c r="HN101" s="99"/>
      <c r="HO101" s="99"/>
      <c r="HP101" s="99"/>
      <c r="HQ101" s="99"/>
      <c r="HR101" s="99"/>
      <c r="HS101" s="99"/>
      <c r="HT101" s="99"/>
      <c r="HU101" s="99"/>
      <c r="HV101" s="99"/>
      <c r="HW101" s="99"/>
      <c r="HX101" s="99"/>
      <c r="HY101" s="99"/>
      <c r="HZ101" s="99"/>
      <c r="IA101" s="99"/>
      <c r="IB101" s="99"/>
      <c r="IC101" s="99"/>
      <c r="ID101" s="99"/>
      <c r="IE101" s="99"/>
      <c r="IF101" s="99"/>
      <c r="IG101" s="99"/>
      <c r="IH101" s="99"/>
      <c r="II101" s="99"/>
      <c r="IJ101" s="99"/>
      <c r="IK101" s="99"/>
      <c r="IL101" s="99"/>
      <c r="IM101" s="99"/>
      <c r="IN101" s="99"/>
      <c r="IO101" s="99"/>
      <c r="IP101" s="99"/>
      <c r="IQ101" s="99"/>
      <c r="IR101" s="99"/>
      <c r="IS101" s="99"/>
      <c r="IT101" s="99"/>
      <c r="IU101" s="99"/>
      <c r="IV101" s="99"/>
    </row>
    <row r="102" spans="1:256" ht="15" customHeight="1">
      <c r="A102" s="1861" t="s">
        <v>2083</v>
      </c>
      <c r="B102" s="1904" t="s">
        <v>1340</v>
      </c>
      <c r="C102" s="99" t="s">
        <v>1341</v>
      </c>
      <c r="D102" s="1859" t="s">
        <v>472</v>
      </c>
      <c r="E102" s="2017">
        <v>80332170.909999907</v>
      </c>
      <c r="F102" s="1873">
        <v>110193235.10999991</v>
      </c>
      <c r="G102" s="1872">
        <f t="shared" si="5"/>
        <v>-29861064.200000003</v>
      </c>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row>
    <row r="103" spans="1:256" ht="15" customHeight="1">
      <c r="A103" s="1861" t="s">
        <v>2397</v>
      </c>
      <c r="B103" s="1904" t="s">
        <v>1342</v>
      </c>
      <c r="C103" s="99" t="s">
        <v>1343</v>
      </c>
      <c r="D103" s="1859" t="s">
        <v>2486</v>
      </c>
      <c r="E103" s="2062" t="s">
        <v>2406</v>
      </c>
      <c r="F103" s="1882" t="s">
        <v>2406</v>
      </c>
      <c r="G103" s="1882" t="s">
        <v>2406</v>
      </c>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row>
    <row r="104" spans="1:256" ht="15" customHeight="1">
      <c r="A104" s="1861" t="s">
        <v>2400</v>
      </c>
      <c r="B104" s="1904"/>
      <c r="C104" s="1862" t="s">
        <v>1344</v>
      </c>
      <c r="D104" s="1874"/>
      <c r="E104" s="2018">
        <f>SUM(E97:E103)</f>
        <v>5748925910.9699974</v>
      </c>
      <c r="F104" s="1876">
        <f>SUM(F97:F103)</f>
        <v>5656257941.6499977</v>
      </c>
      <c r="G104" s="1877">
        <f>SUM(G97:G103)</f>
        <v>92667969.319999501</v>
      </c>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row>
    <row r="105" spans="1:256" ht="15" customHeight="1">
      <c r="A105" s="1857"/>
      <c r="B105" s="1904"/>
      <c r="C105" s="1905" t="s">
        <v>1345</v>
      </c>
      <c r="D105" s="1874"/>
      <c r="E105" s="2017"/>
      <c r="F105" s="1873"/>
      <c r="G105" s="1872"/>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row>
    <row r="106" spans="1:256" ht="15" customHeight="1">
      <c r="A106" s="1861" t="s">
        <v>2403</v>
      </c>
      <c r="B106" s="1904" t="s">
        <v>1346</v>
      </c>
      <c r="C106" s="99" t="s">
        <v>1347</v>
      </c>
      <c r="D106" s="1859" t="s">
        <v>475</v>
      </c>
      <c r="E106" s="2017">
        <f>Sch.36!G55</f>
        <v>1000010</v>
      </c>
      <c r="F106" s="226">
        <v>1000010</v>
      </c>
      <c r="G106" s="1872">
        <f t="shared" ref="G106:G113" si="6">E106-F106</f>
        <v>0</v>
      </c>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row>
    <row r="107" spans="1:256" ht="15" customHeight="1">
      <c r="A107" s="1861" t="s">
        <v>2407</v>
      </c>
      <c r="B107" s="1904" t="s">
        <v>1348</v>
      </c>
      <c r="C107" s="99" t="s">
        <v>1349</v>
      </c>
      <c r="D107" s="1859" t="s">
        <v>475</v>
      </c>
      <c r="E107" s="2017">
        <f>Sch.36!G62</f>
        <v>0</v>
      </c>
      <c r="F107" s="226">
        <v>0</v>
      </c>
      <c r="G107" s="1872">
        <f t="shared" si="6"/>
        <v>0</v>
      </c>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row>
    <row r="108" spans="1:256" ht="15" customHeight="1">
      <c r="A108" s="1861" t="s">
        <v>2410</v>
      </c>
      <c r="B108" s="1904" t="s">
        <v>1350</v>
      </c>
      <c r="C108" s="99" t="s">
        <v>1351</v>
      </c>
      <c r="D108" s="1859" t="s">
        <v>475</v>
      </c>
      <c r="E108" s="2017">
        <v>9097143460.1900005</v>
      </c>
      <c r="F108" s="226">
        <v>9097634356.4799995</v>
      </c>
      <c r="G108" s="1872">
        <f t="shared" si="6"/>
        <v>-490896.28999900818</v>
      </c>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row>
    <row r="109" spans="1:256" ht="15" customHeight="1">
      <c r="A109" s="1861" t="s">
        <v>2413</v>
      </c>
      <c r="B109" s="1904" t="s">
        <v>1352</v>
      </c>
      <c r="C109" s="99" t="s">
        <v>1353</v>
      </c>
      <c r="D109" s="1859" t="s">
        <v>475</v>
      </c>
      <c r="E109" s="2017">
        <f>Sch.36!J55</f>
        <v>0</v>
      </c>
      <c r="F109" s="226">
        <v>0</v>
      </c>
      <c r="G109" s="1872">
        <f t="shared" si="6"/>
        <v>0</v>
      </c>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row>
    <row r="110" spans="1:256" ht="15" customHeight="1">
      <c r="A110" s="1861" t="s">
        <v>1837</v>
      </c>
      <c r="B110" s="1904" t="s">
        <v>1354</v>
      </c>
      <c r="C110" s="99" t="s">
        <v>1355</v>
      </c>
      <c r="D110" s="1859" t="s">
        <v>2486</v>
      </c>
      <c r="E110" s="2024">
        <v>0</v>
      </c>
      <c r="F110" s="226">
        <v>0</v>
      </c>
      <c r="G110" s="1872">
        <f t="shared" si="6"/>
        <v>0</v>
      </c>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row>
    <row r="111" spans="1:256" ht="15" customHeight="1">
      <c r="A111" s="1861" t="s">
        <v>1839</v>
      </c>
      <c r="B111" s="1904" t="s">
        <v>1356</v>
      </c>
      <c r="C111" s="99" t="s">
        <v>1357</v>
      </c>
      <c r="D111" s="1859" t="s">
        <v>83</v>
      </c>
      <c r="E111" s="2017">
        <f>Sch.12!H90</f>
        <v>0</v>
      </c>
      <c r="F111" s="1873">
        <f>Sch.12!J90</f>
        <v>0</v>
      </c>
      <c r="G111" s="1872">
        <f t="shared" si="6"/>
        <v>0</v>
      </c>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c r="IO111" s="99"/>
      <c r="IP111" s="99"/>
      <c r="IQ111" s="99"/>
      <c r="IR111" s="99"/>
      <c r="IS111" s="99"/>
      <c r="IT111" s="99"/>
      <c r="IU111" s="99"/>
      <c r="IV111" s="99"/>
    </row>
    <row r="112" spans="1:256" ht="15" customHeight="1">
      <c r="A112" s="1861" t="s">
        <v>1840</v>
      </c>
      <c r="B112" s="1904" t="s">
        <v>1358</v>
      </c>
      <c r="C112" s="99" t="s">
        <v>1359</v>
      </c>
      <c r="D112" s="1859" t="s">
        <v>83</v>
      </c>
      <c r="E112" s="1873">
        <f>Sch.12!H99</f>
        <v>1159865836.8299999</v>
      </c>
      <c r="F112" s="1873">
        <f>Sch.12!J99</f>
        <v>979561637.70000005</v>
      </c>
      <c r="G112" s="1872">
        <f t="shared" si="6"/>
        <v>180304199.12999988</v>
      </c>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row>
    <row r="113" spans="1:256" ht="15" customHeight="1">
      <c r="A113" s="1861" t="s">
        <v>1844</v>
      </c>
      <c r="B113" s="1904" t="s">
        <v>1360</v>
      </c>
      <c r="C113" s="99" t="s">
        <v>1361</v>
      </c>
      <c r="D113" s="1859" t="s">
        <v>83</v>
      </c>
      <c r="E113" s="2025">
        <f>Sch.12!H89</f>
        <v>-21124551306.070004</v>
      </c>
      <c r="F113" s="1974">
        <f>+Sch.12!J89</f>
        <v>-18646107277.57</v>
      </c>
      <c r="G113" s="1872">
        <f t="shared" si="6"/>
        <v>-2478444028.5000038</v>
      </c>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row>
    <row r="114" spans="1:256" ht="15" customHeight="1">
      <c r="A114" s="1861" t="s">
        <v>1846</v>
      </c>
      <c r="B114" s="1904"/>
      <c r="C114" s="1862" t="s">
        <v>1362</v>
      </c>
      <c r="D114" s="1874"/>
      <c r="E114" s="2018">
        <f>SUM(E106:E113)-2*E109</f>
        <v>-10866541999.050003</v>
      </c>
      <c r="F114" s="1876">
        <f>SUM(F106:F113)-2*F109</f>
        <v>-8567911273.3899994</v>
      </c>
      <c r="G114" s="1877">
        <f>SUM(G106:G113)-2*G109</f>
        <v>-2298630725.6600027</v>
      </c>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c r="HV114" s="99"/>
      <c r="HW114" s="99"/>
      <c r="HX114" s="99"/>
      <c r="HY114" s="99"/>
      <c r="HZ114" s="99"/>
      <c r="IA114" s="99"/>
      <c r="IB114" s="99"/>
      <c r="IC114" s="99"/>
      <c r="ID114" s="99"/>
      <c r="IE114" s="99"/>
      <c r="IF114" s="99"/>
      <c r="IG114" s="99"/>
      <c r="IH114" s="99"/>
      <c r="II114" s="99"/>
      <c r="IJ114" s="99"/>
      <c r="IK114" s="99"/>
      <c r="IL114" s="99"/>
      <c r="IM114" s="99"/>
      <c r="IN114" s="99"/>
      <c r="IO114" s="99"/>
      <c r="IP114" s="99"/>
      <c r="IQ114" s="99"/>
      <c r="IR114" s="99"/>
      <c r="IS114" s="99"/>
      <c r="IT114" s="99"/>
      <c r="IU114" s="99"/>
      <c r="IV114" s="99"/>
    </row>
    <row r="115" spans="1:256" ht="18.75" customHeight="1" thickBot="1">
      <c r="A115" s="1917" t="s">
        <v>2426</v>
      </c>
      <c r="B115" s="1918" t="s">
        <v>1363</v>
      </c>
      <c r="C115" s="1919"/>
      <c r="D115" s="1886"/>
      <c r="E115" s="2019">
        <f>E86+E95+E104+E114</f>
        <v>14803908087.049999</v>
      </c>
      <c r="F115" s="2019">
        <f>F86+F95+F104+F114</f>
        <v>3346551255.7499981</v>
      </c>
      <c r="G115" s="1888">
        <f>G86+G95+G104+G114</f>
        <v>11457356831.299995</v>
      </c>
    </row>
    <row r="116" spans="1:256" ht="18.75" customHeight="1" thickTop="1" thickBot="1">
      <c r="A116" s="1889" t="s">
        <v>2441</v>
      </c>
      <c r="B116" s="1890"/>
      <c r="C116" s="1890"/>
      <c r="D116" s="1890"/>
      <c r="E116" s="2020"/>
      <c r="F116" s="1920"/>
      <c r="G116" s="1921"/>
    </row>
    <row r="117" spans="1:256" ht="18.899999999999999" customHeight="1">
      <c r="C117" s="1892"/>
      <c r="D117" s="123" t="s">
        <v>706</v>
      </c>
      <c r="G117" s="1922" t="s">
        <v>1275</v>
      </c>
    </row>
    <row r="118" spans="1:256" ht="18.899999999999999" customHeight="1">
      <c r="A118" s="1892" t="s">
        <v>79</v>
      </c>
      <c r="B118" s="1892"/>
      <c r="C118" s="1892"/>
      <c r="D118" s="1892"/>
      <c r="E118" s="1999"/>
      <c r="F118" s="1892"/>
      <c r="G118" s="1892"/>
    </row>
    <row r="119" spans="1:256" ht="16" thickBot="1">
      <c r="A119" s="541" t="s">
        <v>3353</v>
      </c>
    </row>
    <row r="120" spans="1:256" ht="20" customHeight="1">
      <c r="A120" s="1893"/>
      <c r="B120" s="1923"/>
      <c r="C120" s="1924"/>
      <c r="D120" s="1924"/>
      <c r="E120" s="2004"/>
      <c r="F120" s="1924"/>
      <c r="G120" s="1925"/>
    </row>
    <row r="121" spans="1:256" ht="20" customHeight="1">
      <c r="A121" s="104" t="s">
        <v>1364</v>
      </c>
      <c r="B121" s="1892"/>
      <c r="C121" s="1892"/>
      <c r="D121" s="1892"/>
      <c r="E121" s="1999"/>
      <c r="F121" s="1892"/>
      <c r="G121" s="1897"/>
    </row>
    <row r="122" spans="1:256" ht="18.899999999999999" customHeight="1">
      <c r="A122" s="1895"/>
      <c r="G122" s="1852"/>
    </row>
    <row r="123" spans="1:256" ht="14" customHeight="1">
      <c r="A123" s="1851" t="s">
        <v>1365</v>
      </c>
      <c r="B123" s="1926"/>
      <c r="C123" s="541"/>
      <c r="D123" s="541"/>
      <c r="E123" s="2026"/>
      <c r="F123" s="541"/>
      <c r="G123" s="1927"/>
    </row>
    <row r="124" spans="1:256" ht="14" customHeight="1">
      <c r="A124" s="1851"/>
      <c r="B124" s="1926"/>
      <c r="C124" s="541"/>
      <c r="D124" s="541"/>
      <c r="E124" s="2026"/>
      <c r="F124" s="541"/>
      <c r="G124" s="1927"/>
    </row>
    <row r="125" spans="1:256" ht="14" customHeight="1">
      <c r="A125" s="1928" t="s">
        <v>245</v>
      </c>
      <c r="B125" s="1926"/>
      <c r="C125" s="541"/>
      <c r="D125" s="541"/>
      <c r="E125" s="2026"/>
      <c r="F125" s="541"/>
      <c r="G125" s="1927"/>
    </row>
    <row r="126" spans="1:256" ht="14" customHeight="1">
      <c r="A126" s="1928" t="s">
        <v>246</v>
      </c>
      <c r="B126" s="1926"/>
      <c r="C126" s="541"/>
      <c r="D126" s="541"/>
      <c r="E126" s="2026"/>
      <c r="F126" s="541"/>
      <c r="G126" s="1927"/>
    </row>
    <row r="127" spans="1:256" ht="14" customHeight="1">
      <c r="A127" s="1928" t="s">
        <v>247</v>
      </c>
      <c r="B127" s="1926"/>
      <c r="C127" s="541"/>
      <c r="D127" s="541"/>
      <c r="E127" s="2026"/>
      <c r="F127" s="541"/>
      <c r="G127" s="1927"/>
    </row>
    <row r="128" spans="1:256" ht="14" customHeight="1">
      <c r="A128" s="1928" t="s">
        <v>248</v>
      </c>
      <c r="B128" s="1926"/>
      <c r="C128" s="541"/>
      <c r="D128" s="541"/>
      <c r="E128" s="2026"/>
      <c r="F128" s="541"/>
      <c r="G128" s="1927"/>
    </row>
    <row r="129" spans="1:7" ht="14" customHeight="1">
      <c r="A129" s="1928" t="s">
        <v>249</v>
      </c>
      <c r="B129" s="1926"/>
      <c r="C129" s="541"/>
      <c r="D129" s="541"/>
      <c r="E129" s="2026"/>
      <c r="F129" s="541"/>
      <c r="G129" s="1927"/>
    </row>
    <row r="130" spans="1:7" ht="14" customHeight="1">
      <c r="A130" s="1851"/>
      <c r="B130" s="1926"/>
      <c r="C130" s="541"/>
      <c r="D130" s="541"/>
      <c r="E130" s="2026"/>
      <c r="F130" s="541"/>
      <c r="G130" s="1927"/>
    </row>
    <row r="131" spans="1:7" ht="14" customHeight="1">
      <c r="A131" s="1851" t="s">
        <v>250</v>
      </c>
      <c r="B131" s="1926"/>
      <c r="C131" s="541"/>
      <c r="D131" s="541"/>
      <c r="E131" s="2026"/>
      <c r="F131" s="541"/>
      <c r="G131" s="1927"/>
    </row>
    <row r="132" spans="1:7" ht="14" customHeight="1">
      <c r="A132" s="1851" t="s">
        <v>251</v>
      </c>
      <c r="B132" s="1926"/>
      <c r="C132" s="541"/>
      <c r="D132" s="541"/>
      <c r="E132" s="2026"/>
      <c r="F132" s="541"/>
      <c r="G132" s="1927"/>
    </row>
    <row r="133" spans="1:7" ht="14" customHeight="1">
      <c r="A133" s="1851"/>
      <c r="B133" s="1926"/>
      <c r="C133" s="541"/>
      <c r="D133" s="541"/>
      <c r="E133" s="2026"/>
      <c r="F133" s="541"/>
      <c r="G133" s="1927"/>
    </row>
    <row r="134" spans="1:7" ht="14" customHeight="1">
      <c r="A134" s="1851" t="s">
        <v>252</v>
      </c>
      <c r="B134" s="1926"/>
      <c r="C134" s="541"/>
      <c r="D134" s="541"/>
      <c r="E134" s="2026"/>
      <c r="F134" s="541"/>
      <c r="G134" s="1927"/>
    </row>
    <row r="135" spans="1:7" ht="14" customHeight="1" thickBot="1">
      <c r="A135" s="1929" t="s">
        <v>253</v>
      </c>
      <c r="B135" s="1930"/>
      <c r="C135" s="1931"/>
      <c r="D135" s="1931"/>
      <c r="E135" s="2027"/>
      <c r="F135" s="1931"/>
      <c r="G135" s="1932"/>
    </row>
    <row r="136" spans="1:7" ht="14" customHeight="1">
      <c r="A136" s="1851" t="s">
        <v>89</v>
      </c>
      <c r="B136" s="1926"/>
      <c r="C136" s="541"/>
      <c r="D136" s="541"/>
      <c r="E136" s="2026"/>
      <c r="F136" s="541"/>
      <c r="G136" s="1927"/>
    </row>
    <row r="137" spans="1:7" ht="14" customHeight="1">
      <c r="A137" s="1851"/>
      <c r="B137" s="1926"/>
      <c r="C137" s="541"/>
      <c r="D137" s="541"/>
      <c r="E137" s="2026"/>
      <c r="F137" s="541"/>
      <c r="G137" s="1927"/>
    </row>
    <row r="138" spans="1:7" ht="14" customHeight="1">
      <c r="A138" s="1933" t="s">
        <v>254</v>
      </c>
      <c r="B138" s="1934"/>
      <c r="C138" s="1935"/>
      <c r="D138" s="1935"/>
      <c r="E138" s="2028"/>
      <c r="F138" s="1935"/>
      <c r="G138" s="1936"/>
    </row>
    <row r="139" spans="1:7" ht="14" customHeight="1">
      <c r="A139" s="1933" t="s">
        <v>255</v>
      </c>
      <c r="B139" s="1934"/>
      <c r="C139" s="1935"/>
      <c r="D139" s="1935"/>
      <c r="E139" s="2028"/>
      <c r="F139" s="1935"/>
      <c r="G139" s="1936"/>
    </row>
    <row r="140" spans="1:7" ht="14" customHeight="1">
      <c r="A140" s="1933"/>
      <c r="B140" s="1934"/>
      <c r="C140" s="1935"/>
      <c r="D140" s="1935"/>
      <c r="E140" s="2028"/>
      <c r="F140" s="1935"/>
      <c r="G140" s="1936"/>
    </row>
    <row r="141" spans="1:7" ht="14" customHeight="1">
      <c r="A141" s="1933" t="s">
        <v>256</v>
      </c>
      <c r="B141" s="1934"/>
      <c r="C141" s="1935"/>
      <c r="D141" s="1935"/>
      <c r="E141" s="2028"/>
      <c r="F141" s="1935"/>
      <c r="G141" s="1936"/>
    </row>
    <row r="142" spans="1:7" ht="14" customHeight="1">
      <c r="A142" s="1933"/>
      <c r="B142" s="1934"/>
      <c r="C142" s="1935"/>
      <c r="D142" s="1935"/>
      <c r="E142" s="2028"/>
      <c r="F142" s="1935"/>
      <c r="G142" s="1936"/>
    </row>
    <row r="143" spans="1:7" ht="14" customHeight="1">
      <c r="A143" s="1937" t="s">
        <v>257</v>
      </c>
      <c r="B143" s="1938"/>
      <c r="C143" s="1938"/>
      <c r="D143" s="1938"/>
      <c r="E143" s="2029"/>
      <c r="F143" s="1938"/>
      <c r="G143" s="1939"/>
    </row>
    <row r="144" spans="1:7" ht="14" customHeight="1">
      <c r="A144" s="1933"/>
      <c r="B144" s="1940"/>
      <c r="C144" s="1940"/>
      <c r="D144" s="1940"/>
      <c r="E144" s="2030"/>
      <c r="F144" s="1940"/>
      <c r="G144" s="1941"/>
    </row>
    <row r="145" spans="1:7" ht="14" customHeight="1">
      <c r="A145" s="1942"/>
      <c r="B145" s="1943"/>
      <c r="C145" s="242"/>
      <c r="D145" s="242"/>
      <c r="E145" s="2031"/>
      <c r="F145" s="242"/>
      <c r="G145" s="258"/>
    </row>
    <row r="146" spans="1:7" ht="14" customHeight="1">
      <c r="A146" s="241"/>
      <c r="B146" s="1944"/>
      <c r="C146" s="144"/>
      <c r="D146" s="144"/>
      <c r="E146" s="2008"/>
      <c r="F146" s="144"/>
      <c r="G146" s="258"/>
    </row>
    <row r="147" spans="1:7">
      <c r="A147" s="1942"/>
      <c r="B147" s="1944"/>
      <c r="C147" s="144"/>
      <c r="D147" s="144"/>
      <c r="E147" s="2008"/>
      <c r="F147" s="144"/>
      <c r="G147" s="258"/>
    </row>
    <row r="148" spans="1:7">
      <c r="A148" s="1942"/>
      <c r="B148" s="1944"/>
      <c r="C148" s="144"/>
      <c r="D148" s="144"/>
      <c r="E148" s="2008"/>
      <c r="F148" s="144"/>
      <c r="G148" s="258"/>
    </row>
    <row r="149" spans="1:7">
      <c r="A149" s="1942"/>
      <c r="B149" s="1944"/>
      <c r="C149" s="144"/>
      <c r="D149" s="144"/>
      <c r="E149" s="2008"/>
      <c r="F149" s="144"/>
      <c r="G149" s="258"/>
    </row>
    <row r="150" spans="1:7">
      <c r="A150" s="1942"/>
      <c r="B150" s="1944"/>
      <c r="C150" s="144"/>
      <c r="D150" s="144"/>
      <c r="E150" s="2008"/>
      <c r="F150" s="144"/>
      <c r="G150" s="258"/>
    </row>
    <row r="151" spans="1:7">
      <c r="A151" s="1942"/>
      <c r="B151" s="1944"/>
      <c r="C151" s="144"/>
      <c r="D151" s="144"/>
      <c r="E151" s="2008"/>
      <c r="F151" s="144"/>
      <c r="G151" s="258"/>
    </row>
    <row r="152" spans="1:7">
      <c r="A152" s="1942"/>
      <c r="B152" s="1944"/>
      <c r="C152" s="144"/>
      <c r="D152" s="144"/>
      <c r="E152" s="2008"/>
      <c r="F152" s="144"/>
      <c r="G152" s="258"/>
    </row>
    <row r="153" spans="1:7">
      <c r="A153" s="1942"/>
      <c r="B153" s="1944"/>
      <c r="C153" s="144"/>
      <c r="D153" s="144"/>
      <c r="E153" s="2008"/>
      <c r="F153" s="144"/>
      <c r="G153" s="258"/>
    </row>
    <row r="154" spans="1:7">
      <c r="A154" s="1942"/>
      <c r="B154" s="1944"/>
      <c r="C154" s="144"/>
      <c r="D154" s="144"/>
      <c r="E154" s="2008"/>
      <c r="F154" s="144"/>
      <c r="G154" s="258"/>
    </row>
    <row r="155" spans="1:7">
      <c r="A155" s="1942"/>
      <c r="B155" s="1944"/>
      <c r="C155" s="144"/>
      <c r="D155" s="144"/>
      <c r="E155" s="2008"/>
      <c r="F155" s="144"/>
      <c r="G155" s="258"/>
    </row>
    <row r="156" spans="1:7">
      <c r="A156" s="1942"/>
      <c r="B156" s="1944"/>
      <c r="C156" s="144"/>
      <c r="D156" s="144"/>
      <c r="E156" s="2008"/>
      <c r="F156" s="144"/>
      <c r="G156" s="258"/>
    </row>
    <row r="157" spans="1:7">
      <c r="A157" s="1942"/>
      <c r="B157" s="1944"/>
      <c r="C157" s="144"/>
      <c r="D157" s="144"/>
      <c r="E157" s="2008"/>
      <c r="F157" s="144"/>
      <c r="G157" s="258"/>
    </row>
    <row r="158" spans="1:7">
      <c r="A158" s="1942"/>
      <c r="B158" s="1944"/>
      <c r="C158" s="144"/>
      <c r="D158" s="144"/>
      <c r="E158" s="2008"/>
      <c r="F158" s="144"/>
      <c r="G158" s="258"/>
    </row>
    <row r="159" spans="1:7">
      <c r="A159" s="1942"/>
      <c r="B159" s="1944"/>
      <c r="C159" s="144"/>
      <c r="D159" s="144"/>
      <c r="E159" s="2008"/>
      <c r="F159" s="144"/>
      <c r="G159" s="258"/>
    </row>
    <row r="160" spans="1:7">
      <c r="A160" s="1942"/>
      <c r="B160" s="1944"/>
      <c r="C160" s="144"/>
      <c r="D160" s="144"/>
      <c r="E160" s="2008"/>
      <c r="F160" s="144"/>
      <c r="G160" s="258"/>
    </row>
    <row r="161" spans="1:7">
      <c r="A161" s="1942"/>
      <c r="B161" s="1944"/>
      <c r="C161" s="144"/>
      <c r="D161" s="144"/>
      <c r="E161" s="2008"/>
      <c r="F161" s="144"/>
      <c r="G161" s="258"/>
    </row>
    <row r="162" spans="1:7">
      <c r="A162" s="1942"/>
      <c r="B162" s="1944"/>
      <c r="C162" s="144"/>
      <c r="D162" s="144"/>
      <c r="E162" s="2008"/>
      <c r="F162" s="144"/>
      <c r="G162" s="258"/>
    </row>
    <row r="163" spans="1:7">
      <c r="A163" s="1942"/>
      <c r="B163" s="1944"/>
      <c r="C163" s="144"/>
      <c r="D163" s="144"/>
      <c r="E163" s="2008"/>
      <c r="F163" s="144"/>
      <c r="G163" s="258"/>
    </row>
    <row r="164" spans="1:7">
      <c r="A164" s="1942"/>
      <c r="B164" s="1944"/>
      <c r="C164" s="144"/>
      <c r="D164" s="144"/>
      <c r="E164" s="2008"/>
      <c r="F164" s="144"/>
      <c r="G164" s="258"/>
    </row>
    <row r="165" spans="1:7">
      <c r="A165" s="1942"/>
      <c r="B165" s="1944"/>
      <c r="C165" s="144"/>
      <c r="D165" s="144"/>
      <c r="E165" s="2008"/>
      <c r="F165" s="144"/>
      <c r="G165" s="258"/>
    </row>
    <row r="166" spans="1:7">
      <c r="A166" s="1942"/>
      <c r="B166" s="1944"/>
      <c r="C166" s="144"/>
      <c r="D166" s="144"/>
      <c r="E166" s="2008"/>
      <c r="F166" s="144"/>
      <c r="G166" s="258"/>
    </row>
    <row r="167" spans="1:7">
      <c r="A167" s="1942"/>
      <c r="B167" s="1944"/>
      <c r="C167" s="144"/>
      <c r="D167" s="144"/>
      <c r="E167" s="2008"/>
      <c r="F167" s="144"/>
      <c r="G167" s="258"/>
    </row>
    <row r="168" spans="1:7">
      <c r="A168" s="1942"/>
      <c r="B168" s="1944"/>
      <c r="C168" s="144"/>
      <c r="D168" s="144"/>
      <c r="E168" s="2008"/>
      <c r="F168" s="144"/>
      <c r="G168" s="258"/>
    </row>
    <row r="169" spans="1:7">
      <c r="A169" s="1942"/>
      <c r="B169" s="1944"/>
      <c r="C169" s="144"/>
      <c r="D169" s="144"/>
      <c r="E169" s="2008"/>
      <c r="F169" s="144"/>
      <c r="G169" s="258"/>
    </row>
    <row r="170" spans="1:7">
      <c r="A170" s="1942"/>
      <c r="B170" s="1944"/>
      <c r="C170" s="144"/>
      <c r="D170" s="144"/>
      <c r="E170" s="2008"/>
      <c r="F170" s="144"/>
      <c r="G170" s="258"/>
    </row>
    <row r="171" spans="1:7">
      <c r="A171" s="1942"/>
      <c r="B171" s="1944"/>
      <c r="C171" s="144"/>
      <c r="D171" s="144"/>
      <c r="E171" s="2008"/>
      <c r="F171" s="144"/>
      <c r="G171" s="258"/>
    </row>
    <row r="172" spans="1:7">
      <c r="A172" s="1942"/>
      <c r="B172" s="1944"/>
      <c r="C172" s="144"/>
      <c r="D172" s="144"/>
      <c r="E172" s="2008"/>
      <c r="F172" s="144"/>
      <c r="G172" s="258"/>
    </row>
    <row r="173" spans="1:7" ht="16" thickBot="1">
      <c r="A173" s="1945"/>
      <c r="B173" s="1946"/>
      <c r="C173" s="149"/>
      <c r="D173" s="149"/>
      <c r="E173" s="2013"/>
      <c r="F173" s="149"/>
      <c r="G173" s="1947"/>
    </row>
    <row r="174" spans="1:7">
      <c r="A174" s="123" t="s">
        <v>2377</v>
      </c>
    </row>
    <row r="175" spans="1:7">
      <c r="A175" s="1892" t="s">
        <v>80</v>
      </c>
      <c r="B175" s="1892"/>
      <c r="C175" s="1892"/>
      <c r="D175" s="1892"/>
      <c r="E175" s="1999"/>
      <c r="F175" s="1892"/>
      <c r="G175" s="1892"/>
    </row>
    <row r="176" spans="1:7" ht="16" thickBot="1">
      <c r="A176" s="541" t="s">
        <v>3354</v>
      </c>
    </row>
    <row r="177" spans="1:7" ht="18">
      <c r="A177" s="1948"/>
      <c r="B177" s="1845"/>
      <c r="C177" s="1845"/>
      <c r="D177" s="1845"/>
      <c r="E177" s="2014"/>
      <c r="F177" s="1845"/>
      <c r="G177" s="1847"/>
    </row>
    <row r="178" spans="1:7">
      <c r="A178" s="104" t="s">
        <v>3146</v>
      </c>
      <c r="B178" s="1892"/>
      <c r="C178" s="1892"/>
      <c r="D178" s="1892"/>
      <c r="E178" s="1999"/>
      <c r="F178" s="1892"/>
      <c r="G178" s="1897"/>
    </row>
    <row r="179" spans="1:7" ht="15.9" customHeight="1">
      <c r="A179" s="1895"/>
      <c r="G179" s="1852"/>
    </row>
    <row r="180" spans="1:7" ht="15.9" customHeight="1">
      <c r="A180" s="1942"/>
      <c r="B180" s="1944"/>
      <c r="C180" s="144"/>
      <c r="D180" s="144"/>
      <c r="E180" s="2008"/>
      <c r="F180" s="144"/>
      <c r="G180" s="258"/>
    </row>
    <row r="181" spans="1:7" ht="15.9" customHeight="1">
      <c r="A181" s="1942"/>
      <c r="B181" s="1944"/>
      <c r="C181" s="144"/>
      <c r="D181" s="144"/>
      <c r="E181" s="2008"/>
      <c r="F181" s="144"/>
      <c r="G181" s="258"/>
    </row>
    <row r="182" spans="1:7" ht="15.9" customHeight="1">
      <c r="A182" s="1942"/>
      <c r="B182" s="1944"/>
      <c r="C182" s="144"/>
      <c r="D182" s="144"/>
      <c r="E182" s="2008"/>
      <c r="F182" s="144"/>
      <c r="G182" s="258"/>
    </row>
    <row r="183" spans="1:7" ht="15.9" customHeight="1">
      <c r="A183" s="1942"/>
      <c r="B183" s="1944"/>
      <c r="C183" s="144"/>
      <c r="D183" s="144"/>
      <c r="E183" s="2008"/>
      <c r="F183" s="144"/>
      <c r="G183" s="258"/>
    </row>
    <row r="184" spans="1:7" ht="15.9" customHeight="1">
      <c r="A184" s="1942"/>
      <c r="B184" s="1944"/>
      <c r="C184" s="144"/>
      <c r="D184" s="144"/>
      <c r="E184" s="2008"/>
      <c r="F184" s="144"/>
      <c r="G184" s="258"/>
    </row>
    <row r="185" spans="1:7" ht="15.9" customHeight="1">
      <c r="A185" s="1942"/>
      <c r="B185" s="1944"/>
      <c r="C185" s="144"/>
      <c r="D185" s="144"/>
      <c r="E185" s="2008"/>
      <c r="F185" s="144"/>
      <c r="G185" s="258"/>
    </row>
    <row r="186" spans="1:7" ht="15.9" customHeight="1">
      <c r="A186" s="1942"/>
      <c r="B186" s="1944"/>
      <c r="C186" s="144"/>
      <c r="D186" s="144"/>
      <c r="E186" s="2008"/>
      <c r="F186" s="144"/>
      <c r="G186" s="258"/>
    </row>
    <row r="187" spans="1:7" ht="15.9" customHeight="1">
      <c r="A187" s="1942"/>
      <c r="B187" s="1944"/>
      <c r="C187" s="144"/>
      <c r="D187" s="144"/>
      <c r="E187" s="2008"/>
      <c r="F187" s="144"/>
      <c r="G187" s="258"/>
    </row>
    <row r="188" spans="1:7" ht="15.9" customHeight="1">
      <c r="A188" s="1942"/>
      <c r="B188" s="1944"/>
      <c r="C188" s="144"/>
      <c r="D188" s="144"/>
      <c r="E188" s="2008"/>
      <c r="F188" s="144"/>
      <c r="G188" s="258"/>
    </row>
    <row r="189" spans="1:7" ht="15.9" customHeight="1">
      <c r="A189" s="1942"/>
      <c r="B189" s="1944"/>
      <c r="C189" s="144"/>
      <c r="D189" s="144"/>
      <c r="E189" s="2008"/>
      <c r="F189" s="144"/>
      <c r="G189" s="258"/>
    </row>
    <row r="190" spans="1:7" ht="15.9" customHeight="1">
      <c r="A190" s="1942"/>
      <c r="B190" s="1944"/>
      <c r="C190" s="144"/>
      <c r="D190" s="144"/>
      <c r="E190" s="2008"/>
      <c r="F190" s="144"/>
      <c r="G190" s="258"/>
    </row>
    <row r="191" spans="1:7" ht="15.9" customHeight="1">
      <c r="A191" s="1942"/>
      <c r="B191" s="1944"/>
      <c r="C191" s="144"/>
      <c r="D191" s="144"/>
      <c r="E191" s="2008"/>
      <c r="F191" s="144"/>
      <c r="G191" s="258"/>
    </row>
    <row r="192" spans="1:7" ht="15.9" customHeight="1">
      <c r="A192" s="1942"/>
      <c r="B192" s="1944"/>
      <c r="C192" s="144"/>
      <c r="D192" s="144"/>
      <c r="E192" s="2008"/>
      <c r="F192" s="144"/>
      <c r="G192" s="258"/>
    </row>
    <row r="193" spans="1:7" ht="15.9" customHeight="1">
      <c r="A193" s="1942"/>
      <c r="B193" s="1944"/>
      <c r="C193" s="144"/>
      <c r="D193" s="144"/>
      <c r="E193" s="2008"/>
      <c r="F193" s="144"/>
      <c r="G193" s="258"/>
    </row>
    <row r="194" spans="1:7" ht="15.9" customHeight="1">
      <c r="A194" s="1942"/>
      <c r="B194" s="1944"/>
      <c r="C194" s="144"/>
      <c r="D194" s="144"/>
      <c r="E194" s="2008"/>
      <c r="F194" s="144"/>
      <c r="G194" s="258"/>
    </row>
    <row r="195" spans="1:7" ht="15.9" customHeight="1">
      <c r="A195" s="1942"/>
      <c r="B195" s="1944"/>
      <c r="C195" s="144"/>
      <c r="D195" s="144"/>
      <c r="E195" s="2008"/>
      <c r="F195" s="144"/>
      <c r="G195" s="258"/>
    </row>
    <row r="196" spans="1:7" ht="15.9" customHeight="1">
      <c r="A196" s="1942"/>
      <c r="B196" s="1944"/>
      <c r="C196" s="144"/>
      <c r="D196" s="144"/>
      <c r="E196" s="2008"/>
      <c r="F196" s="144"/>
      <c r="G196" s="258"/>
    </row>
    <row r="197" spans="1:7" ht="15.9" customHeight="1">
      <c r="A197" s="1942"/>
      <c r="B197" s="1944"/>
      <c r="C197" s="144"/>
      <c r="D197" s="144"/>
      <c r="E197" s="2008"/>
      <c r="F197" s="144"/>
      <c r="G197" s="258"/>
    </row>
    <row r="198" spans="1:7" ht="15.9" customHeight="1">
      <c r="A198" s="1942"/>
      <c r="B198" s="1944"/>
      <c r="C198" s="144"/>
      <c r="D198" s="144"/>
      <c r="E198" s="2008"/>
      <c r="F198" s="144"/>
      <c r="G198" s="258"/>
    </row>
    <row r="199" spans="1:7" ht="15.9" customHeight="1">
      <c r="A199" s="1942"/>
      <c r="B199" s="1944"/>
      <c r="C199" s="144"/>
      <c r="D199" s="144"/>
      <c r="E199" s="2008"/>
      <c r="F199" s="144"/>
      <c r="G199" s="258"/>
    </row>
    <row r="200" spans="1:7" ht="15.9" customHeight="1">
      <c r="A200" s="1942"/>
      <c r="B200" s="1944"/>
      <c r="C200" s="144"/>
      <c r="D200" s="144"/>
      <c r="E200" s="2008"/>
      <c r="F200" s="144"/>
      <c r="G200" s="258"/>
    </row>
    <row r="201" spans="1:7" ht="15.9" customHeight="1">
      <c r="A201" s="1942"/>
      <c r="B201" s="1944"/>
      <c r="C201" s="144"/>
      <c r="D201" s="144"/>
      <c r="E201" s="2008"/>
      <c r="F201" s="144"/>
      <c r="G201" s="258"/>
    </row>
    <row r="202" spans="1:7" ht="15.9" customHeight="1">
      <c r="A202" s="1942"/>
      <c r="B202" s="1944"/>
      <c r="C202" s="144"/>
      <c r="D202" s="144"/>
      <c r="E202" s="2008"/>
      <c r="F202" s="144"/>
      <c r="G202" s="258"/>
    </row>
    <row r="203" spans="1:7" ht="15.9" customHeight="1">
      <c r="A203" s="1942"/>
      <c r="B203" s="1944"/>
      <c r="C203" s="144"/>
      <c r="D203" s="144"/>
      <c r="E203" s="2008"/>
      <c r="F203" s="144"/>
      <c r="G203" s="258"/>
    </row>
    <row r="204" spans="1:7" ht="15.9" customHeight="1">
      <c r="A204" s="1942"/>
      <c r="B204" s="1944"/>
      <c r="C204" s="144"/>
      <c r="D204" s="144"/>
      <c r="E204" s="2008"/>
      <c r="F204" s="144"/>
      <c r="G204" s="258"/>
    </row>
    <row r="205" spans="1:7" ht="15.9" customHeight="1">
      <c r="A205" s="1942"/>
      <c r="B205" s="1944"/>
      <c r="C205" s="144"/>
      <c r="D205" s="144"/>
      <c r="E205" s="2008"/>
      <c r="F205" s="144"/>
      <c r="G205" s="258"/>
    </row>
    <row r="206" spans="1:7" ht="15.9" customHeight="1">
      <c r="A206" s="1942"/>
      <c r="B206" s="1944"/>
      <c r="C206" s="144"/>
      <c r="D206" s="144"/>
      <c r="E206" s="2008"/>
      <c r="F206" s="144"/>
      <c r="G206" s="258"/>
    </row>
    <row r="207" spans="1:7" ht="15.9" customHeight="1">
      <c r="A207" s="1942"/>
      <c r="B207" s="1944"/>
      <c r="C207" s="144"/>
      <c r="D207" s="144"/>
      <c r="E207" s="2008"/>
      <c r="F207" s="144"/>
      <c r="G207" s="258"/>
    </row>
    <row r="208" spans="1:7" ht="15.9" customHeight="1">
      <c r="A208" s="1942"/>
      <c r="B208" s="1944"/>
      <c r="C208" s="144"/>
      <c r="D208" s="144"/>
      <c r="E208" s="2008"/>
      <c r="F208" s="144"/>
      <c r="G208" s="258"/>
    </row>
    <row r="209" spans="1:7" ht="15.9" customHeight="1">
      <c r="A209" s="1942"/>
      <c r="B209" s="1944"/>
      <c r="C209" s="144"/>
      <c r="D209" s="144"/>
      <c r="E209" s="2008"/>
      <c r="F209" s="144"/>
      <c r="G209" s="258"/>
    </row>
    <row r="210" spans="1:7" ht="15.9" customHeight="1">
      <c r="A210" s="1942"/>
      <c r="B210" s="1944"/>
      <c r="C210" s="144"/>
      <c r="D210" s="144"/>
      <c r="E210" s="2008"/>
      <c r="F210" s="144"/>
      <c r="G210" s="258"/>
    </row>
    <row r="211" spans="1:7" ht="15.9" customHeight="1">
      <c r="A211" s="1942"/>
      <c r="B211" s="1944"/>
      <c r="C211" s="144"/>
      <c r="D211" s="144"/>
      <c r="E211" s="2008"/>
      <c r="F211" s="144"/>
      <c r="G211" s="258"/>
    </row>
    <row r="212" spans="1:7" ht="15.9" customHeight="1">
      <c r="A212" s="1942"/>
      <c r="B212" s="1944"/>
      <c r="C212" s="144"/>
      <c r="D212" s="144"/>
      <c r="E212" s="2008"/>
      <c r="F212" s="144"/>
      <c r="G212" s="258"/>
    </row>
    <row r="213" spans="1:7" ht="15.9" customHeight="1">
      <c r="A213" s="1942"/>
      <c r="B213" s="1944"/>
      <c r="C213" s="144"/>
      <c r="D213" s="144"/>
      <c r="E213" s="2008"/>
      <c r="F213" s="144"/>
      <c r="G213" s="258"/>
    </row>
    <row r="214" spans="1:7" ht="15.9" customHeight="1">
      <c r="A214" s="1942"/>
      <c r="B214" s="1944"/>
      <c r="C214" s="144"/>
      <c r="D214" s="144"/>
      <c r="E214" s="2008"/>
      <c r="F214" s="144"/>
      <c r="G214" s="258"/>
    </row>
    <row r="215" spans="1:7" ht="15.9" customHeight="1">
      <c r="A215" s="1942"/>
      <c r="B215" s="1944"/>
      <c r="C215" s="144"/>
      <c r="D215" s="144"/>
      <c r="E215" s="2008"/>
      <c r="F215" s="144"/>
      <c r="G215" s="258"/>
    </row>
    <row r="216" spans="1:7" ht="15.9" customHeight="1">
      <c r="A216" s="1942"/>
      <c r="B216" s="1944"/>
      <c r="C216" s="144"/>
      <c r="D216" s="144"/>
      <c r="E216" s="2008"/>
      <c r="F216" s="144"/>
      <c r="G216" s="258"/>
    </row>
    <row r="217" spans="1:7" ht="15.9" customHeight="1">
      <c r="A217" s="1942"/>
      <c r="B217" s="1944"/>
      <c r="C217" s="144"/>
      <c r="D217" s="144"/>
      <c r="E217" s="2008"/>
      <c r="F217" s="144"/>
      <c r="G217" s="258"/>
    </row>
    <row r="218" spans="1:7" ht="15.9" customHeight="1">
      <c r="A218" s="1942"/>
      <c r="B218" s="1944"/>
      <c r="C218" s="144"/>
      <c r="D218" s="144"/>
      <c r="E218" s="2008"/>
      <c r="F218" s="144"/>
      <c r="G218" s="258"/>
    </row>
    <row r="219" spans="1:7" ht="15.9" customHeight="1">
      <c r="A219" s="1942"/>
      <c r="B219" s="1944"/>
      <c r="C219" s="144"/>
      <c r="D219" s="144"/>
      <c r="E219" s="2008"/>
      <c r="F219" s="144"/>
      <c r="G219" s="258"/>
    </row>
    <row r="220" spans="1:7" ht="15.9" customHeight="1">
      <c r="A220" s="1942"/>
      <c r="B220" s="1944"/>
      <c r="C220" s="144"/>
      <c r="D220" s="144"/>
      <c r="E220" s="2008"/>
      <c r="F220" s="144"/>
      <c r="G220" s="258"/>
    </row>
    <row r="221" spans="1:7" ht="15.9" customHeight="1">
      <c r="A221" s="1942"/>
      <c r="B221" s="1944"/>
      <c r="C221" s="144"/>
      <c r="D221" s="144"/>
      <c r="E221" s="2008"/>
      <c r="F221" s="144"/>
      <c r="G221" s="258"/>
    </row>
    <row r="222" spans="1:7" ht="15.9" customHeight="1">
      <c r="A222" s="1942"/>
      <c r="B222" s="1944"/>
      <c r="C222" s="144"/>
      <c r="D222" s="144"/>
      <c r="E222" s="2008"/>
      <c r="F222" s="144"/>
      <c r="G222" s="258"/>
    </row>
    <row r="223" spans="1:7" ht="15.9" customHeight="1">
      <c r="A223" s="1942"/>
      <c r="B223" s="1944"/>
      <c r="C223" s="144"/>
      <c r="D223" s="144"/>
      <c r="E223" s="2008"/>
      <c r="F223" s="144"/>
      <c r="G223" s="258"/>
    </row>
    <row r="224" spans="1:7" ht="15.9" customHeight="1">
      <c r="A224" s="1942"/>
      <c r="B224" s="1944"/>
      <c r="C224" s="144"/>
      <c r="D224" s="144"/>
      <c r="E224" s="2008"/>
      <c r="F224" s="144"/>
      <c r="G224" s="258"/>
    </row>
    <row r="225" spans="1:7" ht="15.9" customHeight="1">
      <c r="A225" s="1942"/>
      <c r="B225" s="1944"/>
      <c r="C225" s="144"/>
      <c r="D225" s="144"/>
      <c r="E225" s="2008"/>
      <c r="F225" s="144"/>
      <c r="G225" s="258"/>
    </row>
    <row r="226" spans="1:7" ht="15.9" customHeight="1" thickBot="1">
      <c r="A226" s="1945"/>
      <c r="B226" s="1946"/>
      <c r="C226" s="149"/>
      <c r="D226" s="149"/>
      <c r="E226" s="2013"/>
      <c r="F226" s="149"/>
      <c r="G226" s="1947"/>
    </row>
    <row r="227" spans="1:7" ht="15.9" customHeight="1">
      <c r="G227" s="1922" t="s">
        <v>2377</v>
      </c>
    </row>
    <row r="228" spans="1:7" ht="18.899999999999999" customHeight="1">
      <c r="A228" s="1892" t="s">
        <v>81</v>
      </c>
      <c r="B228" s="1892"/>
      <c r="C228" s="1892"/>
      <c r="D228" s="1892"/>
      <c r="E228" s="1999"/>
      <c r="F228" s="1892"/>
      <c r="G228" s="1892"/>
    </row>
    <row r="229" spans="1:7">
      <c r="B229" s="123"/>
    </row>
    <row r="230" spans="1:7">
      <c r="B230" s="123"/>
    </row>
    <row r="231" spans="1:7">
      <c r="B231" s="123"/>
    </row>
    <row r="232" spans="1:7">
      <c r="B232" s="123"/>
    </row>
    <row r="233" spans="1:7">
      <c r="B233" s="123"/>
    </row>
    <row r="234" spans="1:7">
      <c r="B234" s="123"/>
    </row>
    <row r="235" spans="1:7">
      <c r="B235" s="123"/>
    </row>
    <row r="236" spans="1:7">
      <c r="B236" s="123"/>
    </row>
    <row r="237" spans="1:7">
      <c r="B237" s="123"/>
    </row>
    <row r="238" spans="1:7">
      <c r="B238" s="123"/>
    </row>
    <row r="239" spans="1:7">
      <c r="B239" s="123"/>
    </row>
    <row r="240" spans="1:7">
      <c r="B240" s="123"/>
    </row>
    <row r="241" spans="2:2">
      <c r="B241" s="123"/>
    </row>
    <row r="242" spans="2:2">
      <c r="B242" s="123"/>
    </row>
    <row r="243" spans="2:2">
      <c r="B243" s="123"/>
    </row>
    <row r="244" spans="2:2">
      <c r="B244" s="123"/>
    </row>
    <row r="245" spans="2:2">
      <c r="B245" s="123"/>
    </row>
    <row r="246" spans="2:2">
      <c r="B246" s="123"/>
    </row>
    <row r="247" spans="2:2">
      <c r="B247" s="123"/>
    </row>
    <row r="248" spans="2:2">
      <c r="B248" s="123"/>
    </row>
    <row r="249" spans="2:2">
      <c r="B249" s="123"/>
    </row>
  </sheetData>
  <printOptions horizontalCentered="1" verticalCentered="1"/>
  <pageMargins left="0.5" right="0.5" top="0.5" bottom="0.5" header="0" footer="0"/>
  <pageSetup scale="80" fitToHeight="4" orientation="portrait" r:id="rId1"/>
  <headerFooter alignWithMargins="0"/>
  <rowBreaks count="2" manualBreakCount="2">
    <brk id="61" max="16383" man="1"/>
    <brk id="118"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K138"/>
  <sheetViews>
    <sheetView defaultGridColor="0" colorId="22" zoomScale="75" zoomScaleNormal="75" workbookViewId="0">
      <pane xSplit="1" ySplit="12" topLeftCell="C13" activePane="bottomRight" state="frozen"/>
      <selection pane="topRight"/>
      <selection pane="bottomLeft"/>
      <selection pane="bottomRight" activeCell="O80" sqref="O80"/>
    </sheetView>
  </sheetViews>
  <sheetFormatPr defaultColWidth="9.84375" defaultRowHeight="15.5"/>
  <cols>
    <col min="1" max="1" width="2.84375" customWidth="1"/>
    <col min="2" max="2" width="5.84375" customWidth="1"/>
    <col min="3" max="3" width="1.84375" customWidth="1"/>
    <col min="4" max="4" width="6.84375" customWidth="1"/>
    <col min="5" max="5" width="49.4609375" customWidth="1"/>
    <col min="6" max="6" width="7.84375" customWidth="1"/>
    <col min="7" max="7" width="1.84375" customWidth="1"/>
    <col min="8" max="8" width="19" style="1988" customWidth="1"/>
    <col min="9" max="9" width="1.84375" customWidth="1"/>
    <col min="10" max="10" width="20.3828125" style="1988" customWidth="1"/>
  </cols>
  <sheetData>
    <row r="1" spans="1:11" ht="16" thickBot="1">
      <c r="A1" s="99" t="str">
        <f>CONAMEDATE</f>
        <v>Annual Report of VERIZON NEW YORK INC.                                      For the period ending DECEMBER 31, 2023</v>
      </c>
      <c r="B1" s="123"/>
      <c r="C1" s="123"/>
      <c r="D1" s="123"/>
      <c r="E1" s="144"/>
      <c r="F1" s="123"/>
      <c r="G1" s="123"/>
      <c r="H1" s="1989"/>
      <c r="I1" s="123"/>
      <c r="J1" s="1989"/>
      <c r="K1" s="123"/>
    </row>
    <row r="2" spans="1:11">
      <c r="A2" s="1893"/>
      <c r="B2" s="1924"/>
      <c r="C2" s="1924"/>
      <c r="D2" s="1924"/>
      <c r="E2" s="1924"/>
      <c r="F2" s="1924"/>
      <c r="G2" s="1924"/>
      <c r="H2" s="2004"/>
      <c r="I2" s="1924"/>
      <c r="J2" s="1990"/>
      <c r="K2" s="123"/>
    </row>
    <row r="3" spans="1:11">
      <c r="A3" s="1895"/>
      <c r="B3" s="353" t="s">
        <v>258</v>
      </c>
      <c r="C3" s="1892"/>
      <c r="D3" s="1892"/>
      <c r="E3" s="1892"/>
      <c r="F3" s="1892"/>
      <c r="G3" s="1892"/>
      <c r="H3" s="1999"/>
      <c r="I3" s="1892"/>
      <c r="J3" s="1991"/>
      <c r="K3" s="123"/>
    </row>
    <row r="4" spans="1:11">
      <c r="A4" s="1895"/>
      <c r="B4" s="123"/>
      <c r="C4" s="123"/>
      <c r="D4" s="123"/>
      <c r="E4" s="123"/>
      <c r="F4" s="123"/>
      <c r="G4" s="123"/>
      <c r="H4" s="1989"/>
      <c r="I4" s="123"/>
      <c r="J4" s="1992"/>
      <c r="K4" s="123"/>
    </row>
    <row r="5" spans="1:11">
      <c r="A5" s="1895"/>
      <c r="B5" s="123" t="s">
        <v>259</v>
      </c>
      <c r="C5" s="123"/>
      <c r="D5" s="123"/>
      <c r="E5" s="123"/>
      <c r="F5" s="123"/>
      <c r="G5" s="123"/>
      <c r="H5" s="1989"/>
      <c r="I5" s="123"/>
      <c r="J5" s="1992"/>
      <c r="K5" s="123"/>
    </row>
    <row r="6" spans="1:11">
      <c r="A6" s="1895"/>
      <c r="B6" s="123" t="s">
        <v>260</v>
      </c>
      <c r="C6" s="123"/>
      <c r="D6" s="123"/>
      <c r="E6" s="123"/>
      <c r="F6" s="123"/>
      <c r="G6" s="123"/>
      <c r="H6" s="1989"/>
      <c r="I6" s="123"/>
      <c r="J6" s="1992"/>
      <c r="K6" s="123"/>
    </row>
    <row r="7" spans="1:11">
      <c r="A7" s="1949"/>
      <c r="B7" s="1855"/>
      <c r="C7" s="1855"/>
      <c r="D7" s="1855"/>
      <c r="E7" s="1855"/>
      <c r="F7" s="1855"/>
      <c r="G7" s="1855"/>
      <c r="H7" s="2005"/>
      <c r="I7" s="1855"/>
      <c r="J7" s="1993"/>
      <c r="K7" s="123"/>
    </row>
    <row r="8" spans="1:11">
      <c r="A8" s="1895"/>
      <c r="B8" s="123"/>
      <c r="C8" s="1950"/>
      <c r="D8" s="123"/>
      <c r="E8" s="123"/>
      <c r="F8" s="1950"/>
      <c r="G8" s="1951" t="s">
        <v>261</v>
      </c>
      <c r="H8" s="2006"/>
      <c r="I8" s="1919"/>
      <c r="J8" s="1994"/>
      <c r="K8" s="123"/>
    </row>
    <row r="9" spans="1:11">
      <c r="A9" s="1895"/>
      <c r="B9" s="123"/>
      <c r="C9" s="1950"/>
      <c r="D9" s="123"/>
      <c r="E9" s="123"/>
      <c r="F9" s="1952" t="s">
        <v>913</v>
      </c>
      <c r="G9" s="1950"/>
      <c r="H9" s="2007" t="s">
        <v>262</v>
      </c>
      <c r="I9" s="1950"/>
      <c r="J9" s="1995" t="s">
        <v>263</v>
      </c>
      <c r="K9" s="123"/>
    </row>
    <row r="10" spans="1:11">
      <c r="A10" s="1895"/>
      <c r="B10" s="530" t="s">
        <v>35</v>
      </c>
      <c r="C10" s="1950"/>
      <c r="D10" s="1892" t="s">
        <v>546</v>
      </c>
      <c r="E10" s="1892"/>
      <c r="F10" s="1952" t="s">
        <v>264</v>
      </c>
      <c r="G10" s="1950"/>
      <c r="H10" s="2007" t="s">
        <v>52</v>
      </c>
      <c r="I10" s="1950"/>
      <c r="J10" s="1995" t="s">
        <v>52</v>
      </c>
      <c r="K10" s="123"/>
    </row>
    <row r="11" spans="1:11">
      <c r="A11" s="1895"/>
      <c r="B11" s="530" t="s">
        <v>47</v>
      </c>
      <c r="C11" s="1950"/>
      <c r="D11" s="1892" t="s">
        <v>459</v>
      </c>
      <c r="E11" s="1892"/>
      <c r="F11" s="1952" t="s">
        <v>460</v>
      </c>
      <c r="G11" s="1950"/>
      <c r="H11" s="2007" t="s">
        <v>461</v>
      </c>
      <c r="I11" s="1950"/>
      <c r="J11" s="1995" t="s">
        <v>61</v>
      </c>
      <c r="K11" s="123"/>
    </row>
    <row r="12" spans="1:11">
      <c r="A12" s="1949"/>
      <c r="B12" s="1855"/>
      <c r="C12" s="1886"/>
      <c r="D12" s="1855"/>
      <c r="E12" s="1855"/>
      <c r="F12" s="1886"/>
      <c r="G12" s="1886"/>
      <c r="H12" s="2005"/>
      <c r="I12" s="1886"/>
      <c r="J12" s="1993"/>
      <c r="K12" s="123"/>
    </row>
    <row r="13" spans="1:11">
      <c r="A13" s="1895"/>
      <c r="B13" s="123"/>
      <c r="C13" s="1950"/>
      <c r="D13" s="1892" t="s">
        <v>1428</v>
      </c>
      <c r="E13" s="1892"/>
      <c r="F13" s="1950"/>
      <c r="G13" s="1950"/>
      <c r="H13" s="1989"/>
      <c r="I13" s="1950"/>
      <c r="J13" s="1992"/>
      <c r="K13" s="123"/>
    </row>
    <row r="14" spans="1:11">
      <c r="A14" s="1895"/>
      <c r="B14" s="123"/>
      <c r="C14" s="1950"/>
      <c r="D14" s="1892" t="s">
        <v>1429</v>
      </c>
      <c r="E14" s="1892"/>
      <c r="F14" s="1950"/>
      <c r="G14" s="1950"/>
      <c r="H14" s="1989"/>
      <c r="I14" s="1950"/>
      <c r="J14" s="1992"/>
      <c r="K14" s="123"/>
    </row>
    <row r="15" spans="1:11">
      <c r="A15" s="1895"/>
      <c r="B15" s="530" t="s">
        <v>463</v>
      </c>
      <c r="C15" s="1950"/>
      <c r="D15" s="123"/>
      <c r="E15" s="123" t="s">
        <v>1430</v>
      </c>
      <c r="F15" s="1952" t="s">
        <v>338</v>
      </c>
      <c r="G15" s="1950"/>
      <c r="H15" s="1989">
        <f>Sch.42!D59</f>
        <v>3491188770.2999988</v>
      </c>
      <c r="I15" s="1953"/>
      <c r="J15" s="1992">
        <f>Sch.42!E59</f>
        <v>3571708161.2699995</v>
      </c>
      <c r="K15" s="123"/>
    </row>
    <row r="16" spans="1:11">
      <c r="A16" s="1895"/>
      <c r="B16" s="530" t="s">
        <v>820</v>
      </c>
      <c r="C16" s="1950"/>
      <c r="D16" s="123"/>
      <c r="E16" s="123" t="s">
        <v>1431</v>
      </c>
      <c r="F16" s="1952" t="s">
        <v>1432</v>
      </c>
      <c r="G16" s="1886"/>
      <c r="H16" s="2005">
        <f>Sch.44!H150</f>
        <v>5305994851.960001</v>
      </c>
      <c r="I16" s="1954"/>
      <c r="J16" s="1993">
        <f>Sch.44!I150</f>
        <v>5449803864.7399979</v>
      </c>
      <c r="K16" s="123"/>
    </row>
    <row r="17" spans="1:11">
      <c r="A17" s="1895"/>
      <c r="B17" s="530" t="s">
        <v>1058</v>
      </c>
      <c r="C17" s="1950"/>
      <c r="D17" s="1892" t="s">
        <v>1095</v>
      </c>
      <c r="E17" s="1892"/>
      <c r="F17" s="1950"/>
      <c r="G17" s="1886"/>
      <c r="H17" s="2005">
        <f>H15-H16</f>
        <v>-1814806081.6600022</v>
      </c>
      <c r="I17" s="1955"/>
      <c r="J17" s="1993">
        <f>J15-J16</f>
        <v>-1878095703.4699984</v>
      </c>
      <c r="K17" s="123"/>
    </row>
    <row r="18" spans="1:11">
      <c r="A18" s="1895"/>
      <c r="B18" s="123"/>
      <c r="C18" s="1950"/>
      <c r="D18" s="1892" t="s">
        <v>1433</v>
      </c>
      <c r="E18" s="1892"/>
      <c r="F18" s="1950"/>
      <c r="G18" s="1950"/>
      <c r="H18" s="1989"/>
      <c r="I18" s="1956"/>
      <c r="J18" s="1992"/>
      <c r="K18" s="123"/>
    </row>
    <row r="19" spans="1:11">
      <c r="A19" s="1895"/>
      <c r="B19" s="530" t="s">
        <v>70</v>
      </c>
      <c r="C19" s="1950"/>
      <c r="D19" s="123" t="s">
        <v>1434</v>
      </c>
      <c r="E19" s="123" t="s">
        <v>1435</v>
      </c>
      <c r="F19" s="1952" t="s">
        <v>2486</v>
      </c>
      <c r="G19" s="1950"/>
      <c r="H19" s="2008">
        <v>0</v>
      </c>
      <c r="I19" s="1956"/>
      <c r="J19" s="1996">
        <v>0</v>
      </c>
      <c r="K19" s="123"/>
    </row>
    <row r="20" spans="1:11">
      <c r="A20" s="1895"/>
      <c r="B20" s="530" t="s">
        <v>71</v>
      </c>
      <c r="C20" s="1950"/>
      <c r="D20" s="123" t="s">
        <v>1436</v>
      </c>
      <c r="E20" s="123" t="s">
        <v>1437</v>
      </c>
      <c r="F20" s="1952" t="s">
        <v>2486</v>
      </c>
      <c r="G20" s="1950"/>
      <c r="H20" s="2008">
        <v>0</v>
      </c>
      <c r="I20" s="1956"/>
      <c r="J20" s="1996">
        <v>0</v>
      </c>
      <c r="K20" s="123"/>
    </row>
    <row r="21" spans="1:11">
      <c r="A21" s="1895"/>
      <c r="B21" s="530" t="s">
        <v>471</v>
      </c>
      <c r="C21" s="1950"/>
      <c r="D21" s="123" t="s">
        <v>401</v>
      </c>
      <c r="E21" s="123" t="s">
        <v>402</v>
      </c>
      <c r="F21" s="1952" t="s">
        <v>2486</v>
      </c>
      <c r="G21" s="1950"/>
      <c r="H21" s="2008">
        <v>0</v>
      </c>
      <c r="I21" s="1956"/>
      <c r="J21" s="1996">
        <v>0</v>
      </c>
      <c r="K21" s="123"/>
    </row>
    <row r="22" spans="1:11">
      <c r="A22" s="1895"/>
      <c r="B22" s="530" t="s">
        <v>474</v>
      </c>
      <c r="C22" s="1950"/>
      <c r="D22" s="123" t="s">
        <v>403</v>
      </c>
      <c r="E22" s="123" t="s">
        <v>404</v>
      </c>
      <c r="F22" s="1952" t="s">
        <v>2486</v>
      </c>
      <c r="G22" s="1950"/>
      <c r="H22" s="2008">
        <v>0</v>
      </c>
      <c r="I22" s="1956"/>
      <c r="J22" s="1996">
        <v>0</v>
      </c>
      <c r="K22" s="123"/>
    </row>
    <row r="23" spans="1:11">
      <c r="A23" s="1895"/>
      <c r="B23" s="530" t="s">
        <v>2064</v>
      </c>
      <c r="C23" s="1950"/>
      <c r="D23" s="123" t="s">
        <v>405</v>
      </c>
      <c r="E23" s="123" t="s">
        <v>406</v>
      </c>
      <c r="F23" s="1952" t="s">
        <v>2486</v>
      </c>
      <c r="G23" s="1886"/>
      <c r="H23" s="1973">
        <v>-18829347.040000003</v>
      </c>
      <c r="I23" s="1955"/>
      <c r="J23" s="1997">
        <v>-14936358.699999999</v>
      </c>
      <c r="K23" s="123"/>
    </row>
    <row r="24" spans="1:11">
      <c r="A24" s="1895"/>
      <c r="B24" s="530" t="s">
        <v>334</v>
      </c>
      <c r="C24" s="1950"/>
      <c r="D24" s="1892" t="s">
        <v>407</v>
      </c>
      <c r="E24" s="1892"/>
      <c r="F24" s="1950"/>
      <c r="G24" s="1886"/>
      <c r="H24" s="2005">
        <f>SUM(H19:H23)</f>
        <v>-18829347.040000003</v>
      </c>
      <c r="I24" s="1955"/>
      <c r="J24" s="1993">
        <f>SUM(J19:J23)</f>
        <v>-14936358.699999999</v>
      </c>
      <c r="K24" s="123"/>
    </row>
    <row r="25" spans="1:11">
      <c r="A25" s="1895"/>
      <c r="B25" s="123"/>
      <c r="C25" s="1950"/>
      <c r="D25" s="1892" t="s">
        <v>408</v>
      </c>
      <c r="E25" s="1892"/>
      <c r="F25" s="1950"/>
      <c r="G25" s="1950"/>
      <c r="H25" s="1989"/>
      <c r="I25" s="1956"/>
      <c r="J25" s="1992"/>
      <c r="K25" s="123"/>
    </row>
    <row r="26" spans="1:11">
      <c r="A26" s="1895"/>
      <c r="B26" s="530" t="s">
        <v>72</v>
      </c>
      <c r="C26" s="1950"/>
      <c r="D26" s="123" t="s">
        <v>409</v>
      </c>
      <c r="E26" s="123" t="s">
        <v>410</v>
      </c>
      <c r="F26" s="1952" t="s">
        <v>3215</v>
      </c>
      <c r="G26" s="1950"/>
      <c r="H26" s="2008"/>
      <c r="I26" s="1956"/>
      <c r="J26" s="1996"/>
      <c r="K26" s="123"/>
    </row>
    <row r="27" spans="1:11">
      <c r="A27" s="1895"/>
      <c r="B27" s="530" t="s">
        <v>73</v>
      </c>
      <c r="C27" s="1950"/>
      <c r="D27" s="123" t="s">
        <v>411</v>
      </c>
      <c r="E27" s="123" t="s">
        <v>412</v>
      </c>
      <c r="F27" s="1952" t="s">
        <v>3244</v>
      </c>
      <c r="G27" s="1950"/>
      <c r="H27" s="1989">
        <f>Sch.45!F62</f>
        <v>-583667667</v>
      </c>
      <c r="I27" s="1956"/>
      <c r="J27" s="1996">
        <v>-702150927</v>
      </c>
      <c r="K27" s="123"/>
    </row>
    <row r="28" spans="1:11">
      <c r="A28" s="1895"/>
      <c r="B28" s="530" t="s">
        <v>74</v>
      </c>
      <c r="C28" s="1950"/>
      <c r="D28" s="123" t="s">
        <v>413</v>
      </c>
      <c r="E28" s="123" t="s">
        <v>414</v>
      </c>
      <c r="F28" s="1952" t="s">
        <v>3244</v>
      </c>
      <c r="G28" s="1950"/>
      <c r="H28" s="2008">
        <v>-8760615</v>
      </c>
      <c r="I28" s="1956"/>
      <c r="J28" s="1996">
        <v>2552015</v>
      </c>
      <c r="K28" s="123"/>
    </row>
    <row r="29" spans="1:11">
      <c r="A29" s="1895"/>
      <c r="B29" s="530" t="s">
        <v>75</v>
      </c>
      <c r="C29" s="1950"/>
      <c r="D29" s="123" t="s">
        <v>415</v>
      </c>
      <c r="E29" s="123" t="s">
        <v>416</v>
      </c>
      <c r="F29" s="1952" t="s">
        <v>3244</v>
      </c>
      <c r="G29" s="1950"/>
      <c r="H29" s="1989">
        <f>Sch.45!I62+Sch.45!J62</f>
        <v>376466481.41999996</v>
      </c>
      <c r="I29" s="1956"/>
      <c r="J29" s="1996">
        <v>403458793.76999998</v>
      </c>
      <c r="K29" s="123"/>
    </row>
    <row r="30" spans="1:11">
      <c r="A30" s="1895"/>
      <c r="B30" s="530" t="s">
        <v>76</v>
      </c>
      <c r="C30" s="1950"/>
      <c r="D30" s="123" t="s">
        <v>417</v>
      </c>
      <c r="E30" s="123" t="s">
        <v>418</v>
      </c>
      <c r="F30" s="1952" t="s">
        <v>3245</v>
      </c>
      <c r="G30" s="1886"/>
      <c r="H30" s="1973">
        <v>17615297.999999881</v>
      </c>
      <c r="I30" s="1955"/>
      <c r="J30" s="1997">
        <v>263582966.99999964</v>
      </c>
      <c r="K30" s="123"/>
    </row>
    <row r="31" spans="1:11">
      <c r="A31" s="1895"/>
      <c r="B31" s="530" t="s">
        <v>77</v>
      </c>
      <c r="C31" s="1950"/>
      <c r="D31" s="1892" t="s">
        <v>419</v>
      </c>
      <c r="E31" s="1892"/>
      <c r="F31" s="1950"/>
      <c r="G31" s="1886"/>
      <c r="H31" s="2005">
        <f>SUM(H26:H30)</f>
        <v>-198346502.58000016</v>
      </c>
      <c r="I31" s="1955"/>
      <c r="J31" s="1993">
        <f>SUM(J26:J30)</f>
        <v>-32557151.230000377</v>
      </c>
      <c r="K31" s="123"/>
    </row>
    <row r="32" spans="1:11">
      <c r="A32" s="1895"/>
      <c r="B32" s="530" t="s">
        <v>78</v>
      </c>
      <c r="C32" s="1950"/>
      <c r="D32" s="1892" t="s">
        <v>420</v>
      </c>
      <c r="E32" s="1892"/>
      <c r="F32" s="1950"/>
      <c r="G32" s="1886"/>
      <c r="H32" s="2005">
        <f>H17+H24-H31</f>
        <v>-1635288926.120002</v>
      </c>
      <c r="I32" s="1955"/>
      <c r="J32" s="1993">
        <f>J17+J24-J31</f>
        <v>-1860474910.9399981</v>
      </c>
      <c r="K32" s="123"/>
    </row>
    <row r="33" spans="1:11">
      <c r="A33" s="1895"/>
      <c r="B33" s="123"/>
      <c r="C33" s="1950"/>
      <c r="D33" s="1892" t="s">
        <v>421</v>
      </c>
      <c r="E33" s="1892"/>
      <c r="F33" s="1950"/>
      <c r="G33" s="1950"/>
      <c r="H33" s="1989"/>
      <c r="I33" s="1956"/>
      <c r="J33" s="1992"/>
      <c r="K33" s="123"/>
    </row>
    <row r="34" spans="1:11">
      <c r="A34" s="1895"/>
      <c r="B34" s="530" t="s">
        <v>79</v>
      </c>
      <c r="C34" s="1950"/>
      <c r="D34" s="123" t="s">
        <v>422</v>
      </c>
      <c r="E34" s="123" t="s">
        <v>423</v>
      </c>
      <c r="F34" s="1952" t="s">
        <v>2486</v>
      </c>
      <c r="G34" s="1950"/>
      <c r="H34" s="2008">
        <v>0</v>
      </c>
      <c r="I34" s="1956"/>
      <c r="J34" s="1996">
        <v>0</v>
      </c>
      <c r="K34" s="123"/>
    </row>
    <row r="35" spans="1:11">
      <c r="A35" s="1895"/>
      <c r="B35" s="530" t="s">
        <v>80</v>
      </c>
      <c r="C35" s="1950"/>
      <c r="D35" s="123" t="s">
        <v>424</v>
      </c>
      <c r="E35" s="123" t="s">
        <v>425</v>
      </c>
      <c r="F35" s="1952" t="s">
        <v>2486</v>
      </c>
      <c r="G35" s="1950"/>
      <c r="H35" s="2008">
        <v>-526849448.49000001</v>
      </c>
      <c r="I35" s="1956"/>
      <c r="J35" s="1996">
        <v>-136997753.94000003</v>
      </c>
      <c r="K35" s="123"/>
    </row>
    <row r="36" spans="1:11">
      <c r="A36" s="1895"/>
      <c r="B36" s="530" t="s">
        <v>81</v>
      </c>
      <c r="C36" s="1950"/>
      <c r="D36" s="123" t="s">
        <v>426</v>
      </c>
      <c r="E36" s="123" t="s">
        <v>427</v>
      </c>
      <c r="F36" s="1952" t="s">
        <v>2486</v>
      </c>
      <c r="G36" s="1950"/>
      <c r="H36" s="2008">
        <v>0</v>
      </c>
      <c r="I36" s="1956"/>
      <c r="J36" s="1996">
        <v>0</v>
      </c>
      <c r="K36" s="123"/>
    </row>
    <row r="37" spans="1:11">
      <c r="A37" s="1895"/>
      <c r="B37" s="530" t="s">
        <v>82</v>
      </c>
      <c r="C37" s="1950"/>
      <c r="D37" s="123" t="s">
        <v>428</v>
      </c>
      <c r="E37" s="123" t="s">
        <v>429</v>
      </c>
      <c r="F37" s="1952" t="s">
        <v>2486</v>
      </c>
      <c r="G37" s="1950"/>
      <c r="H37" s="2008"/>
      <c r="I37" s="1956"/>
      <c r="J37" s="1996">
        <v>0</v>
      </c>
      <c r="K37" s="123"/>
    </row>
    <row r="38" spans="1:11">
      <c r="A38" s="1895"/>
      <c r="B38" s="530" t="s">
        <v>83</v>
      </c>
      <c r="C38" s="1950"/>
      <c r="D38" s="123" t="s">
        <v>430</v>
      </c>
      <c r="E38" s="123" t="s">
        <v>431</v>
      </c>
      <c r="F38" s="1952" t="s">
        <v>2486</v>
      </c>
      <c r="G38" s="1950"/>
      <c r="H38" s="2008">
        <v>0</v>
      </c>
      <c r="I38" s="1956"/>
      <c r="J38" s="1996">
        <v>0</v>
      </c>
      <c r="K38" s="123"/>
    </row>
    <row r="39" spans="1:11">
      <c r="A39" s="1895"/>
      <c r="B39" s="530" t="s">
        <v>84</v>
      </c>
      <c r="C39" s="1950"/>
      <c r="D39" s="123" t="s">
        <v>432</v>
      </c>
      <c r="E39" s="123" t="s">
        <v>433</v>
      </c>
      <c r="F39" s="1952" t="s">
        <v>3218</v>
      </c>
      <c r="G39" s="1950"/>
      <c r="H39" s="1989">
        <v>180304199.13</v>
      </c>
      <c r="I39" s="1956"/>
      <c r="J39" s="1996">
        <v>170692379.95000002</v>
      </c>
      <c r="K39" s="123"/>
    </row>
    <row r="40" spans="1:11">
      <c r="A40" s="1895"/>
      <c r="B40" s="530" t="s">
        <v>85</v>
      </c>
      <c r="C40" s="1950"/>
      <c r="D40" s="123" t="s">
        <v>434</v>
      </c>
      <c r="E40" s="123" t="s">
        <v>435</v>
      </c>
      <c r="F40" s="1952" t="s">
        <v>2070</v>
      </c>
      <c r="G40" s="1950"/>
      <c r="H40" s="1989">
        <v>-237833215.26999998</v>
      </c>
      <c r="I40" s="1956"/>
      <c r="J40" s="1996">
        <v>578455478.17999995</v>
      </c>
      <c r="K40" s="123"/>
    </row>
    <row r="41" spans="1:11">
      <c r="A41" s="1895"/>
      <c r="B41" s="530" t="s">
        <v>86</v>
      </c>
      <c r="C41" s="1950"/>
      <c r="D41" s="123" t="s">
        <v>436</v>
      </c>
      <c r="E41" s="123" t="s">
        <v>437</v>
      </c>
      <c r="F41" s="1952" t="s">
        <v>356</v>
      </c>
      <c r="G41" s="1886"/>
      <c r="H41" s="2005">
        <v>6095485.4199999999</v>
      </c>
      <c r="I41" s="1955"/>
      <c r="J41" s="1997">
        <v>27828719.610000003</v>
      </c>
      <c r="K41" s="123"/>
    </row>
    <row r="42" spans="1:11">
      <c r="A42" s="1895"/>
      <c r="B42" s="530" t="s">
        <v>87</v>
      </c>
      <c r="C42" s="1950"/>
      <c r="D42" s="1892" t="s">
        <v>438</v>
      </c>
      <c r="E42" s="1892"/>
      <c r="F42" s="1950"/>
      <c r="G42" s="1886"/>
      <c r="H42" s="2005">
        <f>SUM(H34:H40)-H41</f>
        <v>-590473950.04999995</v>
      </c>
      <c r="I42" s="1955"/>
      <c r="J42" s="1993">
        <f>SUM(J34:J40)-J41</f>
        <v>584321384.57999992</v>
      </c>
      <c r="K42" s="123"/>
    </row>
    <row r="43" spans="1:11">
      <c r="A43" s="1895"/>
      <c r="B43" s="123"/>
      <c r="C43" s="1950"/>
      <c r="D43" s="1892" t="s">
        <v>1523</v>
      </c>
      <c r="E43" s="1892"/>
      <c r="F43" s="1950"/>
      <c r="G43" s="1950"/>
      <c r="H43" s="1989"/>
      <c r="I43" s="1956"/>
      <c r="J43" s="1992"/>
      <c r="K43" s="123"/>
    </row>
    <row r="44" spans="1:11">
      <c r="A44" s="1895"/>
      <c r="B44" s="530" t="s">
        <v>2076</v>
      </c>
      <c r="C44" s="1950"/>
      <c r="D44" s="123" t="s">
        <v>1524</v>
      </c>
      <c r="E44" s="123" t="s">
        <v>1525</v>
      </c>
      <c r="F44" s="1952" t="s">
        <v>3215</v>
      </c>
      <c r="G44" s="1950"/>
      <c r="H44" s="2008"/>
      <c r="I44" s="1956"/>
      <c r="J44" s="1996"/>
      <c r="K44" s="123"/>
    </row>
    <row r="45" spans="1:11">
      <c r="A45" s="1895"/>
      <c r="B45" s="530" t="s">
        <v>2078</v>
      </c>
      <c r="C45" s="1950"/>
      <c r="D45" s="123" t="s">
        <v>1526</v>
      </c>
      <c r="E45" s="123" t="s">
        <v>1527</v>
      </c>
      <c r="F45" s="1952" t="s">
        <v>1528</v>
      </c>
      <c r="G45" s="1950"/>
      <c r="H45" s="1989">
        <f>Sch.45!G62</f>
        <v>-110474540</v>
      </c>
      <c r="I45" s="1956"/>
      <c r="J45" s="1996">
        <v>-12878776</v>
      </c>
      <c r="K45" s="123"/>
    </row>
    <row r="46" spans="1:11">
      <c r="A46" s="1895"/>
      <c r="B46" s="530" t="s">
        <v>2080</v>
      </c>
      <c r="C46" s="1950"/>
      <c r="D46" s="123" t="s">
        <v>1529</v>
      </c>
      <c r="E46" s="123" t="s">
        <v>1530</v>
      </c>
      <c r="F46" s="1952" t="s">
        <v>3244</v>
      </c>
      <c r="G46" s="1950"/>
      <c r="H46" s="2008">
        <v>-143398418</v>
      </c>
      <c r="I46" s="1956"/>
      <c r="J46" s="1996">
        <v>-115820422</v>
      </c>
      <c r="K46" s="123"/>
    </row>
    <row r="47" spans="1:11">
      <c r="A47" s="1895"/>
      <c r="B47" s="530" t="s">
        <v>2083</v>
      </c>
      <c r="C47" s="1950"/>
      <c r="D47" s="123" t="s">
        <v>1531</v>
      </c>
      <c r="E47" s="123" t="s">
        <v>1532</v>
      </c>
      <c r="F47" s="1952" t="s">
        <v>3244</v>
      </c>
      <c r="G47" s="1950"/>
      <c r="H47" s="1989">
        <v>0</v>
      </c>
      <c r="I47" s="1956"/>
      <c r="J47" s="1996">
        <v>0</v>
      </c>
      <c r="K47" s="123"/>
    </row>
    <row r="48" spans="1:11">
      <c r="A48" s="1895"/>
      <c r="B48" s="530" t="s">
        <v>2397</v>
      </c>
      <c r="C48" s="1950"/>
      <c r="D48" s="123" t="s">
        <v>1533</v>
      </c>
      <c r="E48" s="123" t="s">
        <v>1534</v>
      </c>
      <c r="F48" s="1952" t="s">
        <v>3245</v>
      </c>
      <c r="G48" s="1886"/>
      <c r="H48" s="1973">
        <v>-4220084</v>
      </c>
      <c r="I48" s="1955"/>
      <c r="J48" s="1997">
        <v>25054423</v>
      </c>
      <c r="K48" s="123"/>
    </row>
    <row r="49" spans="1:11">
      <c r="A49" s="1895"/>
      <c r="B49" s="530" t="s">
        <v>2400</v>
      </c>
      <c r="C49" s="1950"/>
      <c r="D49" s="1892" t="s">
        <v>1535</v>
      </c>
      <c r="E49" s="1892"/>
      <c r="F49" s="1950"/>
      <c r="G49" s="1886"/>
      <c r="H49" s="2005">
        <f>SUM(H44:H48)</f>
        <v>-258093042</v>
      </c>
      <c r="I49" s="1955"/>
      <c r="J49" s="1993">
        <f>SUM(J44:J48)</f>
        <v>-103644775</v>
      </c>
      <c r="K49" s="123"/>
    </row>
    <row r="50" spans="1:11">
      <c r="A50" s="1895"/>
      <c r="B50" s="530" t="s">
        <v>2403</v>
      </c>
      <c r="C50" s="1950"/>
      <c r="D50" s="1892" t="s">
        <v>1536</v>
      </c>
      <c r="E50" s="1892"/>
      <c r="F50" s="1950"/>
      <c r="G50" s="1886"/>
      <c r="H50" s="2005">
        <f>H42-H49</f>
        <v>-332380908.04999995</v>
      </c>
      <c r="I50" s="1955"/>
      <c r="J50" s="1993">
        <f>J42-J49</f>
        <v>687966159.57999992</v>
      </c>
      <c r="K50" s="123"/>
    </row>
    <row r="51" spans="1:11">
      <c r="A51" s="1895"/>
      <c r="B51" s="530" t="s">
        <v>2407</v>
      </c>
      <c r="C51" s="1950"/>
      <c r="D51" s="1892" t="s">
        <v>1537</v>
      </c>
      <c r="E51" s="1892"/>
      <c r="F51" s="1950"/>
      <c r="G51" s="1886"/>
      <c r="H51" s="2005">
        <f>H32+H50</f>
        <v>-1967669834.170002</v>
      </c>
      <c r="I51" s="1955"/>
      <c r="J51" s="1993">
        <f>J32+J50</f>
        <v>-1172508751.3599982</v>
      </c>
      <c r="K51" s="123"/>
    </row>
    <row r="52" spans="1:11">
      <c r="A52" s="1895"/>
      <c r="B52" s="123"/>
      <c r="C52" s="1950"/>
      <c r="D52" s="1892" t="s">
        <v>1538</v>
      </c>
      <c r="E52" s="1892"/>
      <c r="F52" s="1950"/>
      <c r="G52" s="1950"/>
      <c r="H52" s="1989"/>
      <c r="I52" s="1956"/>
      <c r="J52" s="1992"/>
      <c r="K52" s="123"/>
    </row>
    <row r="53" spans="1:11">
      <c r="A53" s="1895"/>
      <c r="B53" s="530" t="s">
        <v>2410</v>
      </c>
      <c r="C53" s="1950"/>
      <c r="D53" s="123" t="s">
        <v>1539</v>
      </c>
      <c r="E53" s="123" t="s">
        <v>1540</v>
      </c>
      <c r="F53" s="1952" t="s">
        <v>3243</v>
      </c>
      <c r="G53" s="1950"/>
      <c r="H53" s="822">
        <v>9648172.4600000009</v>
      </c>
      <c r="I53" s="1956"/>
      <c r="J53" s="1996">
        <v>9780244.1300000027</v>
      </c>
      <c r="K53" s="123"/>
    </row>
    <row r="54" spans="1:11">
      <c r="A54" s="1895"/>
      <c r="B54" s="530" t="s">
        <v>2413</v>
      </c>
      <c r="C54" s="1950"/>
      <c r="D54" s="123" t="s">
        <v>1541</v>
      </c>
      <c r="E54" s="123" t="s">
        <v>2056</v>
      </c>
      <c r="F54" s="1950"/>
      <c r="G54" s="1950"/>
      <c r="H54" s="822">
        <v>76574.34</v>
      </c>
      <c r="I54" s="1956"/>
      <c r="J54" s="1996">
        <v>37379.11</v>
      </c>
      <c r="K54" s="123"/>
    </row>
    <row r="55" spans="1:11">
      <c r="A55" s="1895"/>
      <c r="B55" s="530" t="s">
        <v>1837</v>
      </c>
      <c r="C55" s="1950"/>
      <c r="D55" s="123" t="s">
        <v>1542</v>
      </c>
      <c r="E55" s="123" t="s">
        <v>2055</v>
      </c>
      <c r="F55" s="1952" t="s">
        <v>3243</v>
      </c>
      <c r="G55" s="1950"/>
      <c r="H55" s="822">
        <v>38199.960000000006</v>
      </c>
      <c r="I55" s="1956"/>
      <c r="J55" s="1996">
        <v>39142.460000000006</v>
      </c>
      <c r="K55" s="123"/>
    </row>
    <row r="56" spans="1:11">
      <c r="A56" s="1895"/>
      <c r="B56" s="530" t="s">
        <v>1839</v>
      </c>
      <c r="C56" s="1950"/>
      <c r="D56" s="123" t="s">
        <v>1543</v>
      </c>
      <c r="E56" s="123" t="s">
        <v>1544</v>
      </c>
      <c r="F56" s="1952" t="s">
        <v>360</v>
      </c>
      <c r="G56" s="1886"/>
      <c r="H56" s="2009">
        <f>Sch.49!E33+Sch.49!E58</f>
        <v>220527160.65999997</v>
      </c>
      <c r="I56" s="1955"/>
      <c r="J56" s="1997">
        <v>166714824.32999998</v>
      </c>
      <c r="K56" s="123"/>
    </row>
    <row r="57" spans="1:11">
      <c r="A57" s="1895"/>
      <c r="B57" s="530" t="s">
        <v>1840</v>
      </c>
      <c r="C57" s="1950"/>
      <c r="D57" s="1892" t="s">
        <v>1545</v>
      </c>
      <c r="E57" s="1892"/>
      <c r="F57" s="1950"/>
      <c r="G57" s="1886"/>
      <c r="H57" s="2005">
        <f>SUM(H53:H56)</f>
        <v>230290107.41999996</v>
      </c>
      <c r="I57" s="1955"/>
      <c r="J57" s="1993">
        <f>SUM(J53:J56)</f>
        <v>176571590.02999997</v>
      </c>
      <c r="K57" s="123"/>
    </row>
    <row r="58" spans="1:11" ht="16" thickBot="1">
      <c r="A58" s="1957"/>
      <c r="B58" s="1958" t="s">
        <v>1844</v>
      </c>
      <c r="C58" s="1959"/>
      <c r="D58" s="1890" t="s">
        <v>1546</v>
      </c>
      <c r="E58" s="1890"/>
      <c r="F58" s="1959"/>
      <c r="G58" s="1959"/>
      <c r="H58" s="2010">
        <f>H51-H57</f>
        <v>-2197959941.5900021</v>
      </c>
      <c r="I58" s="1960"/>
      <c r="J58" s="1998">
        <f>J51-J57</f>
        <v>-1349080341.3899982</v>
      </c>
      <c r="K58" s="123"/>
    </row>
    <row r="59" spans="1:11">
      <c r="A59" s="123"/>
      <c r="B59" s="123" t="s">
        <v>1275</v>
      </c>
      <c r="C59" s="123"/>
      <c r="D59" s="123"/>
      <c r="E59" s="123"/>
      <c r="F59" s="123"/>
      <c r="G59" s="123"/>
      <c r="H59" s="1989"/>
      <c r="I59" s="1111"/>
      <c r="J59" s="1989"/>
      <c r="K59" s="123"/>
    </row>
    <row r="60" spans="1:11">
      <c r="A60" s="1892" t="s">
        <v>82</v>
      </c>
      <c r="B60" s="1892"/>
      <c r="C60" s="1892"/>
      <c r="D60" s="1892"/>
      <c r="E60" s="1892"/>
      <c r="F60" s="1892"/>
      <c r="G60" s="1892"/>
      <c r="H60" s="1999"/>
      <c r="I60" s="1961"/>
      <c r="J60" s="1999"/>
      <c r="K60" s="123"/>
    </row>
    <row r="61" spans="1:11" ht="16" thickBot="1">
      <c r="A61" s="99" t="s">
        <v>3355</v>
      </c>
      <c r="B61" s="123"/>
      <c r="C61" s="123"/>
      <c r="D61" s="123"/>
      <c r="E61" s="144"/>
      <c r="F61" s="123"/>
      <c r="G61" s="123"/>
      <c r="H61" s="1989"/>
      <c r="I61" s="1111"/>
      <c r="J61" s="1989"/>
      <c r="K61" s="123"/>
    </row>
    <row r="62" spans="1:11">
      <c r="A62" s="1893"/>
      <c r="B62" s="1924"/>
      <c r="C62" s="1924"/>
      <c r="D62" s="1924"/>
      <c r="E62" s="1924"/>
      <c r="F62" s="1924"/>
      <c r="G62" s="1924"/>
      <c r="H62" s="2004"/>
      <c r="I62" s="1962"/>
      <c r="J62" s="1990"/>
      <c r="K62" s="123"/>
    </row>
    <row r="63" spans="1:11">
      <c r="A63" s="1895"/>
      <c r="B63" s="1963" t="s">
        <v>1547</v>
      </c>
      <c r="C63" s="1963"/>
      <c r="D63" s="1892"/>
      <c r="E63" s="1892"/>
      <c r="F63" s="1892"/>
      <c r="G63" s="1892"/>
      <c r="H63" s="1999"/>
      <c r="I63" s="1961"/>
      <c r="J63" s="1991"/>
      <c r="K63" s="123"/>
    </row>
    <row r="64" spans="1:11">
      <c r="A64" s="1949"/>
      <c r="B64" s="1855"/>
      <c r="C64" s="1855"/>
      <c r="D64" s="1855"/>
      <c r="E64" s="1855"/>
      <c r="F64" s="1855"/>
      <c r="G64" s="1855"/>
      <c r="H64" s="2005"/>
      <c r="I64" s="1954"/>
      <c r="J64" s="1993"/>
      <c r="K64" s="123"/>
    </row>
    <row r="65" spans="1:11">
      <c r="A65" s="1895"/>
      <c r="B65" s="123"/>
      <c r="C65" s="1950"/>
      <c r="D65" s="123"/>
      <c r="E65" s="123"/>
      <c r="F65" s="1950"/>
      <c r="G65" s="1964" t="s">
        <v>261</v>
      </c>
      <c r="H65" s="2006"/>
      <c r="I65" s="1965"/>
      <c r="J65" s="1994"/>
      <c r="K65" s="123"/>
    </row>
    <row r="66" spans="1:11">
      <c r="A66" s="1895"/>
      <c r="B66" s="123"/>
      <c r="C66" s="1950"/>
      <c r="D66" s="123"/>
      <c r="E66" s="123"/>
      <c r="F66" s="1952" t="s">
        <v>913</v>
      </c>
      <c r="G66" s="1950"/>
      <c r="H66" s="2007" t="s">
        <v>262</v>
      </c>
      <c r="I66" s="1956"/>
      <c r="J66" s="1995" t="s">
        <v>263</v>
      </c>
      <c r="K66" s="123"/>
    </row>
    <row r="67" spans="1:11">
      <c r="A67" s="1895"/>
      <c r="B67" s="530" t="s">
        <v>35</v>
      </c>
      <c r="C67" s="1950"/>
      <c r="D67" s="1892" t="s">
        <v>546</v>
      </c>
      <c r="E67" s="1892"/>
      <c r="F67" s="1952" t="s">
        <v>264</v>
      </c>
      <c r="G67" s="1950"/>
      <c r="H67" s="2007" t="s">
        <v>52</v>
      </c>
      <c r="I67" s="1956"/>
      <c r="J67" s="1995" t="s">
        <v>52</v>
      </c>
      <c r="K67" s="123"/>
    </row>
    <row r="68" spans="1:11">
      <c r="A68" s="1895"/>
      <c r="B68" s="530" t="s">
        <v>47</v>
      </c>
      <c r="C68" s="1950"/>
      <c r="D68" s="1892" t="s">
        <v>459</v>
      </c>
      <c r="E68" s="1892"/>
      <c r="F68" s="1952" t="s">
        <v>460</v>
      </c>
      <c r="G68" s="1950"/>
      <c r="H68" s="2007" t="s">
        <v>461</v>
      </c>
      <c r="I68" s="1956"/>
      <c r="J68" s="1995" t="s">
        <v>61</v>
      </c>
      <c r="K68" s="123"/>
    </row>
    <row r="69" spans="1:11">
      <c r="A69" s="1949"/>
      <c r="B69" s="1855"/>
      <c r="C69" s="1886"/>
      <c r="D69" s="1855"/>
      <c r="E69" s="1855"/>
      <c r="F69" s="1886"/>
      <c r="G69" s="1886"/>
      <c r="H69" s="2005"/>
      <c r="I69" s="1955"/>
      <c r="J69" s="1993"/>
      <c r="K69" s="123"/>
    </row>
    <row r="70" spans="1:11">
      <c r="A70" s="1895"/>
      <c r="B70" s="123"/>
      <c r="C70" s="1950"/>
      <c r="D70" s="1892" t="s">
        <v>1548</v>
      </c>
      <c r="E70" s="1892"/>
      <c r="F70" s="1950"/>
      <c r="G70" s="1950"/>
      <c r="H70" s="1989"/>
      <c r="I70" s="1956"/>
      <c r="J70" s="1992"/>
      <c r="K70" s="123"/>
    </row>
    <row r="71" spans="1:11">
      <c r="A71" s="1895"/>
      <c r="B71" s="530" t="s">
        <v>1846</v>
      </c>
      <c r="C71" s="1950"/>
      <c r="D71" s="123" t="s">
        <v>1549</v>
      </c>
      <c r="E71" s="123" t="s">
        <v>1550</v>
      </c>
      <c r="F71" s="1952" t="s">
        <v>2074</v>
      </c>
      <c r="G71" s="1950"/>
      <c r="H71" s="1989">
        <f>Sch.51!J33</f>
        <v>0</v>
      </c>
      <c r="I71" s="1956"/>
      <c r="J71" s="1996"/>
      <c r="K71" s="123"/>
    </row>
    <row r="72" spans="1:11">
      <c r="A72" s="1895"/>
      <c r="B72" s="530" t="s">
        <v>2426</v>
      </c>
      <c r="C72" s="1950"/>
      <c r="D72" s="123" t="s">
        <v>1551</v>
      </c>
      <c r="E72" s="123" t="s">
        <v>1552</v>
      </c>
      <c r="F72" s="1952" t="s">
        <v>2074</v>
      </c>
      <c r="G72" s="1950"/>
      <c r="H72" s="1989">
        <f>Sch.51!F33</f>
        <v>0</v>
      </c>
      <c r="I72" s="1956"/>
      <c r="J72" s="1996"/>
      <c r="K72" s="123"/>
    </row>
    <row r="73" spans="1:11">
      <c r="A73" s="1895"/>
      <c r="B73" s="530" t="s">
        <v>2429</v>
      </c>
      <c r="C73" s="1950"/>
      <c r="D73" s="123" t="s">
        <v>1553</v>
      </c>
      <c r="E73" s="123" t="s">
        <v>1554</v>
      </c>
      <c r="F73" s="1952" t="s">
        <v>2074</v>
      </c>
      <c r="G73" s="1950"/>
      <c r="H73" s="1989">
        <f>Sch.51!H33</f>
        <v>0</v>
      </c>
      <c r="I73" s="1956"/>
      <c r="J73" s="1996"/>
      <c r="K73" s="123"/>
    </row>
    <row r="74" spans="1:11">
      <c r="A74" s="1895"/>
      <c r="B74" s="530" t="s">
        <v>2431</v>
      </c>
      <c r="C74" s="1950"/>
      <c r="D74" s="123" t="s">
        <v>1555</v>
      </c>
      <c r="E74" s="123" t="s">
        <v>1556</v>
      </c>
      <c r="F74" s="1952" t="s">
        <v>2074</v>
      </c>
      <c r="G74" s="1886"/>
      <c r="H74" s="2005">
        <f>Sch.51!N33</f>
        <v>0</v>
      </c>
      <c r="I74" s="1955"/>
      <c r="J74" s="1997"/>
      <c r="K74" s="123"/>
    </row>
    <row r="75" spans="1:11">
      <c r="A75" s="1895"/>
      <c r="B75" s="530" t="s">
        <v>2434</v>
      </c>
      <c r="C75" s="1950"/>
      <c r="D75" s="1892" t="s">
        <v>1557</v>
      </c>
      <c r="E75" s="1892"/>
      <c r="F75" s="1950"/>
      <c r="G75" s="1886"/>
      <c r="H75" s="2005">
        <f>SUM(H71:H74)</f>
        <v>0</v>
      </c>
      <c r="I75" s="1955"/>
      <c r="J75" s="1993">
        <f>SUM(J71:J74)</f>
        <v>0</v>
      </c>
      <c r="K75" s="123"/>
    </row>
    <row r="76" spans="1:11">
      <c r="A76" s="1895"/>
      <c r="B76" s="123"/>
      <c r="C76" s="1950"/>
      <c r="D76" s="1892" t="s">
        <v>1558</v>
      </c>
      <c r="E76" s="1892"/>
      <c r="F76" s="1950"/>
      <c r="G76" s="1950"/>
      <c r="H76" s="1989"/>
      <c r="I76" s="1956"/>
      <c r="J76" s="1992"/>
      <c r="K76" s="123"/>
    </row>
    <row r="77" spans="1:11">
      <c r="A77" s="1895"/>
      <c r="B77" s="530" t="s">
        <v>2437</v>
      </c>
      <c r="C77" s="1950"/>
      <c r="D77" s="123" t="s">
        <v>1559</v>
      </c>
      <c r="E77" s="123" t="s">
        <v>1560</v>
      </c>
      <c r="F77" s="1952" t="s">
        <v>1561</v>
      </c>
      <c r="G77" s="1950"/>
      <c r="H77" s="2011" t="s">
        <v>1562</v>
      </c>
      <c r="I77" s="1950"/>
      <c r="J77" s="2000" t="s">
        <v>1562</v>
      </c>
      <c r="K77" s="123"/>
    </row>
    <row r="78" spans="1:11">
      <c r="A78" s="1895"/>
      <c r="B78" s="530" t="s">
        <v>2439</v>
      </c>
      <c r="C78" s="1950"/>
      <c r="D78" s="123" t="s">
        <v>1563</v>
      </c>
      <c r="E78" s="123" t="s">
        <v>1564</v>
      </c>
      <c r="F78" s="1952" t="s">
        <v>1561</v>
      </c>
      <c r="G78" s="1886"/>
      <c r="H78" s="1973"/>
      <c r="I78" s="1886"/>
      <c r="J78" s="1997"/>
      <c r="K78" s="123"/>
    </row>
    <row r="79" spans="1:11">
      <c r="A79" s="1895"/>
      <c r="B79" s="530" t="s">
        <v>1565</v>
      </c>
      <c r="C79" s="1950"/>
      <c r="D79" s="1892" t="s">
        <v>1566</v>
      </c>
      <c r="E79" s="1892"/>
      <c r="F79" s="1950"/>
      <c r="G79" s="1886"/>
      <c r="H79" s="2005">
        <f>H75+H78</f>
        <v>0</v>
      </c>
      <c r="I79" s="1955"/>
      <c r="J79" s="1993">
        <f>J75+J78</f>
        <v>0</v>
      </c>
      <c r="K79" s="123"/>
    </row>
    <row r="80" spans="1:11" ht="16" thickBot="1">
      <c r="A80" s="1949"/>
      <c r="B80" s="1885" t="s">
        <v>781</v>
      </c>
      <c r="C80" s="1886"/>
      <c r="D80" s="1919" t="s">
        <v>1567</v>
      </c>
      <c r="E80" s="1919"/>
      <c r="F80" s="1886"/>
      <c r="G80" s="1966"/>
      <c r="H80" s="2012">
        <f>H58+H79</f>
        <v>-2197959941.5900021</v>
      </c>
      <c r="I80" s="1887"/>
      <c r="J80" s="2001">
        <f>J58+J79</f>
        <v>-1349080341.3899982</v>
      </c>
      <c r="K80" s="123"/>
    </row>
    <row r="81" spans="1:11" ht="16" thickTop="1">
      <c r="A81" s="1895"/>
      <c r="B81" s="123"/>
      <c r="C81" s="1950"/>
      <c r="D81" s="1892" t="s">
        <v>1568</v>
      </c>
      <c r="E81" s="1892"/>
      <c r="F81" s="1950"/>
      <c r="G81" s="1950"/>
      <c r="H81" s="1989"/>
      <c r="I81" s="1950"/>
      <c r="J81" s="1992"/>
      <c r="K81" s="123"/>
    </row>
    <row r="82" spans="1:11">
      <c r="A82" s="1895"/>
      <c r="B82" s="530" t="s">
        <v>2121</v>
      </c>
      <c r="C82" s="1950"/>
      <c r="D82" s="123" t="s">
        <v>1360</v>
      </c>
      <c r="E82" s="123" t="s">
        <v>1569</v>
      </c>
      <c r="F82" s="1950"/>
      <c r="G82" s="1886"/>
      <c r="H82" s="1973">
        <v>-18646107277.57</v>
      </c>
      <c r="I82" s="1967"/>
      <c r="J82" s="1997">
        <v>-17101831986.720003</v>
      </c>
      <c r="K82" s="123"/>
    </row>
    <row r="83" spans="1:11">
      <c r="A83" s="1895"/>
      <c r="B83" s="530" t="s">
        <v>1570</v>
      </c>
      <c r="C83" s="1950"/>
      <c r="D83" s="123" t="s">
        <v>1571</v>
      </c>
      <c r="E83" s="123" t="s">
        <v>2057</v>
      </c>
      <c r="F83" s="1950"/>
      <c r="G83" s="1950"/>
      <c r="H83" s="1989">
        <f>H80-H39</f>
        <v>-2378264140.7200022</v>
      </c>
      <c r="I83" s="1956"/>
      <c r="J83" s="1992">
        <f>J80-J39</f>
        <v>-1519772721.3399982</v>
      </c>
      <c r="K83" s="123"/>
    </row>
    <row r="84" spans="1:11">
      <c r="A84" s="1895"/>
      <c r="B84" s="530" t="s">
        <v>1572</v>
      </c>
      <c r="C84" s="1950"/>
      <c r="D84" s="123" t="s">
        <v>1573</v>
      </c>
      <c r="E84" s="123" t="s">
        <v>2058</v>
      </c>
      <c r="F84" s="1950"/>
      <c r="G84" s="1950"/>
      <c r="H84" s="2008"/>
      <c r="I84" s="1956"/>
      <c r="J84" s="1996"/>
      <c r="K84" s="123"/>
    </row>
    <row r="85" spans="1:11">
      <c r="A85" s="1895"/>
      <c r="B85" s="530" t="s">
        <v>1574</v>
      </c>
      <c r="C85" s="1950"/>
      <c r="D85" s="123" t="s">
        <v>1575</v>
      </c>
      <c r="E85" s="123" t="s">
        <v>1576</v>
      </c>
      <c r="F85" s="1952" t="s">
        <v>475</v>
      </c>
      <c r="G85" s="1950"/>
      <c r="H85" s="1989">
        <f>Sch.36!K62</f>
        <v>0</v>
      </c>
      <c r="I85" s="1956"/>
      <c r="J85" s="1996"/>
      <c r="K85" s="123"/>
    </row>
    <row r="86" spans="1:11">
      <c r="A86" s="1895"/>
      <c r="B86" s="530" t="s">
        <v>1577</v>
      </c>
      <c r="C86" s="1950"/>
      <c r="D86" s="123" t="s">
        <v>1578</v>
      </c>
      <c r="E86" s="123" t="s">
        <v>1579</v>
      </c>
      <c r="F86" s="1952" t="s">
        <v>475</v>
      </c>
      <c r="G86" s="1950"/>
      <c r="H86" s="1989">
        <f>Sch.36!K55</f>
        <v>0</v>
      </c>
      <c r="I86" s="1956"/>
      <c r="J86" s="1996"/>
      <c r="K86" s="123"/>
    </row>
    <row r="87" spans="1:11">
      <c r="A87" s="1895"/>
      <c r="B87" s="530" t="s">
        <v>1851</v>
      </c>
      <c r="C87" s="1950"/>
      <c r="D87" s="123" t="s">
        <v>1580</v>
      </c>
      <c r="E87" s="123" t="s">
        <v>1581</v>
      </c>
      <c r="F87" s="1952" t="s">
        <v>336</v>
      </c>
      <c r="G87" s="1886"/>
      <c r="H87" s="1973">
        <f>+Sch.41!D26-Sch.41!E26-Sch.41!E34+Sch.41!D34</f>
        <v>100179887.78000282</v>
      </c>
      <c r="I87" s="1955"/>
      <c r="J87" s="1997">
        <v>24502569.509997398</v>
      </c>
      <c r="K87" s="123"/>
    </row>
    <row r="88" spans="1:11">
      <c r="A88" s="1895"/>
      <c r="B88" s="530" t="s">
        <v>1853</v>
      </c>
      <c r="C88" s="1950"/>
      <c r="D88" s="1892" t="s">
        <v>1582</v>
      </c>
      <c r="E88" s="1892"/>
      <c r="F88" s="1950"/>
      <c r="G88" s="1886"/>
      <c r="H88" s="2005">
        <f>H83-SUM(H84:H87)</f>
        <v>-2478444028.5000048</v>
      </c>
      <c r="I88" s="1955"/>
      <c r="J88" s="1993">
        <f>J83-SUM(J84:J87)</f>
        <v>-1544275290.8499956</v>
      </c>
      <c r="K88" s="123"/>
    </row>
    <row r="89" spans="1:11">
      <c r="A89" s="1895"/>
      <c r="B89" s="530" t="s">
        <v>1854</v>
      </c>
      <c r="C89" s="1950"/>
      <c r="D89" s="123" t="s">
        <v>1360</v>
      </c>
      <c r="E89" s="123" t="s">
        <v>2059</v>
      </c>
      <c r="F89" s="1950"/>
      <c r="G89" s="1950"/>
      <c r="H89" s="1989">
        <f>H82+H88</f>
        <v>-21124551306.070004</v>
      </c>
      <c r="I89" s="1956"/>
      <c r="J89" s="1992">
        <f>J82+J88</f>
        <v>-18646107277.57</v>
      </c>
      <c r="K89" s="123"/>
    </row>
    <row r="90" spans="1:11">
      <c r="A90" s="1895"/>
      <c r="B90" s="530" t="s">
        <v>1855</v>
      </c>
      <c r="C90" s="1950"/>
      <c r="D90" s="123" t="s">
        <v>1356</v>
      </c>
      <c r="E90" s="123" t="s">
        <v>2060</v>
      </c>
      <c r="F90" s="1950"/>
      <c r="G90" s="1886"/>
      <c r="H90" s="1973"/>
      <c r="I90" s="1955"/>
      <c r="J90" s="1997"/>
      <c r="K90" s="123"/>
    </row>
    <row r="91" spans="1:11" ht="16" thickBot="1">
      <c r="A91" s="1895"/>
      <c r="B91" s="530" t="s">
        <v>1583</v>
      </c>
      <c r="C91" s="1950"/>
      <c r="D91" s="1892" t="s">
        <v>1584</v>
      </c>
      <c r="E91" s="1892"/>
      <c r="F91" s="1950"/>
      <c r="G91" s="1966"/>
      <c r="H91" s="2012">
        <f>H89+H90</f>
        <v>-21124551306.070004</v>
      </c>
      <c r="I91" s="1887"/>
      <c r="J91" s="2001">
        <f>J89+J90</f>
        <v>-18646107277.57</v>
      </c>
      <c r="K91" s="123"/>
    </row>
    <row r="92" spans="1:11" ht="16" thickTop="1">
      <c r="A92" s="1968"/>
      <c r="B92" s="1969"/>
      <c r="C92" s="1866"/>
      <c r="D92" s="1865" t="s">
        <v>1585</v>
      </c>
      <c r="E92" s="1865"/>
      <c r="F92" s="1866"/>
      <c r="G92" s="1950"/>
      <c r="H92" s="1989"/>
      <c r="I92" s="1950"/>
      <c r="J92" s="1992"/>
      <c r="K92" s="123"/>
    </row>
    <row r="93" spans="1:11">
      <c r="A93" s="1895"/>
      <c r="B93" s="530" t="s">
        <v>1586</v>
      </c>
      <c r="C93" s="1950"/>
      <c r="D93" s="123" t="s">
        <v>1358</v>
      </c>
      <c r="E93" s="123" t="s">
        <v>762</v>
      </c>
      <c r="F93" s="1950"/>
      <c r="G93" s="1950"/>
      <c r="H93" s="1989"/>
      <c r="I93" s="1950"/>
      <c r="J93" s="1992"/>
      <c r="K93" s="123"/>
    </row>
    <row r="94" spans="1:11">
      <c r="A94" s="1895"/>
      <c r="B94" s="123"/>
      <c r="C94" s="1950"/>
      <c r="D94" s="123"/>
      <c r="E94" s="1922" t="s">
        <v>763</v>
      </c>
      <c r="F94" s="1950"/>
      <c r="G94" s="1886"/>
      <c r="H94" s="1973">
        <v>979561637.70000005</v>
      </c>
      <c r="I94" s="1967"/>
      <c r="J94" s="1997">
        <v>808869257.75</v>
      </c>
      <c r="K94" s="123"/>
    </row>
    <row r="95" spans="1:11">
      <c r="A95" s="1895"/>
      <c r="B95" s="530" t="s">
        <v>466</v>
      </c>
      <c r="C95" s="1950"/>
      <c r="D95" s="123"/>
      <c r="E95" s="123" t="s">
        <v>764</v>
      </c>
      <c r="F95" s="1952" t="s">
        <v>1572</v>
      </c>
      <c r="G95" s="1950"/>
      <c r="H95" s="1989">
        <v>180304199.13</v>
      </c>
      <c r="I95" s="1956"/>
      <c r="J95" s="1996">
        <v>170692379.95000002</v>
      </c>
      <c r="K95" s="123"/>
    </row>
    <row r="96" spans="1:11">
      <c r="A96" s="1895"/>
      <c r="B96" s="530" t="s">
        <v>469</v>
      </c>
      <c r="C96" s="1950"/>
      <c r="D96" s="123"/>
      <c r="E96" s="123" t="s">
        <v>2061</v>
      </c>
      <c r="F96" s="1950"/>
      <c r="G96" s="1950"/>
      <c r="H96" s="2008"/>
      <c r="I96" s="1956"/>
      <c r="J96" s="1996"/>
      <c r="K96" s="123"/>
    </row>
    <row r="97" spans="1:11">
      <c r="A97" s="1895"/>
      <c r="B97" s="530" t="s">
        <v>472</v>
      </c>
      <c r="C97" s="1950"/>
      <c r="D97" s="123"/>
      <c r="E97" s="123" t="s">
        <v>2062</v>
      </c>
      <c r="F97" s="1950"/>
      <c r="G97" s="1886"/>
      <c r="H97" s="1973"/>
      <c r="I97" s="1955"/>
      <c r="J97" s="1997"/>
      <c r="K97" s="123"/>
    </row>
    <row r="98" spans="1:11">
      <c r="A98" s="1895"/>
      <c r="B98" s="530" t="s">
        <v>475</v>
      </c>
      <c r="C98" s="1950"/>
      <c r="D98" s="123" t="s">
        <v>1358</v>
      </c>
      <c r="E98" s="123" t="s">
        <v>762</v>
      </c>
      <c r="F98" s="1950"/>
      <c r="G98" s="1950"/>
      <c r="H98" s="1989"/>
      <c r="I98" s="1950"/>
      <c r="J98" s="1992"/>
      <c r="K98" s="123"/>
    </row>
    <row r="99" spans="1:11" ht="16" thickBot="1">
      <c r="A99" s="1949"/>
      <c r="B99" s="1855"/>
      <c r="C99" s="1886"/>
      <c r="D99" s="1855"/>
      <c r="E99" s="1970" t="s">
        <v>765</v>
      </c>
      <c r="F99" s="1886"/>
      <c r="G99" s="1966"/>
      <c r="H99" s="2012">
        <f>H94+H95-H96+H97</f>
        <v>1159865836.8299999</v>
      </c>
      <c r="I99" s="1966"/>
      <c r="J99" s="2001">
        <f>J94+J95-J96+J97</f>
        <v>979561637.70000005</v>
      </c>
      <c r="K99" s="123"/>
    </row>
    <row r="100" spans="1:11" ht="16" thickTop="1">
      <c r="A100" s="1895"/>
      <c r="B100" s="1892" t="s">
        <v>766</v>
      </c>
      <c r="C100" s="1892"/>
      <c r="D100" s="1892"/>
      <c r="E100" s="1892"/>
      <c r="F100" s="1892"/>
      <c r="G100" s="1892"/>
      <c r="H100" s="1999"/>
      <c r="I100" s="1892"/>
      <c r="J100" s="1991"/>
      <c r="K100" s="123"/>
    </row>
    <row r="101" spans="1:11">
      <c r="A101" s="1895"/>
      <c r="B101" s="123"/>
      <c r="C101" s="123"/>
      <c r="D101" s="123"/>
      <c r="E101" s="123"/>
      <c r="F101" s="123"/>
      <c r="G101" s="123"/>
      <c r="H101" s="1989"/>
      <c r="I101" s="123"/>
      <c r="J101" s="1992"/>
      <c r="K101" s="123"/>
    </row>
    <row r="102" spans="1:11">
      <c r="A102" s="1895"/>
      <c r="B102" s="1971" t="s">
        <v>767</v>
      </c>
      <c r="C102" s="144"/>
      <c r="D102" s="144" t="s">
        <v>768</v>
      </c>
      <c r="E102" s="144"/>
      <c r="F102" s="144"/>
      <c r="G102" s="144"/>
      <c r="H102" s="2008"/>
      <c r="I102" s="144"/>
      <c r="J102" s="1996"/>
      <c r="K102" s="123"/>
    </row>
    <row r="103" spans="1:11">
      <c r="A103" s="1895"/>
      <c r="B103" s="144"/>
      <c r="C103" s="144"/>
      <c r="D103" s="144" t="s">
        <v>769</v>
      </c>
      <c r="E103" s="144"/>
      <c r="F103" s="144"/>
      <c r="G103" s="144"/>
      <c r="H103" s="2008"/>
      <c r="I103" s="144"/>
      <c r="J103" s="1996"/>
      <c r="K103" s="123"/>
    </row>
    <row r="104" spans="1:11">
      <c r="A104" s="1942"/>
      <c r="B104" s="144"/>
      <c r="C104" s="144"/>
      <c r="D104" s="144"/>
      <c r="E104" s="144"/>
      <c r="F104" s="144"/>
      <c r="G104" s="144"/>
      <c r="H104" s="2008"/>
      <c r="I104" s="144"/>
      <c r="J104" s="1996"/>
      <c r="K104" s="123"/>
    </row>
    <row r="105" spans="1:11">
      <c r="A105" s="1942"/>
      <c r="B105" s="144"/>
      <c r="C105" s="144"/>
      <c r="D105" s="144"/>
      <c r="E105" s="144"/>
      <c r="F105" s="144"/>
      <c r="G105" s="144"/>
      <c r="H105" s="2008"/>
      <c r="I105" s="144"/>
      <c r="J105" s="1996"/>
      <c r="K105" s="123"/>
    </row>
    <row r="106" spans="1:11">
      <c r="A106" s="1942"/>
      <c r="B106" s="144"/>
      <c r="C106" s="144"/>
      <c r="D106" s="144"/>
      <c r="E106" s="144"/>
      <c r="F106" s="144"/>
      <c r="G106" s="144"/>
      <c r="H106" s="2008"/>
      <c r="I106" s="144"/>
      <c r="J106" s="1996"/>
      <c r="K106" s="123"/>
    </row>
    <row r="107" spans="1:11">
      <c r="A107" s="1942"/>
      <c r="B107" s="144"/>
      <c r="C107" s="144"/>
      <c r="D107" s="144"/>
      <c r="E107" s="144"/>
      <c r="F107" s="144"/>
      <c r="G107" s="144"/>
      <c r="H107" s="2008"/>
      <c r="I107" s="144"/>
      <c r="J107" s="1996"/>
      <c r="K107" s="123"/>
    </row>
    <row r="108" spans="1:11">
      <c r="A108" s="1942"/>
      <c r="B108" s="144"/>
      <c r="C108" s="144"/>
      <c r="D108" s="144"/>
      <c r="E108" s="144"/>
      <c r="F108" s="144"/>
      <c r="G108" s="144"/>
      <c r="H108" s="2008"/>
      <c r="I108" s="144"/>
      <c r="J108" s="1996"/>
      <c r="K108" s="123"/>
    </row>
    <row r="109" spans="1:11">
      <c r="A109" s="1942"/>
      <c r="B109" s="144"/>
      <c r="C109" s="144"/>
      <c r="D109" s="144"/>
      <c r="E109" s="144"/>
      <c r="F109" s="144"/>
      <c r="G109" s="144"/>
      <c r="H109" s="2008"/>
      <c r="I109" s="144"/>
      <c r="J109" s="1996"/>
      <c r="K109" s="123"/>
    </row>
    <row r="110" spans="1:11">
      <c r="A110" s="1942"/>
      <c r="B110" s="144"/>
      <c r="C110" s="144"/>
      <c r="D110" s="144"/>
      <c r="E110" s="144"/>
      <c r="F110" s="144"/>
      <c r="G110" s="144"/>
      <c r="H110" s="2008"/>
      <c r="I110" s="144"/>
      <c r="J110" s="1996"/>
      <c r="K110" s="123"/>
    </row>
    <row r="111" spans="1:11">
      <c r="A111" s="1942"/>
      <c r="B111" s="144"/>
      <c r="C111" s="144"/>
      <c r="D111" s="144"/>
      <c r="E111" s="144"/>
      <c r="F111" s="144"/>
      <c r="G111" s="144"/>
      <c r="H111" s="2008"/>
      <c r="I111" s="144"/>
      <c r="J111" s="1996"/>
      <c r="K111" s="123"/>
    </row>
    <row r="112" spans="1:11">
      <c r="A112" s="1942"/>
      <c r="B112" s="144"/>
      <c r="C112" s="144"/>
      <c r="D112" s="144"/>
      <c r="E112" s="144"/>
      <c r="F112" s="144"/>
      <c r="G112" s="144"/>
      <c r="H112" s="2008"/>
      <c r="I112" s="144"/>
      <c r="J112" s="1996"/>
      <c r="K112" s="123"/>
    </row>
    <row r="113" spans="1:11">
      <c r="A113" s="1942"/>
      <c r="B113" s="144"/>
      <c r="C113" s="144"/>
      <c r="D113" s="144"/>
      <c r="E113" s="144"/>
      <c r="F113" s="144"/>
      <c r="G113" s="144"/>
      <c r="H113" s="2008"/>
      <c r="I113" s="144"/>
      <c r="J113" s="1996"/>
      <c r="K113" s="123"/>
    </row>
    <row r="114" spans="1:11">
      <c r="A114" s="1942"/>
      <c r="B114" s="144"/>
      <c r="C114" s="144"/>
      <c r="D114" s="144"/>
      <c r="E114" s="144"/>
      <c r="F114" s="144"/>
      <c r="G114" s="144"/>
      <c r="H114" s="2008"/>
      <c r="I114" s="144"/>
      <c r="J114" s="1996"/>
      <c r="K114" s="123"/>
    </row>
    <row r="115" spans="1:11">
      <c r="A115" s="1942"/>
      <c r="B115" s="144"/>
      <c r="C115" s="144"/>
      <c r="D115" s="144"/>
      <c r="E115" s="144"/>
      <c r="F115" s="144"/>
      <c r="G115" s="144"/>
      <c r="H115" s="2008"/>
      <c r="I115" s="144"/>
      <c r="J115" s="1996"/>
      <c r="K115" s="123"/>
    </row>
    <row r="116" spans="1:11">
      <c r="A116" s="1942"/>
      <c r="B116" s="144"/>
      <c r="C116" s="144"/>
      <c r="D116" s="144"/>
      <c r="E116" s="144"/>
      <c r="F116" s="144"/>
      <c r="G116" s="144"/>
      <c r="H116" s="2008"/>
      <c r="I116" s="144"/>
      <c r="J116" s="1996"/>
      <c r="K116" s="123"/>
    </row>
    <row r="117" spans="1:11">
      <c r="A117" s="1942"/>
      <c r="B117" s="144"/>
      <c r="C117" s="144"/>
      <c r="D117" s="144"/>
      <c r="E117" s="144"/>
      <c r="F117" s="144"/>
      <c r="G117" s="144"/>
      <c r="H117" s="2008"/>
      <c r="I117" s="144"/>
      <c r="J117" s="1996"/>
      <c r="K117" s="123"/>
    </row>
    <row r="118" spans="1:11" ht="16" thickBot="1">
      <c r="A118" s="1945"/>
      <c r="B118" s="149"/>
      <c r="C118" s="149"/>
      <c r="D118" s="149"/>
      <c r="E118" s="149"/>
      <c r="F118" s="149"/>
      <c r="G118" s="149"/>
      <c r="H118" s="2013"/>
      <c r="I118" s="149"/>
      <c r="J118" s="2002"/>
      <c r="K118" s="123"/>
    </row>
    <row r="119" spans="1:11">
      <c r="A119" s="123"/>
      <c r="B119" s="123"/>
      <c r="C119" s="123"/>
      <c r="D119" s="123"/>
      <c r="E119" s="123"/>
      <c r="F119" s="123"/>
      <c r="G119" s="123"/>
      <c r="H119" s="1989"/>
      <c r="I119" s="123"/>
      <c r="J119" s="2003" t="s">
        <v>1275</v>
      </c>
      <c r="K119" s="123"/>
    </row>
    <row r="120" spans="1:11">
      <c r="A120" s="1892" t="s">
        <v>83</v>
      </c>
      <c r="B120" s="1892"/>
      <c r="C120" s="1892"/>
      <c r="D120" s="1892"/>
      <c r="E120" s="1892"/>
      <c r="F120" s="1892"/>
      <c r="G120" s="1892"/>
      <c r="H120" s="1999"/>
      <c r="I120" s="1892"/>
      <c r="J120" s="1999"/>
      <c r="K120" s="123"/>
    </row>
    <row r="121" spans="1:11">
      <c r="A121" s="123"/>
    </row>
    <row r="122" spans="1:11">
      <c r="A122" s="123"/>
    </row>
    <row r="123" spans="1:11">
      <c r="A123" s="123"/>
    </row>
    <row r="124" spans="1:11">
      <c r="A124" s="123"/>
    </row>
    <row r="125" spans="1:11">
      <c r="A125" s="123"/>
    </row>
    <row r="126" spans="1:11">
      <c r="A126" s="123"/>
    </row>
    <row r="127" spans="1:11">
      <c r="A127" s="123"/>
    </row>
    <row r="128" spans="1:11">
      <c r="A128" s="123"/>
    </row>
    <row r="129" spans="1:1">
      <c r="A129" s="123"/>
    </row>
    <row r="130" spans="1:1">
      <c r="A130" s="123"/>
    </row>
    <row r="131" spans="1:1">
      <c r="A131" s="123"/>
    </row>
    <row r="132" spans="1:1">
      <c r="A132" s="123"/>
    </row>
    <row r="133" spans="1:1">
      <c r="A133" s="123"/>
    </row>
    <row r="134" spans="1:1">
      <c r="A134" s="123"/>
    </row>
    <row r="135" spans="1:1">
      <c r="A135" s="123"/>
    </row>
    <row r="136" spans="1:1">
      <c r="A136" s="123"/>
    </row>
    <row r="137" spans="1:1">
      <c r="A137" s="123"/>
    </row>
    <row r="138" spans="1:1">
      <c r="A138" s="123"/>
    </row>
  </sheetData>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0</xdr:rowOff>
                  </from>
                  <to>
                    <xdr:col>0</xdr:col>
                    <xdr:colOff>0</xdr:colOff>
                    <xdr:row>123</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dimension ref="A1:G228"/>
  <sheetViews>
    <sheetView defaultGridColor="0" colorId="22" zoomScale="75" zoomScaleNormal="75" workbookViewId="0">
      <pane xSplit="1" ySplit="6" topLeftCell="B7" activePane="bottomRight" state="frozen"/>
      <selection pane="topRight"/>
      <selection pane="bottomLeft"/>
      <selection pane="bottomRight"/>
    </sheetView>
  </sheetViews>
  <sheetFormatPr defaultColWidth="9.84375" defaultRowHeight="15.5"/>
  <cols>
    <col min="1" max="1" width="1.84375" style="668" customWidth="1"/>
    <col min="2" max="2" width="5.84375" style="668" customWidth="1"/>
    <col min="3" max="3" width="2.84375" style="668" customWidth="1"/>
    <col min="4" max="4" width="55.84375" style="668" customWidth="1"/>
    <col min="5" max="5" width="8.84375" style="668" customWidth="1"/>
    <col min="6" max="6" width="20.921875" style="1428" customWidth="1"/>
    <col min="7" max="7" width="19.53515625" style="1428" customWidth="1"/>
    <col min="8" max="16384" width="9.84375" style="668"/>
  </cols>
  <sheetData>
    <row r="1" spans="1:7" ht="16" thickBot="1">
      <c r="A1" s="559"/>
      <c r="B1" s="1514" t="str">
        <f>'Data Sheet'!A54</f>
        <v>Annual Report of VERIZON NEW YORK INC.                                                                            For the period ending DECEMBER 31, 2023</v>
      </c>
      <c r="C1" s="559"/>
      <c r="D1" s="559"/>
      <c r="E1" s="559"/>
      <c r="F1" s="798"/>
      <c r="G1" s="798"/>
    </row>
    <row r="2" spans="1:7">
      <c r="A2" s="559"/>
      <c r="B2" s="1471"/>
      <c r="C2" s="1400"/>
      <c r="D2" s="1400"/>
      <c r="E2" s="1400"/>
      <c r="F2" s="1505"/>
      <c r="G2" s="1417"/>
    </row>
    <row r="3" spans="1:7">
      <c r="A3" s="559"/>
      <c r="B3" s="947" t="s">
        <v>770</v>
      </c>
      <c r="C3" s="561"/>
      <c r="D3" s="1163"/>
      <c r="E3" s="1163"/>
      <c r="F3" s="1515"/>
      <c r="G3" s="1516"/>
    </row>
    <row r="4" spans="1:7">
      <c r="A4" s="559"/>
      <c r="B4" s="1284"/>
      <c r="C4" s="1286"/>
      <c r="D4" s="1286"/>
      <c r="E4" s="1286"/>
      <c r="F4" s="1482"/>
      <c r="G4" s="1420"/>
    </row>
    <row r="5" spans="1:7">
      <c r="A5" s="559"/>
      <c r="B5" s="1281" t="s">
        <v>35</v>
      </c>
      <c r="C5" s="1215"/>
      <c r="D5" s="1280" t="s">
        <v>771</v>
      </c>
      <c r="E5" s="632"/>
      <c r="F5" s="1507" t="s">
        <v>772</v>
      </c>
      <c r="G5" s="1517" t="s">
        <v>773</v>
      </c>
    </row>
    <row r="6" spans="1:7">
      <c r="A6" s="559"/>
      <c r="B6" s="1503" t="s">
        <v>47</v>
      </c>
      <c r="C6" s="1285"/>
      <c r="D6" s="1483" t="s">
        <v>459</v>
      </c>
      <c r="E6" s="1287"/>
      <c r="F6" s="1518" t="s">
        <v>460</v>
      </c>
      <c r="G6" s="1519" t="s">
        <v>461</v>
      </c>
    </row>
    <row r="7" spans="1:7">
      <c r="A7" s="559"/>
      <c r="B7" s="1281"/>
      <c r="C7" s="1215"/>
      <c r="D7" s="559" t="s">
        <v>774</v>
      </c>
      <c r="E7" s="638"/>
      <c r="F7" s="798"/>
      <c r="G7" s="1520"/>
    </row>
    <row r="8" spans="1:7">
      <c r="A8" s="559"/>
      <c r="B8" s="1281">
        <v>1</v>
      </c>
      <c r="C8" s="1215"/>
      <c r="D8" s="559" t="s">
        <v>775</v>
      </c>
      <c r="E8" s="1292"/>
      <c r="F8" s="1482">
        <f>Sch.12!H80</f>
        <v>-2197959941.5900021</v>
      </c>
      <c r="G8" s="1521">
        <f>Sch.12!J80</f>
        <v>-1349080341.3899982</v>
      </c>
    </row>
    <row r="9" spans="1:7">
      <c r="A9" s="559"/>
      <c r="B9" s="1281"/>
      <c r="C9" s="1215"/>
      <c r="D9" s="559" t="s">
        <v>776</v>
      </c>
      <c r="E9" s="638"/>
      <c r="F9" s="1522"/>
      <c r="G9" s="1520"/>
    </row>
    <row r="10" spans="1:7">
      <c r="A10" s="559"/>
      <c r="B10" s="1281"/>
      <c r="C10" s="1215"/>
      <c r="D10" s="559" t="s">
        <v>777</v>
      </c>
      <c r="E10" s="638"/>
      <c r="F10" s="1522"/>
      <c r="G10" s="1520"/>
    </row>
    <row r="11" spans="1:7">
      <c r="A11" s="559"/>
      <c r="B11" s="1281">
        <v>2</v>
      </c>
      <c r="C11" s="1215"/>
      <c r="D11" s="1523" t="s">
        <v>2042</v>
      </c>
      <c r="E11" s="638"/>
      <c r="F11" s="1524">
        <v>972550034.81000006</v>
      </c>
      <c r="G11" s="1520">
        <v>986880464.02000034</v>
      </c>
    </row>
    <row r="12" spans="1:7">
      <c r="A12" s="559"/>
      <c r="B12" s="1281">
        <v>3</v>
      </c>
      <c r="C12" s="1215"/>
      <c r="D12" s="1523" t="s">
        <v>2043</v>
      </c>
      <c r="E12" s="638"/>
      <c r="F12" s="1524">
        <v>194234461.53999999</v>
      </c>
      <c r="G12" s="1520">
        <v>224080102.34</v>
      </c>
    </row>
    <row r="13" spans="1:7">
      <c r="A13" s="559"/>
      <c r="B13" s="1281">
        <v>4</v>
      </c>
      <c r="C13" s="1215"/>
      <c r="D13" s="1523" t="s">
        <v>2044</v>
      </c>
      <c r="E13" s="638"/>
      <c r="F13" s="1524">
        <v>17615298</v>
      </c>
      <c r="G13" s="1520">
        <v>263582967</v>
      </c>
    </row>
    <row r="14" spans="1:7">
      <c r="A14" s="559"/>
      <c r="B14" s="1281">
        <v>5</v>
      </c>
      <c r="C14" s="1215"/>
      <c r="D14" s="1523" t="s">
        <v>2045</v>
      </c>
      <c r="E14" s="638"/>
      <c r="F14" s="1524"/>
      <c r="G14" s="1520"/>
    </row>
    <row r="15" spans="1:7">
      <c r="A15" s="559"/>
      <c r="B15" s="1281">
        <v>6</v>
      </c>
      <c r="C15" s="1215"/>
      <c r="D15" s="1523" t="s">
        <v>2046</v>
      </c>
      <c r="E15" s="638"/>
      <c r="F15" s="1524">
        <v>-10949441138.679995</v>
      </c>
      <c r="G15" s="1520">
        <v>10167981720.16</v>
      </c>
    </row>
    <row r="16" spans="1:7">
      <c r="A16" s="559"/>
      <c r="B16" s="1281"/>
      <c r="C16" s="1215"/>
      <c r="D16" s="1523" t="s">
        <v>2047</v>
      </c>
      <c r="E16" s="638"/>
      <c r="F16" s="1524"/>
      <c r="G16" s="1520"/>
    </row>
    <row r="17" spans="1:7">
      <c r="A17" s="559"/>
      <c r="B17" s="1281">
        <v>7</v>
      </c>
      <c r="C17" s="1215"/>
      <c r="D17" s="1523" t="s">
        <v>2048</v>
      </c>
      <c r="E17" s="638"/>
      <c r="F17" s="1524">
        <v>-225264.44999999925</v>
      </c>
      <c r="G17" s="1520">
        <v>24806.5</v>
      </c>
    </row>
    <row r="18" spans="1:7">
      <c r="A18" s="559"/>
      <c r="B18" s="1281">
        <v>8</v>
      </c>
      <c r="C18" s="1215"/>
      <c r="D18" s="1523" t="s">
        <v>2049</v>
      </c>
      <c r="E18" s="638"/>
      <c r="F18" s="1524">
        <v>-515091827.21999955</v>
      </c>
      <c r="G18" s="1520">
        <v>22577218.239998579</v>
      </c>
    </row>
    <row r="19" spans="1:7">
      <c r="A19" s="559"/>
      <c r="B19" s="1281"/>
      <c r="C19" s="1215"/>
      <c r="D19" s="1523" t="s">
        <v>2050</v>
      </c>
      <c r="E19" s="638"/>
      <c r="F19" s="1524"/>
      <c r="G19" s="1520"/>
    </row>
    <row r="20" spans="1:7">
      <c r="A20" s="559"/>
      <c r="B20" s="1281">
        <v>9</v>
      </c>
      <c r="C20" s="1215"/>
      <c r="D20" s="1523" t="s">
        <v>2051</v>
      </c>
      <c r="E20" s="638"/>
      <c r="F20" s="1524">
        <v>729778.25</v>
      </c>
      <c r="G20" s="1520">
        <v>-3639975.3200000823</v>
      </c>
    </row>
    <row r="21" spans="1:7">
      <c r="A21" s="559"/>
      <c r="B21" s="1281">
        <v>10</v>
      </c>
      <c r="C21" s="1215"/>
      <c r="D21" s="1523" t="s">
        <v>2052</v>
      </c>
      <c r="E21" s="638"/>
      <c r="F21" s="1524">
        <v>-107154669.00999996</v>
      </c>
      <c r="G21" s="1520">
        <v>-62082289.840000078</v>
      </c>
    </row>
    <row r="22" spans="1:7">
      <c r="A22" s="559"/>
      <c r="B22" s="1281">
        <v>11</v>
      </c>
      <c r="C22" s="1215"/>
      <c r="D22" s="1523" t="s">
        <v>2053</v>
      </c>
      <c r="E22" s="638"/>
      <c r="F22" s="1524">
        <v>-16271319.230000004</v>
      </c>
      <c r="G22" s="1520">
        <v>13675329.090000004</v>
      </c>
    </row>
    <row r="23" spans="1:7">
      <c r="A23" s="559"/>
      <c r="B23" s="1281">
        <v>12</v>
      </c>
      <c r="C23" s="1215"/>
      <c r="D23" s="1523" t="s">
        <v>2054</v>
      </c>
      <c r="E23" s="638"/>
      <c r="F23" s="1524">
        <v>-180304199.13</v>
      </c>
      <c r="G23" s="1520">
        <v>-170692379.95000002</v>
      </c>
    </row>
    <row r="24" spans="1:7">
      <c r="A24" s="559"/>
      <c r="B24" s="1281">
        <v>13</v>
      </c>
      <c r="C24" s="1215"/>
      <c r="D24" s="1523" t="s">
        <v>1777</v>
      </c>
      <c r="E24" s="638"/>
      <c r="F24" s="1524">
        <v>0</v>
      </c>
      <c r="G24" s="1520">
        <v>0</v>
      </c>
    </row>
    <row r="25" spans="1:7">
      <c r="A25" s="559"/>
      <c r="B25" s="1281"/>
      <c r="C25" s="1215"/>
      <c r="D25" s="1523" t="s">
        <v>1778</v>
      </c>
      <c r="E25" s="638"/>
      <c r="F25" s="1524"/>
      <c r="G25" s="1520"/>
    </row>
    <row r="26" spans="1:7">
      <c r="A26" s="559"/>
      <c r="B26" s="1281"/>
      <c r="C26" s="1215"/>
      <c r="D26" s="1523" t="s">
        <v>1779</v>
      </c>
      <c r="E26" s="638"/>
      <c r="F26" s="1524"/>
      <c r="G26" s="1520"/>
    </row>
    <row r="27" spans="1:7">
      <c r="A27" s="559"/>
      <c r="B27" s="1281">
        <v>14</v>
      </c>
      <c r="C27" s="1215"/>
      <c r="D27" s="1525" t="s">
        <v>2905</v>
      </c>
      <c r="E27" s="1526"/>
      <c r="F27" s="1524">
        <v>93093959.11999999</v>
      </c>
      <c r="G27" s="1520">
        <v>125123485.7</v>
      </c>
    </row>
    <row r="28" spans="1:7">
      <c r="A28" s="559"/>
      <c r="B28" s="1281">
        <v>15</v>
      </c>
      <c r="C28" s="1215"/>
      <c r="D28" s="1525" t="s">
        <v>2906</v>
      </c>
      <c r="E28" s="1526"/>
      <c r="F28" s="1524">
        <v>19146440.149999999</v>
      </c>
      <c r="G28" s="1520">
        <v>16752757.430000003</v>
      </c>
    </row>
    <row r="29" spans="1:7">
      <c r="A29" s="559"/>
      <c r="B29" s="1281">
        <v>16</v>
      </c>
      <c r="C29" s="1215"/>
      <c r="D29" s="1525" t="s">
        <v>45</v>
      </c>
      <c r="E29" s="1526"/>
      <c r="F29" s="1524">
        <v>-274098332.26999384</v>
      </c>
      <c r="G29" s="1520">
        <v>-866799634.24997544</v>
      </c>
    </row>
    <row r="30" spans="1:7">
      <c r="A30" s="559"/>
      <c r="B30" s="1281">
        <v>17</v>
      </c>
      <c r="C30" s="1215"/>
      <c r="D30" s="559" t="s">
        <v>1780</v>
      </c>
      <c r="E30" s="638"/>
      <c r="F30" s="1527">
        <f>SUM(F11:F29)</f>
        <v>-10745216778.119987</v>
      </c>
      <c r="G30" s="1528">
        <f>SUM(G11:G29)</f>
        <v>10717464571.120024</v>
      </c>
    </row>
    <row r="31" spans="1:7">
      <c r="A31" s="559"/>
      <c r="B31" s="1281">
        <v>18</v>
      </c>
      <c r="C31" s="1215"/>
      <c r="D31" s="1280" t="s">
        <v>1781</v>
      </c>
      <c r="E31" s="638"/>
      <c r="F31" s="1527">
        <f>F8+F30</f>
        <v>-12943176719.70999</v>
      </c>
      <c r="G31" s="1528">
        <f>G8+G30</f>
        <v>9368384229.7300262</v>
      </c>
    </row>
    <row r="32" spans="1:7">
      <c r="A32" s="559"/>
      <c r="B32" s="1281"/>
      <c r="C32" s="1215"/>
      <c r="D32" s="559"/>
      <c r="E32" s="638"/>
      <c r="F32" s="798"/>
      <c r="G32" s="1520"/>
    </row>
    <row r="33" spans="1:7">
      <c r="A33" s="559"/>
      <c r="B33" s="1281"/>
      <c r="C33" s="1215"/>
      <c r="D33" s="559" t="s">
        <v>1782</v>
      </c>
      <c r="E33" s="638"/>
      <c r="F33" s="798"/>
      <c r="G33" s="1520"/>
    </row>
    <row r="34" spans="1:7">
      <c r="A34" s="559"/>
      <c r="B34" s="1281"/>
      <c r="C34" s="1215"/>
      <c r="D34" s="559" t="s">
        <v>1783</v>
      </c>
      <c r="E34" s="638"/>
      <c r="F34" s="1424"/>
      <c r="G34" s="1529"/>
    </row>
    <row r="35" spans="1:7">
      <c r="A35" s="559"/>
      <c r="B35" s="1281"/>
      <c r="C35" s="1215"/>
      <c r="D35" s="559" t="s">
        <v>1784</v>
      </c>
      <c r="E35" s="638"/>
      <c r="F35" s="1424"/>
      <c r="G35" s="1529"/>
    </row>
    <row r="36" spans="1:7">
      <c r="A36" s="559"/>
      <c r="B36" s="1281">
        <v>19</v>
      </c>
      <c r="C36" s="1215"/>
      <c r="D36" s="1523" t="s">
        <v>1785</v>
      </c>
      <c r="E36" s="638"/>
      <c r="F36" s="1270">
        <v>-961391542.82999992</v>
      </c>
      <c r="G36" s="1530">
        <v>-389545428.55000007</v>
      </c>
    </row>
    <row r="37" spans="1:7">
      <c r="A37" s="559"/>
      <c r="B37" s="1281">
        <v>20</v>
      </c>
      <c r="C37" s="1215"/>
      <c r="D37" s="1523" t="s">
        <v>1786</v>
      </c>
      <c r="E37" s="638"/>
      <c r="F37" s="1270"/>
      <c r="G37" s="1530"/>
    </row>
    <row r="38" spans="1:7">
      <c r="A38" s="559"/>
      <c r="B38" s="1281">
        <v>21</v>
      </c>
      <c r="C38" s="1215"/>
      <c r="D38" s="1523" t="s">
        <v>1787</v>
      </c>
      <c r="E38" s="638"/>
      <c r="F38" s="1270"/>
      <c r="G38" s="1530"/>
    </row>
    <row r="39" spans="1:7">
      <c r="A39" s="559"/>
      <c r="B39" s="1281">
        <v>22</v>
      </c>
      <c r="C39" s="1215"/>
      <c r="D39" s="1523" t="s">
        <v>1788</v>
      </c>
      <c r="E39" s="638"/>
      <c r="F39" s="1270"/>
      <c r="G39" s="1530"/>
    </row>
    <row r="40" spans="1:7">
      <c r="A40" s="559"/>
      <c r="B40" s="1281"/>
      <c r="C40" s="1215"/>
      <c r="D40" s="1523" t="s">
        <v>196</v>
      </c>
      <c r="E40" s="638"/>
      <c r="F40" s="1270"/>
      <c r="G40" s="1530"/>
    </row>
    <row r="41" spans="1:7">
      <c r="A41" s="559"/>
      <c r="B41" s="1281">
        <f>B39+1</f>
        <v>23</v>
      </c>
      <c r="C41" s="1215"/>
      <c r="D41" s="1523" t="s">
        <v>197</v>
      </c>
      <c r="E41" s="638"/>
      <c r="F41" s="1270"/>
      <c r="G41" s="1530"/>
    </row>
    <row r="42" spans="1:7">
      <c r="A42" s="559"/>
      <c r="B42" s="1281">
        <f t="shared" ref="B42:B50" si="0">B41+1</f>
        <v>24</v>
      </c>
      <c r="C42" s="1215"/>
      <c r="D42" s="1523" t="s">
        <v>198</v>
      </c>
      <c r="E42" s="638"/>
      <c r="F42" s="1270"/>
      <c r="G42" s="1530"/>
    </row>
    <row r="43" spans="1:7">
      <c r="A43" s="559"/>
      <c r="B43" s="1281">
        <f t="shared" si="0"/>
        <v>25</v>
      </c>
      <c r="C43" s="1215"/>
      <c r="D43" s="1523" t="s">
        <v>199</v>
      </c>
      <c r="E43" s="638"/>
      <c r="F43" s="1270"/>
      <c r="G43" s="1530"/>
    </row>
    <row r="44" spans="1:7">
      <c r="A44" s="559"/>
      <c r="B44" s="1281">
        <f t="shared" si="0"/>
        <v>26</v>
      </c>
      <c r="C44" s="1215"/>
      <c r="D44" s="1523" t="s">
        <v>200</v>
      </c>
      <c r="E44" s="638"/>
      <c r="F44" s="1270"/>
      <c r="G44" s="1530"/>
    </row>
    <row r="45" spans="1:7">
      <c r="A45" s="559"/>
      <c r="B45" s="1281">
        <f t="shared" si="0"/>
        <v>27</v>
      </c>
      <c r="C45" s="1215"/>
      <c r="D45" s="1523" t="s">
        <v>201</v>
      </c>
      <c r="E45" s="638"/>
      <c r="F45" s="1524">
        <v>-213767044.06999874</v>
      </c>
      <c r="G45" s="1520">
        <v>-715386709.93999994</v>
      </c>
    </row>
    <row r="46" spans="1:7">
      <c r="A46" s="559"/>
      <c r="B46" s="1281">
        <f t="shared" si="0"/>
        <v>28</v>
      </c>
      <c r="C46" s="1215"/>
      <c r="D46" s="1523" t="s">
        <v>202</v>
      </c>
      <c r="E46" s="638"/>
      <c r="F46" s="1527">
        <f>SUM(F36:F45)</f>
        <v>-1175158586.8999987</v>
      </c>
      <c r="G46" s="1527">
        <f>SUM(G36:G45)</f>
        <v>-1104932138.49</v>
      </c>
    </row>
    <row r="47" spans="1:7">
      <c r="A47" s="559"/>
      <c r="B47" s="1281">
        <f t="shared" si="0"/>
        <v>29</v>
      </c>
      <c r="C47" s="1215"/>
      <c r="D47" s="1523" t="s">
        <v>203</v>
      </c>
      <c r="E47" s="638"/>
      <c r="F47" s="1270"/>
      <c r="G47" s="1530"/>
    </row>
    <row r="48" spans="1:7">
      <c r="A48" s="559"/>
      <c r="B48" s="1281">
        <f t="shared" si="0"/>
        <v>30</v>
      </c>
      <c r="C48" s="1215"/>
      <c r="D48" s="1523" t="s">
        <v>204</v>
      </c>
      <c r="E48" s="638"/>
      <c r="F48" s="1270"/>
      <c r="G48" s="1530"/>
    </row>
    <row r="49" spans="1:7">
      <c r="A49" s="559"/>
      <c r="B49" s="1281">
        <f t="shared" si="0"/>
        <v>31</v>
      </c>
      <c r="C49" s="1215"/>
      <c r="D49" s="1523" t="s">
        <v>205</v>
      </c>
      <c r="E49" s="638"/>
      <c r="F49" s="1270"/>
      <c r="G49" s="1530"/>
    </row>
    <row r="50" spans="1:7">
      <c r="A50" s="559"/>
      <c r="B50" s="1281">
        <f t="shared" si="0"/>
        <v>32</v>
      </c>
      <c r="C50" s="1215"/>
      <c r="D50" s="1523" t="s">
        <v>206</v>
      </c>
      <c r="E50" s="638"/>
      <c r="F50" s="1270"/>
      <c r="G50" s="1530"/>
    </row>
    <row r="51" spans="1:7">
      <c r="A51" s="559"/>
      <c r="B51" s="1281"/>
      <c r="C51" s="1215"/>
      <c r="D51" s="1523" t="s">
        <v>207</v>
      </c>
      <c r="E51" s="638"/>
      <c r="F51" s="822"/>
      <c r="G51" s="1530"/>
    </row>
    <row r="52" spans="1:7">
      <c r="A52" s="559"/>
      <c r="B52" s="1281">
        <v>33</v>
      </c>
      <c r="C52" s="1215"/>
      <c r="D52" s="1523" t="s">
        <v>208</v>
      </c>
      <c r="E52" s="638"/>
      <c r="F52" s="1270">
        <v>-14792083.67</v>
      </c>
      <c r="G52" s="1530">
        <v>0</v>
      </c>
    </row>
    <row r="53" spans="1:7">
      <c r="A53" s="559"/>
      <c r="B53" s="1281">
        <f>B52+1</f>
        <v>34</v>
      </c>
      <c r="C53" s="1215"/>
      <c r="D53" s="1523" t="s">
        <v>209</v>
      </c>
      <c r="E53" s="638"/>
      <c r="F53" s="1270"/>
      <c r="G53" s="1530"/>
    </row>
    <row r="54" spans="1:7">
      <c r="A54" s="559"/>
      <c r="B54" s="1281">
        <f>B53+1</f>
        <v>35</v>
      </c>
      <c r="C54" s="1215"/>
      <c r="D54" s="1523" t="s">
        <v>210</v>
      </c>
      <c r="E54" s="638"/>
      <c r="F54" s="1270"/>
      <c r="G54" s="1530"/>
    </row>
    <row r="55" spans="1:7">
      <c r="A55" s="559"/>
      <c r="B55" s="1281">
        <f>B54+1</f>
        <v>36</v>
      </c>
      <c r="C55" s="1215"/>
      <c r="D55" s="1523" t="s">
        <v>2490</v>
      </c>
      <c r="E55" s="638"/>
      <c r="F55" s="1270"/>
      <c r="G55" s="1530"/>
    </row>
    <row r="56" spans="1:7">
      <c r="A56" s="559"/>
      <c r="B56" s="1281"/>
      <c r="C56" s="1215"/>
      <c r="D56" s="1523" t="s">
        <v>2491</v>
      </c>
      <c r="E56" s="638"/>
      <c r="F56" s="1270">
        <v>-64538584.179999962</v>
      </c>
      <c r="G56" s="1530">
        <v>-82461144.349999994</v>
      </c>
    </row>
    <row r="57" spans="1:7">
      <c r="A57" s="559"/>
      <c r="B57" s="1281">
        <v>37</v>
      </c>
      <c r="C57" s="1215"/>
      <c r="D57" s="1531"/>
      <c r="E57" s="1526"/>
      <c r="F57" s="1270"/>
      <c r="G57" s="1530"/>
    </row>
    <row r="58" spans="1:7">
      <c r="A58" s="559"/>
      <c r="B58" s="1281">
        <f>B57+1</f>
        <v>38</v>
      </c>
      <c r="C58" s="1215"/>
      <c r="D58" s="1531"/>
      <c r="E58" s="1526"/>
      <c r="F58" s="1270"/>
      <c r="G58" s="1530"/>
    </row>
    <row r="59" spans="1:7">
      <c r="A59" s="559"/>
      <c r="B59" s="1281">
        <f>B58+1</f>
        <v>39</v>
      </c>
      <c r="C59" s="1215"/>
      <c r="D59" s="1523" t="s">
        <v>2492</v>
      </c>
      <c r="E59" s="638"/>
      <c r="F59" s="1532"/>
      <c r="G59" s="1423"/>
    </row>
    <row r="60" spans="1:7" ht="16" thickBot="1">
      <c r="A60" s="559"/>
      <c r="B60" s="1533">
        <f>B59+1</f>
        <v>40</v>
      </c>
      <c r="C60" s="1509"/>
      <c r="D60" s="1508" t="s">
        <v>2493</v>
      </c>
      <c r="E60" s="1534"/>
      <c r="F60" s="1535">
        <f>F46+SUM(F47:F59)</f>
        <v>-1254489254.7499986</v>
      </c>
      <c r="G60" s="1535">
        <f>G46+SUM(G47:G59)</f>
        <v>-1187393282.8399999</v>
      </c>
    </row>
    <row r="61" spans="1:7">
      <c r="A61" s="559"/>
      <c r="B61" s="1280" t="s">
        <v>1275</v>
      </c>
      <c r="C61" s="559"/>
      <c r="D61" s="559"/>
      <c r="E61" s="1500"/>
      <c r="F61" s="798"/>
      <c r="G61" s="798"/>
    </row>
    <row r="62" spans="1:7">
      <c r="A62" s="561">
        <v>22</v>
      </c>
      <c r="B62" s="561"/>
      <c r="C62" s="561"/>
      <c r="D62" s="561"/>
      <c r="E62" s="561"/>
      <c r="F62" s="1422"/>
      <c r="G62" s="1422"/>
    </row>
    <row r="63" spans="1:7">
      <c r="A63" s="559"/>
      <c r="B63" s="559"/>
      <c r="C63" s="559"/>
      <c r="D63" s="559"/>
      <c r="E63" s="559"/>
      <c r="F63" s="798"/>
      <c r="G63" s="798"/>
    </row>
    <row r="64" spans="1:7" ht="16" thickBot="1">
      <c r="A64" s="559"/>
      <c r="B64" s="1514" t="str">
        <f>'Data Sheet'!A54</f>
        <v>Annual Report of VERIZON NEW YORK INC.                                                                            For the period ending DECEMBER 31, 2023</v>
      </c>
      <c r="C64" s="559"/>
      <c r="D64" s="559"/>
      <c r="E64" s="559"/>
      <c r="F64" s="798"/>
      <c r="G64" s="798"/>
    </row>
    <row r="65" spans="1:7">
      <c r="A65" s="559"/>
      <c r="B65" s="1471"/>
      <c r="C65" s="1400"/>
      <c r="D65" s="1400"/>
      <c r="E65" s="1400"/>
      <c r="F65" s="1505"/>
      <c r="G65" s="1417"/>
    </row>
    <row r="66" spans="1:7" ht="18">
      <c r="A66" s="559"/>
      <c r="B66" s="949"/>
      <c r="C66" s="1200" t="s">
        <v>2494</v>
      </c>
      <c r="D66" s="561"/>
      <c r="E66" s="561"/>
      <c r="F66" s="1422"/>
      <c r="G66" s="1418"/>
    </row>
    <row r="67" spans="1:7">
      <c r="A67" s="559"/>
      <c r="B67" s="1284"/>
      <c r="C67" s="1286"/>
      <c r="D67" s="1286"/>
      <c r="E67" s="1286"/>
      <c r="F67" s="1482"/>
      <c r="G67" s="1420"/>
    </row>
    <row r="68" spans="1:7">
      <c r="A68" s="559"/>
      <c r="B68" s="631" t="s">
        <v>35</v>
      </c>
      <c r="C68" s="559"/>
      <c r="D68" s="1280" t="s">
        <v>771</v>
      </c>
      <c r="E68" s="632"/>
      <c r="F68" s="1507" t="s">
        <v>772</v>
      </c>
      <c r="G68" s="1517" t="s">
        <v>773</v>
      </c>
    </row>
    <row r="69" spans="1:7">
      <c r="A69" s="559"/>
      <c r="B69" s="1536" t="s">
        <v>47</v>
      </c>
      <c r="C69" s="1286"/>
      <c r="D69" s="1483" t="s">
        <v>459</v>
      </c>
      <c r="E69" s="1287"/>
      <c r="F69" s="1518" t="s">
        <v>460</v>
      </c>
      <c r="G69" s="1519" t="s">
        <v>461</v>
      </c>
    </row>
    <row r="70" spans="1:7">
      <c r="A70" s="559"/>
      <c r="B70" s="635"/>
      <c r="C70" s="559"/>
      <c r="D70" s="559" t="s">
        <v>2495</v>
      </c>
      <c r="E70" s="632"/>
      <c r="F70" s="1424"/>
      <c r="G70" s="1529"/>
    </row>
    <row r="71" spans="1:7">
      <c r="A71" s="559"/>
      <c r="B71" s="635"/>
      <c r="C71" s="559"/>
      <c r="D71" s="559" t="s">
        <v>2496</v>
      </c>
      <c r="E71" s="632"/>
      <c r="F71" s="1424"/>
      <c r="G71" s="1529"/>
    </row>
    <row r="72" spans="1:7">
      <c r="A72" s="559"/>
      <c r="B72" s="631">
        <v>41</v>
      </c>
      <c r="C72" s="559"/>
      <c r="D72" s="559" t="s">
        <v>2497</v>
      </c>
      <c r="E72" s="632"/>
      <c r="F72" s="1424"/>
      <c r="G72" s="1529"/>
    </row>
    <row r="73" spans="1:7">
      <c r="A73" s="559"/>
      <c r="B73" s="631">
        <v>42</v>
      </c>
      <c r="C73" s="559"/>
      <c r="D73" s="559" t="s">
        <v>2498</v>
      </c>
      <c r="E73" s="632"/>
      <c r="F73" s="1424"/>
      <c r="G73" s="1529"/>
    </row>
    <row r="74" spans="1:7">
      <c r="A74" s="559"/>
      <c r="B74" s="631">
        <v>43</v>
      </c>
      <c r="C74" s="559"/>
      <c r="D74" s="559" t="s">
        <v>2499</v>
      </c>
      <c r="E74" s="632"/>
      <c r="F74" s="1424"/>
      <c r="G74" s="1529"/>
    </row>
    <row r="75" spans="1:7">
      <c r="A75" s="559"/>
      <c r="B75" s="631">
        <v>44</v>
      </c>
      <c r="C75" s="559"/>
      <c r="D75" s="1523" t="s">
        <v>1277</v>
      </c>
      <c r="E75" s="632"/>
      <c r="F75" s="1270">
        <v>14298336758.529999</v>
      </c>
      <c r="G75" s="1530">
        <v>-8144756074.8600006</v>
      </c>
    </row>
    <row r="76" spans="1:7">
      <c r="A76" s="559"/>
      <c r="B76" s="631">
        <v>45</v>
      </c>
      <c r="C76" s="559"/>
      <c r="D76" s="1523" t="s">
        <v>1278</v>
      </c>
      <c r="E76" s="632"/>
      <c r="F76" s="1270"/>
      <c r="G76" s="1530"/>
    </row>
    <row r="77" spans="1:7">
      <c r="A77" s="559"/>
      <c r="B77" s="631">
        <v>46</v>
      </c>
      <c r="C77" s="559"/>
      <c r="D77" s="1523" t="s">
        <v>1279</v>
      </c>
      <c r="E77" s="632"/>
      <c r="F77" s="1270">
        <v>0</v>
      </c>
      <c r="G77" s="1530">
        <v>0</v>
      </c>
    </row>
    <row r="78" spans="1:7">
      <c r="A78" s="559"/>
      <c r="B78" s="631"/>
      <c r="C78" s="559"/>
      <c r="D78" s="1523" t="s">
        <v>1280</v>
      </c>
      <c r="E78" s="632"/>
      <c r="F78" s="1270"/>
      <c r="G78" s="1530"/>
    </row>
    <row r="79" spans="1:7">
      <c r="A79" s="559"/>
      <c r="B79" s="631">
        <v>47</v>
      </c>
      <c r="C79" s="559"/>
      <c r="D79" s="1523" t="s">
        <v>2497</v>
      </c>
      <c r="E79" s="632"/>
      <c r="F79" s="1270"/>
      <c r="G79" s="1530"/>
    </row>
    <row r="80" spans="1:7">
      <c r="A80" s="559"/>
      <c r="B80" s="631">
        <v>48</v>
      </c>
      <c r="C80" s="559"/>
      <c r="D80" s="1523" t="s">
        <v>2498</v>
      </c>
      <c r="E80" s="632"/>
      <c r="F80" s="1270"/>
      <c r="G80" s="1530"/>
    </row>
    <row r="81" spans="1:7">
      <c r="A81" s="559"/>
      <c r="B81" s="631">
        <v>49</v>
      </c>
      <c r="C81" s="559"/>
      <c r="D81" s="1523" t="s">
        <v>2499</v>
      </c>
      <c r="E81" s="632"/>
      <c r="F81" s="1270">
        <v>0</v>
      </c>
      <c r="G81" s="1530">
        <v>-9286000</v>
      </c>
    </row>
    <row r="82" spans="1:7">
      <c r="A82" s="559"/>
      <c r="B82" s="631"/>
      <c r="C82" s="559"/>
      <c r="D82" s="1523" t="s">
        <v>1281</v>
      </c>
      <c r="E82" s="632"/>
      <c r="F82" s="1270"/>
      <c r="G82" s="1530"/>
    </row>
    <row r="83" spans="1:7">
      <c r="A83" s="559"/>
      <c r="B83" s="631">
        <v>50</v>
      </c>
      <c r="C83" s="559"/>
      <c r="D83" s="1523" t="s">
        <v>2497</v>
      </c>
      <c r="E83" s="632"/>
      <c r="F83" s="1270"/>
      <c r="G83" s="1530"/>
    </row>
    <row r="84" spans="1:7">
      <c r="A84" s="559"/>
      <c r="B84" s="631">
        <v>51</v>
      </c>
      <c r="C84" s="559"/>
      <c r="D84" s="1523" t="s">
        <v>2498</v>
      </c>
      <c r="E84" s="632"/>
      <c r="F84" s="1270"/>
      <c r="G84" s="1530"/>
    </row>
    <row r="85" spans="1:7">
      <c r="A85" s="559"/>
      <c r="B85" s="631"/>
      <c r="C85" s="559"/>
      <c r="D85" s="1523" t="s">
        <v>1282</v>
      </c>
      <c r="E85" s="632"/>
      <c r="F85" s="1270"/>
      <c r="G85" s="1530"/>
    </row>
    <row r="86" spans="1:7">
      <c r="A86" s="559"/>
      <c r="B86" s="631">
        <v>52</v>
      </c>
      <c r="C86" s="559"/>
      <c r="D86" s="1525" t="s">
        <v>2907</v>
      </c>
      <c r="E86" s="1537"/>
      <c r="F86" s="1270"/>
      <c r="G86" s="1530"/>
    </row>
    <row r="87" spans="1:7">
      <c r="A87" s="559"/>
      <c r="B87" s="631">
        <v>53</v>
      </c>
      <c r="C87" s="559"/>
      <c r="D87" s="1525" t="s">
        <v>2908</v>
      </c>
      <c r="E87" s="1537"/>
      <c r="F87" s="1270"/>
      <c r="G87" s="1530"/>
    </row>
    <row r="88" spans="1:7">
      <c r="A88" s="559"/>
      <c r="B88" s="631">
        <v>54</v>
      </c>
      <c r="C88" s="559"/>
      <c r="D88" s="1525" t="s">
        <v>2909</v>
      </c>
      <c r="E88" s="1537"/>
      <c r="F88" s="1270"/>
      <c r="G88" s="1530"/>
    </row>
    <row r="89" spans="1:7">
      <c r="A89" s="559"/>
      <c r="B89" s="631">
        <v>55</v>
      </c>
      <c r="C89" s="559"/>
      <c r="D89" s="1525" t="s">
        <v>2910</v>
      </c>
      <c r="E89" s="1537"/>
      <c r="F89" s="1270">
        <v>-490896.29000401497</v>
      </c>
      <c r="G89" s="1530">
        <v>524377.03000414371</v>
      </c>
    </row>
    <row r="90" spans="1:7">
      <c r="A90" s="559"/>
      <c r="B90" s="631">
        <v>56</v>
      </c>
      <c r="C90" s="559"/>
      <c r="D90" s="1525" t="s">
        <v>3083</v>
      </c>
      <c r="E90" s="1537"/>
      <c r="F90" s="1270">
        <v>-7.8580342233181E-10</v>
      </c>
      <c r="G90" s="1530">
        <v>-3172561.91</v>
      </c>
    </row>
    <row r="91" spans="1:7">
      <c r="A91" s="559"/>
      <c r="B91" s="631">
        <v>57</v>
      </c>
      <c r="C91" s="559"/>
      <c r="D91" s="1525"/>
      <c r="E91" s="1537"/>
      <c r="F91" s="1270"/>
      <c r="G91" s="1530"/>
    </row>
    <row r="92" spans="1:7">
      <c r="A92" s="559"/>
      <c r="B92" s="631">
        <v>58</v>
      </c>
      <c r="C92" s="559"/>
      <c r="D92" s="1525" t="s">
        <v>3107</v>
      </c>
      <c r="E92" s="632"/>
      <c r="F92" s="1296">
        <v>-100179887.77999972</v>
      </c>
      <c r="G92" s="1538">
        <v>-24300687.150000244</v>
      </c>
    </row>
    <row r="93" spans="1:7">
      <c r="A93" s="559"/>
      <c r="B93" s="631">
        <f>B92+1</f>
        <v>59</v>
      </c>
      <c r="C93" s="559"/>
      <c r="D93" s="561" t="s">
        <v>1283</v>
      </c>
      <c r="E93" s="634"/>
      <c r="F93" s="1482">
        <f>SUM(F72:F92)</f>
        <v>14197665974.459995</v>
      </c>
      <c r="G93" s="1521">
        <f>SUM(G72:G92)</f>
        <v>-8180990946.8899965</v>
      </c>
    </row>
    <row r="94" spans="1:7">
      <c r="A94" s="559"/>
      <c r="B94" s="631">
        <f>B93+1</f>
        <v>60</v>
      </c>
      <c r="C94" s="559"/>
      <c r="D94" s="559" t="s">
        <v>1284</v>
      </c>
      <c r="E94" s="632"/>
      <c r="F94" s="1521">
        <f>F31+F60+F93</f>
        <v>0</v>
      </c>
      <c r="G94" s="1521">
        <f>G31+G60+G93</f>
        <v>2.956390380859375E-5</v>
      </c>
    </row>
    <row r="95" spans="1:7">
      <c r="A95" s="559"/>
      <c r="B95" s="631">
        <f>B94+1</f>
        <v>61</v>
      </c>
      <c r="C95" s="559"/>
      <c r="D95" s="559" t="s">
        <v>1285</v>
      </c>
      <c r="E95" s="632"/>
      <c r="F95" s="1482">
        <f>G96</f>
        <v>-0.18922996520996094</v>
      </c>
      <c r="G95" s="1538">
        <v>-0.18925952911376953</v>
      </c>
    </row>
    <row r="96" spans="1:7">
      <c r="A96" s="559"/>
      <c r="B96" s="1536">
        <f>B95+1</f>
        <v>62</v>
      </c>
      <c r="C96" s="1286"/>
      <c r="D96" s="1286" t="s">
        <v>1286</v>
      </c>
      <c r="E96" s="1287"/>
      <c r="F96" s="1482">
        <f>F94+F95</f>
        <v>-0.18922996520996094</v>
      </c>
      <c r="G96" s="1521">
        <f>G94+G95</f>
        <v>-0.18922996520996094</v>
      </c>
    </row>
    <row r="97" spans="1:7">
      <c r="A97" s="559"/>
      <c r="B97" s="569"/>
      <c r="C97" s="559"/>
      <c r="D97" s="559"/>
      <c r="E97" s="559"/>
      <c r="F97" s="798"/>
      <c r="G97" s="1419"/>
    </row>
    <row r="98" spans="1:7">
      <c r="A98" s="559"/>
      <c r="B98" s="1539" t="s">
        <v>1287</v>
      </c>
      <c r="C98" s="561"/>
      <c r="D98" s="561"/>
      <c r="E98" s="561"/>
      <c r="F98" s="1422"/>
      <c r="G98" s="1418"/>
    </row>
    <row r="99" spans="1:7">
      <c r="A99" s="559"/>
      <c r="B99" s="1539"/>
      <c r="C99" s="561"/>
      <c r="D99" s="561"/>
      <c r="E99" s="561"/>
      <c r="F99" s="1422"/>
      <c r="G99" s="1418"/>
    </row>
    <row r="100" spans="1:7">
      <c r="A100" s="559"/>
      <c r="B100" s="569" t="s">
        <v>1288</v>
      </c>
      <c r="C100" s="559"/>
      <c r="D100" s="559"/>
      <c r="E100" s="559" t="s">
        <v>1289</v>
      </c>
      <c r="F100" s="1422"/>
      <c r="G100" s="1418"/>
    </row>
    <row r="101" spans="1:7">
      <c r="A101" s="559"/>
      <c r="B101" s="569" t="s">
        <v>1290</v>
      </c>
      <c r="C101" s="559"/>
      <c r="D101" s="559"/>
      <c r="E101" s="559" t="s">
        <v>1291</v>
      </c>
      <c r="F101" s="798"/>
      <c r="G101" s="1419"/>
    </row>
    <row r="102" spans="1:7">
      <c r="A102" s="559"/>
      <c r="B102" s="569" t="s">
        <v>1292</v>
      </c>
      <c r="C102" s="559"/>
      <c r="D102" s="559"/>
      <c r="E102" s="559" t="s">
        <v>1293</v>
      </c>
      <c r="F102" s="798"/>
      <c r="G102" s="1419"/>
    </row>
    <row r="103" spans="1:7">
      <c r="A103" s="559"/>
      <c r="B103" s="569" t="s">
        <v>1294</v>
      </c>
      <c r="C103" s="559"/>
      <c r="D103" s="559"/>
      <c r="E103" s="559" t="s">
        <v>1295</v>
      </c>
      <c r="F103" s="798"/>
      <c r="G103" s="1419"/>
    </row>
    <row r="104" spans="1:7">
      <c r="A104" s="559"/>
      <c r="B104" s="569" t="s">
        <v>1296</v>
      </c>
      <c r="C104" s="559"/>
      <c r="D104" s="559"/>
      <c r="E104" s="559" t="s">
        <v>1297</v>
      </c>
      <c r="F104" s="798"/>
      <c r="G104" s="1419"/>
    </row>
    <row r="105" spans="1:7">
      <c r="A105" s="559"/>
      <c r="B105" s="569" t="s">
        <v>1298</v>
      </c>
      <c r="C105" s="559"/>
      <c r="D105" s="559"/>
      <c r="E105" s="559"/>
      <c r="F105" s="798"/>
      <c r="G105" s="1419"/>
    </row>
    <row r="106" spans="1:7">
      <c r="A106" s="559"/>
      <c r="B106" s="569"/>
      <c r="C106" s="559"/>
      <c r="D106" s="559"/>
      <c r="E106" s="559" t="s">
        <v>1299</v>
      </c>
      <c r="F106" s="798"/>
      <c r="G106" s="1419"/>
    </row>
    <row r="107" spans="1:7">
      <c r="A107" s="559"/>
      <c r="B107" s="569" t="s">
        <v>1300</v>
      </c>
      <c r="C107" s="559"/>
      <c r="D107" s="559"/>
      <c r="E107" s="559" t="s">
        <v>1301</v>
      </c>
      <c r="F107" s="798"/>
      <c r="G107" s="1419"/>
    </row>
    <row r="108" spans="1:7">
      <c r="A108" s="559"/>
      <c r="B108" s="569" t="s">
        <v>1302</v>
      </c>
      <c r="C108" s="559"/>
      <c r="D108" s="559"/>
      <c r="E108" s="559" t="s">
        <v>1303</v>
      </c>
      <c r="F108" s="798"/>
      <c r="G108" s="1419"/>
    </row>
    <row r="109" spans="1:7">
      <c r="A109" s="559"/>
      <c r="B109" s="569" t="s">
        <v>1304</v>
      </c>
      <c r="C109" s="559"/>
      <c r="D109" s="559"/>
      <c r="E109" s="559" t="s">
        <v>1305</v>
      </c>
      <c r="F109" s="798"/>
      <c r="G109" s="1419"/>
    </row>
    <row r="110" spans="1:7">
      <c r="A110" s="559"/>
      <c r="B110" s="569"/>
      <c r="C110" s="559"/>
      <c r="D110" s="559"/>
      <c r="E110" s="559" t="s">
        <v>1306</v>
      </c>
      <c r="F110" s="798"/>
      <c r="G110" s="1419"/>
    </row>
    <row r="111" spans="1:7">
      <c r="A111" s="559"/>
      <c r="B111" s="569" t="s">
        <v>1307</v>
      </c>
      <c r="C111" s="559"/>
      <c r="D111" s="559"/>
      <c r="E111" s="559" t="s">
        <v>1308</v>
      </c>
      <c r="F111" s="798"/>
      <c r="G111" s="1419"/>
    </row>
    <row r="112" spans="1:7">
      <c r="A112" s="559"/>
      <c r="B112" s="569" t="s">
        <v>1309</v>
      </c>
      <c r="C112" s="1500"/>
      <c r="D112" s="559"/>
      <c r="E112" s="559" t="s">
        <v>1310</v>
      </c>
      <c r="F112" s="798"/>
      <c r="G112" s="1419"/>
    </row>
    <row r="113" spans="1:7">
      <c r="A113" s="559"/>
      <c r="B113" s="569" t="s">
        <v>1311</v>
      </c>
      <c r="C113" s="1500"/>
      <c r="D113" s="559"/>
      <c r="E113" s="559" t="s">
        <v>1312</v>
      </c>
      <c r="F113" s="798"/>
      <c r="G113" s="1419"/>
    </row>
    <row r="114" spans="1:7">
      <c r="A114" s="559"/>
      <c r="B114" s="569" t="s">
        <v>1313</v>
      </c>
      <c r="C114" s="1500"/>
      <c r="D114" s="559"/>
      <c r="E114" s="559" t="s">
        <v>1314</v>
      </c>
      <c r="F114" s="798"/>
      <c r="G114" s="1419"/>
    </row>
    <row r="115" spans="1:7">
      <c r="A115" s="559"/>
      <c r="B115" s="569" t="s">
        <v>1315</v>
      </c>
      <c r="C115" s="1500"/>
      <c r="D115" s="559"/>
      <c r="E115" s="1500"/>
      <c r="F115" s="798"/>
      <c r="G115" s="1419"/>
    </row>
    <row r="116" spans="1:7">
      <c r="A116" s="559"/>
      <c r="B116" s="1510"/>
      <c r="C116" s="1506"/>
      <c r="D116" s="1506"/>
      <c r="E116" s="1506"/>
      <c r="F116" s="1424"/>
      <c r="G116" s="1425"/>
    </row>
    <row r="117" spans="1:7">
      <c r="A117" s="559"/>
      <c r="B117" s="1510"/>
      <c r="C117" s="1506"/>
      <c r="D117" s="1506"/>
      <c r="E117" s="1506"/>
      <c r="F117" s="1424"/>
      <c r="G117" s="1425"/>
    </row>
    <row r="118" spans="1:7">
      <c r="A118" s="559"/>
      <c r="B118" s="1510"/>
      <c r="C118" s="1506"/>
      <c r="D118" s="1506"/>
      <c r="E118" s="1506"/>
      <c r="F118" s="1424"/>
      <c r="G118" s="1425"/>
    </row>
    <row r="119" spans="1:7">
      <c r="A119" s="559"/>
      <c r="B119" s="1510"/>
      <c r="C119" s="1506"/>
      <c r="D119" s="1506"/>
      <c r="E119" s="1506"/>
      <c r="F119" s="1424"/>
      <c r="G119" s="1425"/>
    </row>
    <row r="120" spans="1:7">
      <c r="A120" s="559"/>
      <c r="B120" s="1510"/>
      <c r="C120" s="1506"/>
      <c r="D120" s="1506"/>
      <c r="E120" s="1506"/>
      <c r="F120" s="1424"/>
      <c r="G120" s="1425"/>
    </row>
    <row r="121" spans="1:7">
      <c r="A121" s="559"/>
      <c r="B121" s="1510"/>
      <c r="C121" s="1506"/>
      <c r="D121" s="1506"/>
      <c r="E121" s="1506"/>
      <c r="F121" s="1424"/>
      <c r="G121" s="1425"/>
    </row>
    <row r="122" spans="1:7">
      <c r="A122" s="559"/>
      <c r="B122" s="1510"/>
      <c r="C122" s="1506"/>
      <c r="D122" s="1506"/>
      <c r="E122" s="1506"/>
      <c r="F122" s="1424"/>
      <c r="G122" s="1425"/>
    </row>
    <row r="123" spans="1:7">
      <c r="A123" s="559"/>
      <c r="B123" s="1510"/>
      <c r="C123" s="1506"/>
      <c r="D123" s="1506"/>
      <c r="E123" s="1506"/>
      <c r="F123" s="1424"/>
      <c r="G123" s="1425"/>
    </row>
    <row r="124" spans="1:7" ht="16" thickBot="1">
      <c r="A124" s="559"/>
      <c r="B124" s="1511"/>
      <c r="C124" s="1512"/>
      <c r="D124" s="1512"/>
      <c r="E124" s="1512"/>
      <c r="F124" s="1513"/>
      <c r="G124" s="1426"/>
    </row>
    <row r="125" spans="1:7">
      <c r="A125" s="559"/>
      <c r="B125" s="559"/>
      <c r="C125" s="559"/>
      <c r="D125" s="559"/>
      <c r="E125" s="1500"/>
      <c r="F125" s="798"/>
      <c r="G125" s="1427" t="s">
        <v>1275</v>
      </c>
    </row>
    <row r="126" spans="1:7">
      <c r="A126" s="561">
        <v>23</v>
      </c>
      <c r="B126" s="561"/>
      <c r="C126" s="561"/>
      <c r="D126" s="561"/>
      <c r="E126" s="1540"/>
      <c r="F126" s="1422"/>
      <c r="G126" s="1422"/>
    </row>
    <row r="127" spans="1:7">
      <c r="A127" s="559"/>
      <c r="B127" s="561" t="s">
        <v>3264</v>
      </c>
      <c r="C127" s="561"/>
      <c r="D127" s="561"/>
      <c r="E127" s="561"/>
      <c r="F127" s="1422"/>
      <c r="G127" s="1422"/>
    </row>
    <row r="128" spans="1:7">
      <c r="A128" s="559"/>
      <c r="B128" s="559"/>
      <c r="C128" s="559"/>
      <c r="D128" s="559"/>
      <c r="E128" s="559"/>
      <c r="F128" s="798"/>
      <c r="G128" s="798"/>
    </row>
    <row r="129" spans="1:7" ht="16" thickBot="1">
      <c r="A129" s="559"/>
      <c r="B129" s="559"/>
      <c r="C129" s="559"/>
      <c r="D129" s="559"/>
      <c r="E129" s="559"/>
      <c r="F129" s="798"/>
      <c r="G129" s="798"/>
    </row>
    <row r="130" spans="1:7">
      <c r="A130" s="559"/>
      <c r="B130" s="1471"/>
      <c r="C130" s="1400"/>
      <c r="D130" s="1400"/>
      <c r="E130" s="1400"/>
      <c r="F130" s="1505"/>
      <c r="G130" s="1417"/>
    </row>
    <row r="131" spans="1:7">
      <c r="A131" s="559"/>
      <c r="B131" s="947" t="s">
        <v>770</v>
      </c>
      <c r="C131" s="561"/>
      <c r="D131" s="1163"/>
      <c r="E131" s="1163"/>
      <c r="F131" s="1515"/>
      <c r="G131" s="1516"/>
    </row>
    <row r="132" spans="1:7">
      <c r="A132" s="559"/>
      <c r="B132" s="1284"/>
      <c r="C132" s="1286"/>
      <c r="D132" s="1286"/>
      <c r="E132" s="1286"/>
      <c r="F132" s="1482"/>
      <c r="G132" s="1420"/>
    </row>
    <row r="133" spans="1:7">
      <c r="A133" s="559"/>
      <c r="B133" s="1281" t="s">
        <v>35</v>
      </c>
      <c r="C133" s="1215"/>
      <c r="D133" s="1280" t="s">
        <v>771</v>
      </c>
      <c r="E133" s="632"/>
      <c r="F133" s="1507" t="s">
        <v>772</v>
      </c>
      <c r="G133" s="1517" t="s">
        <v>773</v>
      </c>
    </row>
    <row r="134" spans="1:7">
      <c r="A134" s="559"/>
      <c r="B134" s="1503" t="s">
        <v>47</v>
      </c>
      <c r="C134" s="1285"/>
      <c r="D134" s="1483" t="s">
        <v>459</v>
      </c>
      <c r="E134" s="1287"/>
      <c r="F134" s="1518" t="s">
        <v>460</v>
      </c>
      <c r="G134" s="1519" t="s">
        <v>461</v>
      </c>
    </row>
    <row r="135" spans="1:7">
      <c r="A135" s="559"/>
      <c r="B135" s="1541"/>
      <c r="C135" s="1542"/>
      <c r="D135" s="1506"/>
      <c r="E135" s="1526"/>
      <c r="F135" s="1424"/>
      <c r="G135" s="1529"/>
    </row>
    <row r="136" spans="1:7">
      <c r="A136" s="559"/>
      <c r="B136" s="1541"/>
      <c r="C136" s="1542"/>
      <c r="D136" s="1506"/>
      <c r="E136" s="1543"/>
      <c r="F136" s="1424"/>
      <c r="G136" s="1529"/>
    </row>
    <row r="137" spans="1:7">
      <c r="A137" s="559"/>
      <c r="B137" s="1541"/>
      <c r="C137" s="1542"/>
      <c r="D137" s="1506"/>
      <c r="E137" s="1526"/>
      <c r="F137" s="1424"/>
      <c r="G137" s="1529"/>
    </row>
    <row r="138" spans="1:7">
      <c r="A138" s="559"/>
      <c r="B138" s="1541"/>
      <c r="C138" s="1542"/>
      <c r="D138" s="1506"/>
      <c r="E138" s="1526"/>
      <c r="F138" s="1424"/>
      <c r="G138" s="1529"/>
    </row>
    <row r="139" spans="1:7">
      <c r="A139" s="559"/>
      <c r="B139" s="1541"/>
      <c r="C139" s="1542"/>
      <c r="D139" s="1506"/>
      <c r="E139" s="1526"/>
      <c r="F139" s="1424"/>
      <c r="G139" s="1529"/>
    </row>
    <row r="140" spans="1:7">
      <c r="A140" s="559"/>
      <c r="B140" s="1541"/>
      <c r="C140" s="1542"/>
      <c r="D140" s="1506"/>
      <c r="E140" s="1526"/>
      <c r="F140" s="1424"/>
      <c r="G140" s="1529"/>
    </row>
    <row r="141" spans="1:7">
      <c r="A141" s="559"/>
      <c r="B141" s="1541"/>
      <c r="C141" s="1542"/>
      <c r="D141" s="1506"/>
      <c r="E141" s="1526"/>
      <c r="F141" s="1424"/>
      <c r="G141" s="1529"/>
    </row>
    <row r="142" spans="1:7">
      <c r="A142" s="559"/>
      <c r="B142" s="1541"/>
      <c r="C142" s="1542"/>
      <c r="D142" s="1506"/>
      <c r="E142" s="1526"/>
      <c r="F142" s="1424"/>
      <c r="G142" s="1529"/>
    </row>
    <row r="143" spans="1:7">
      <c r="A143" s="559"/>
      <c r="B143" s="1541"/>
      <c r="C143" s="1542"/>
      <c r="D143" s="1506"/>
      <c r="E143" s="1526"/>
      <c r="F143" s="1424"/>
      <c r="G143" s="1529"/>
    </row>
    <row r="144" spans="1:7">
      <c r="A144" s="559"/>
      <c r="B144" s="1541"/>
      <c r="C144" s="1542"/>
      <c r="D144" s="1506"/>
      <c r="E144" s="1526"/>
      <c r="F144" s="1424"/>
      <c r="G144" s="1529"/>
    </row>
    <row r="145" spans="1:7">
      <c r="A145" s="559"/>
      <c r="B145" s="1541"/>
      <c r="C145" s="1542"/>
      <c r="D145" s="1506"/>
      <c r="E145" s="1526"/>
      <c r="F145" s="1424"/>
      <c r="G145" s="1529"/>
    </row>
    <row r="146" spans="1:7">
      <c r="A146" s="559"/>
      <c r="B146" s="1541"/>
      <c r="C146" s="1542"/>
      <c r="D146" s="1506"/>
      <c r="E146" s="1526"/>
      <c r="F146" s="1424"/>
      <c r="G146" s="1529"/>
    </row>
    <row r="147" spans="1:7">
      <c r="A147" s="559"/>
      <c r="B147" s="1541"/>
      <c r="C147" s="1542"/>
      <c r="D147" s="1506"/>
      <c r="E147" s="1526"/>
      <c r="F147" s="1424"/>
      <c r="G147" s="1529"/>
    </row>
    <row r="148" spans="1:7">
      <c r="A148" s="559"/>
      <c r="B148" s="1541"/>
      <c r="C148" s="1542"/>
      <c r="D148" s="1506"/>
      <c r="E148" s="1526"/>
      <c r="F148" s="1424"/>
      <c r="G148" s="1529"/>
    </row>
    <row r="149" spans="1:7">
      <c r="A149" s="559"/>
      <c r="B149" s="1541"/>
      <c r="C149" s="1542"/>
      <c r="D149" s="1506"/>
      <c r="E149" s="1526"/>
      <c r="F149" s="1424"/>
      <c r="G149" s="1529"/>
    </row>
    <row r="150" spans="1:7">
      <c r="A150" s="559"/>
      <c r="B150" s="1541"/>
      <c r="C150" s="1542"/>
      <c r="D150" s="1506"/>
      <c r="E150" s="1526"/>
      <c r="F150" s="1424"/>
      <c r="G150" s="1529"/>
    </row>
    <row r="151" spans="1:7">
      <c r="A151" s="559"/>
      <c r="B151" s="1541"/>
      <c r="C151" s="1542"/>
      <c r="D151" s="1506"/>
      <c r="E151" s="1526"/>
      <c r="F151" s="1424"/>
      <c r="G151" s="1529"/>
    </row>
    <row r="152" spans="1:7">
      <c r="A152" s="559"/>
      <c r="B152" s="1541"/>
      <c r="C152" s="1542"/>
      <c r="D152" s="1506"/>
      <c r="E152" s="1526"/>
      <c r="F152" s="1424"/>
      <c r="G152" s="1529"/>
    </row>
    <row r="153" spans="1:7">
      <c r="A153" s="559"/>
      <c r="B153" s="1541"/>
      <c r="C153" s="1542"/>
      <c r="D153" s="1506"/>
      <c r="E153" s="1526"/>
      <c r="F153" s="1424"/>
      <c r="G153" s="1529"/>
    </row>
    <row r="154" spans="1:7">
      <c r="A154" s="559"/>
      <c r="B154" s="1541"/>
      <c r="C154" s="1542"/>
      <c r="D154" s="1506"/>
      <c r="E154" s="1526"/>
      <c r="F154" s="1424"/>
      <c r="G154" s="1529"/>
    </row>
    <row r="155" spans="1:7">
      <c r="A155" s="559"/>
      <c r="B155" s="1541"/>
      <c r="C155" s="1542"/>
      <c r="D155" s="1506"/>
      <c r="E155" s="1526"/>
      <c r="F155" s="1424"/>
      <c r="G155" s="1529"/>
    </row>
    <row r="156" spans="1:7">
      <c r="A156" s="559"/>
      <c r="B156" s="1541"/>
      <c r="C156" s="1542"/>
      <c r="D156" s="1506"/>
      <c r="E156" s="1526"/>
      <c r="F156" s="1424"/>
      <c r="G156" s="1529"/>
    </row>
    <row r="157" spans="1:7">
      <c r="A157" s="559"/>
      <c r="B157" s="1541"/>
      <c r="C157" s="1542"/>
      <c r="D157" s="1506"/>
      <c r="E157" s="1526"/>
      <c r="F157" s="1424"/>
      <c r="G157" s="1529"/>
    </row>
    <row r="158" spans="1:7">
      <c r="A158" s="559"/>
      <c r="B158" s="1541"/>
      <c r="C158" s="1542"/>
      <c r="D158" s="1506"/>
      <c r="E158" s="1526"/>
      <c r="F158" s="1532"/>
      <c r="G158" s="1425"/>
    </row>
    <row r="159" spans="1:7">
      <c r="A159" s="559"/>
      <c r="B159" s="1541"/>
      <c r="C159" s="1542"/>
      <c r="D159" s="1506"/>
      <c r="E159" s="1526"/>
      <c r="F159" s="1532"/>
      <c r="G159" s="1425"/>
    </row>
    <row r="160" spans="1:7">
      <c r="A160" s="559"/>
      <c r="B160" s="1541"/>
      <c r="C160" s="1542"/>
      <c r="D160" s="1506"/>
      <c r="E160" s="1526"/>
      <c r="F160" s="1424"/>
      <c r="G160" s="1529"/>
    </row>
    <row r="161" spans="1:7">
      <c r="A161" s="559"/>
      <c r="B161" s="1541"/>
      <c r="C161" s="1542"/>
      <c r="D161" s="1506"/>
      <c r="E161" s="1526"/>
      <c r="F161" s="1424"/>
      <c r="G161" s="1529"/>
    </row>
    <row r="162" spans="1:7">
      <c r="A162" s="559"/>
      <c r="B162" s="1541"/>
      <c r="C162" s="1542"/>
      <c r="D162" s="1506"/>
      <c r="E162" s="1526"/>
      <c r="F162" s="1424"/>
      <c r="G162" s="1529"/>
    </row>
    <row r="163" spans="1:7">
      <c r="A163" s="559"/>
      <c r="B163" s="1541"/>
      <c r="C163" s="1542"/>
      <c r="D163" s="1506"/>
      <c r="E163" s="1526"/>
      <c r="F163" s="1424"/>
      <c r="G163" s="1529"/>
    </row>
    <row r="164" spans="1:7">
      <c r="A164" s="559"/>
      <c r="B164" s="1541"/>
      <c r="C164" s="1542"/>
      <c r="D164" s="1506"/>
      <c r="E164" s="1526"/>
      <c r="F164" s="1424"/>
      <c r="G164" s="1529"/>
    </row>
    <row r="165" spans="1:7">
      <c r="A165" s="559"/>
      <c r="B165" s="1541"/>
      <c r="C165" s="1542"/>
      <c r="D165" s="1506"/>
      <c r="E165" s="1526"/>
      <c r="F165" s="1424"/>
      <c r="G165" s="1529"/>
    </row>
    <row r="166" spans="1:7">
      <c r="A166" s="559"/>
      <c r="B166" s="1541"/>
      <c r="C166" s="1542"/>
      <c r="D166" s="1506"/>
      <c r="E166" s="1526"/>
      <c r="F166" s="1424"/>
      <c r="G166" s="1529"/>
    </row>
    <row r="167" spans="1:7">
      <c r="A167" s="559"/>
      <c r="B167" s="1541"/>
      <c r="C167" s="1542"/>
      <c r="D167" s="1506"/>
      <c r="E167" s="1526"/>
      <c r="F167" s="1424"/>
      <c r="G167" s="1529"/>
    </row>
    <row r="168" spans="1:7">
      <c r="A168" s="559"/>
      <c r="B168" s="1541"/>
      <c r="C168" s="1542"/>
      <c r="D168" s="1506"/>
      <c r="E168" s="1526"/>
      <c r="F168" s="1424"/>
      <c r="G168" s="1529"/>
    </row>
    <row r="169" spans="1:7">
      <c r="A169" s="559"/>
      <c r="B169" s="1541"/>
      <c r="C169" s="1542"/>
      <c r="D169" s="1506"/>
      <c r="E169" s="1526"/>
      <c r="F169" s="1424"/>
      <c r="G169" s="1529"/>
    </row>
    <row r="170" spans="1:7">
      <c r="A170" s="559"/>
      <c r="B170" s="1541"/>
      <c r="C170" s="1542"/>
      <c r="D170" s="1506"/>
      <c r="E170" s="1526"/>
      <c r="F170" s="1424"/>
      <c r="G170" s="1529"/>
    </row>
    <row r="171" spans="1:7">
      <c r="A171" s="559"/>
      <c r="B171" s="1541"/>
      <c r="C171" s="1542"/>
      <c r="D171" s="1506"/>
      <c r="E171" s="1526"/>
      <c r="F171" s="1424"/>
      <c r="G171" s="1529"/>
    </row>
    <row r="172" spans="1:7">
      <c r="A172" s="559"/>
      <c r="B172" s="1541"/>
      <c r="C172" s="1542"/>
      <c r="D172" s="1506"/>
      <c r="E172" s="1526"/>
      <c r="F172" s="1424"/>
      <c r="G172" s="1529"/>
    </row>
    <row r="173" spans="1:7">
      <c r="A173" s="559"/>
      <c r="B173" s="1541"/>
      <c r="C173" s="1542"/>
      <c r="D173" s="1506"/>
      <c r="E173" s="1526"/>
      <c r="F173" s="1424"/>
      <c r="G173" s="1529"/>
    </row>
    <row r="174" spans="1:7">
      <c r="A174" s="559"/>
      <c r="B174" s="1541"/>
      <c r="C174" s="1542"/>
      <c r="D174" s="1506"/>
      <c r="E174" s="1526"/>
      <c r="F174" s="1532"/>
      <c r="G174" s="1425"/>
    </row>
    <row r="175" spans="1:7">
      <c r="A175" s="559"/>
      <c r="B175" s="1541"/>
      <c r="C175" s="1542"/>
      <c r="D175" s="1506"/>
      <c r="E175" s="1526"/>
      <c r="F175" s="1424"/>
      <c r="G175" s="1529"/>
    </row>
    <row r="176" spans="1:7">
      <c r="A176" s="559"/>
      <c r="B176" s="1541"/>
      <c r="C176" s="1542"/>
      <c r="D176" s="1506"/>
      <c r="E176" s="1526"/>
      <c r="F176" s="1424"/>
      <c r="G176" s="1529"/>
    </row>
    <row r="177" spans="1:7">
      <c r="A177" s="559"/>
      <c r="B177" s="1541"/>
      <c r="C177" s="1542"/>
      <c r="D177" s="1506"/>
      <c r="E177" s="1526"/>
      <c r="F177" s="1424"/>
      <c r="G177" s="1529"/>
    </row>
    <row r="178" spans="1:7">
      <c r="A178" s="559"/>
      <c r="B178" s="1541"/>
      <c r="C178" s="1542"/>
      <c r="D178" s="1506"/>
      <c r="E178" s="1526"/>
      <c r="F178" s="1424"/>
      <c r="G178" s="1529"/>
    </row>
    <row r="179" spans="1:7">
      <c r="A179" s="559"/>
      <c r="B179" s="1541"/>
      <c r="C179" s="1542"/>
      <c r="D179" s="1506"/>
      <c r="E179" s="1526"/>
      <c r="F179" s="1424"/>
      <c r="G179" s="1529"/>
    </row>
    <row r="180" spans="1:7">
      <c r="A180" s="559"/>
      <c r="B180" s="1541"/>
      <c r="C180" s="1542"/>
      <c r="D180" s="1506"/>
      <c r="E180" s="1526"/>
      <c r="F180" s="1424"/>
      <c r="G180" s="1529"/>
    </row>
    <row r="181" spans="1:7">
      <c r="A181" s="559"/>
      <c r="B181" s="1541"/>
      <c r="C181" s="1542"/>
      <c r="D181" s="1506"/>
      <c r="E181" s="1526"/>
      <c r="F181" s="1424"/>
      <c r="G181" s="1529"/>
    </row>
    <row r="182" spans="1:7">
      <c r="A182" s="559"/>
      <c r="B182" s="1541"/>
      <c r="C182" s="1542"/>
      <c r="D182" s="1506"/>
      <c r="E182" s="1526"/>
      <c r="F182" s="1424"/>
      <c r="G182" s="1529"/>
    </row>
    <row r="183" spans="1:7">
      <c r="A183" s="559"/>
      <c r="B183" s="1541"/>
      <c r="C183" s="1542"/>
      <c r="D183" s="1506"/>
      <c r="E183" s="1526"/>
      <c r="F183" s="1424"/>
      <c r="G183" s="1529"/>
    </row>
    <row r="184" spans="1:7">
      <c r="A184" s="559"/>
      <c r="B184" s="1541"/>
      <c r="C184" s="1542"/>
      <c r="D184" s="1506"/>
      <c r="E184" s="1526"/>
      <c r="F184" s="1424"/>
      <c r="G184" s="1529"/>
    </row>
    <row r="185" spans="1:7">
      <c r="A185" s="559"/>
      <c r="B185" s="1541"/>
      <c r="C185" s="1542"/>
      <c r="D185" s="1506"/>
      <c r="E185" s="1526"/>
      <c r="F185" s="1424"/>
      <c r="G185" s="1529"/>
    </row>
    <row r="186" spans="1:7">
      <c r="A186" s="559"/>
      <c r="B186" s="1541"/>
      <c r="C186" s="1542"/>
      <c r="D186" s="1506"/>
      <c r="E186" s="1526"/>
      <c r="F186" s="1424"/>
      <c r="G186" s="1529"/>
    </row>
    <row r="187" spans="1:7">
      <c r="A187" s="559"/>
      <c r="B187" s="1541"/>
      <c r="C187" s="1542"/>
      <c r="D187" s="1506"/>
      <c r="E187" s="1526"/>
      <c r="F187" s="1532"/>
      <c r="G187" s="1425"/>
    </row>
    <row r="188" spans="1:7" ht="16" thickBot="1">
      <c r="A188" s="559"/>
      <c r="B188" s="1544"/>
      <c r="C188" s="1545"/>
      <c r="D188" s="1546"/>
      <c r="E188" s="1547"/>
      <c r="F188" s="1548"/>
      <c r="G188" s="1426"/>
    </row>
    <row r="189" spans="1:7">
      <c r="A189" s="559"/>
      <c r="B189" s="561" t="s">
        <v>3265</v>
      </c>
      <c r="C189" s="1549"/>
      <c r="D189" s="1549"/>
      <c r="E189" s="1549"/>
      <c r="F189" s="1550"/>
      <c r="G189" s="1550"/>
    </row>
    <row r="190" spans="1:7">
      <c r="A190" s="559"/>
      <c r="B190" s="559"/>
      <c r="C190" s="1506"/>
      <c r="D190" s="1506"/>
      <c r="E190" s="1506"/>
      <c r="F190" s="1424"/>
      <c r="G190" s="1424"/>
    </row>
    <row r="191" spans="1:7">
      <c r="A191" s="559"/>
      <c r="B191" s="559"/>
      <c r="C191" s="1506"/>
      <c r="D191" s="1506" t="s">
        <v>3266</v>
      </c>
      <c r="E191" s="1506"/>
      <c r="F191" s="1424"/>
      <c r="G191" s="1424"/>
    </row>
    <row r="192" spans="1:7">
      <c r="A192" s="559"/>
      <c r="B192" s="559"/>
      <c r="C192" s="1506"/>
      <c r="D192" s="1506"/>
      <c r="E192" s="1506"/>
      <c r="F192" s="1424"/>
      <c r="G192" s="1424"/>
    </row>
    <row r="193" spans="1:7">
      <c r="A193" s="559"/>
      <c r="B193" s="559"/>
      <c r="C193" s="1506"/>
      <c r="D193" s="1506"/>
      <c r="E193" s="1506"/>
      <c r="F193" s="1424"/>
      <c r="G193" s="1424"/>
    </row>
    <row r="194" spans="1:7">
      <c r="A194" s="559"/>
      <c r="B194" s="559"/>
      <c r="C194" s="1506"/>
      <c r="D194" s="1506"/>
      <c r="E194" s="1506"/>
      <c r="F194" s="1424"/>
      <c r="G194" s="1424"/>
    </row>
    <row r="195" spans="1:7">
      <c r="A195" s="559"/>
      <c r="B195" s="559"/>
      <c r="C195" s="1506"/>
      <c r="D195" s="1506"/>
      <c r="E195" s="1506"/>
      <c r="F195" s="1424"/>
      <c r="G195" s="1424"/>
    </row>
    <row r="196" spans="1:7">
      <c r="A196" s="559"/>
      <c r="B196" s="559"/>
      <c r="C196" s="1506"/>
      <c r="D196" s="1506"/>
      <c r="E196" s="1506"/>
      <c r="F196" s="1424"/>
      <c r="G196" s="1424"/>
    </row>
    <row r="197" spans="1:7">
      <c r="A197" s="559"/>
      <c r="B197" s="559"/>
      <c r="C197" s="1506"/>
      <c r="D197" s="1506"/>
      <c r="E197" s="1506"/>
      <c r="F197" s="1424"/>
      <c r="G197" s="1424"/>
    </row>
    <row r="198" spans="1:7">
      <c r="A198" s="559"/>
      <c r="B198" s="559"/>
      <c r="C198" s="1506"/>
      <c r="D198" s="1506"/>
      <c r="E198" s="1506"/>
      <c r="F198" s="1424"/>
      <c r="G198" s="1424"/>
    </row>
    <row r="199" spans="1:7">
      <c r="A199" s="559"/>
      <c r="B199" s="559"/>
      <c r="C199" s="1506"/>
      <c r="D199" s="1506"/>
      <c r="E199" s="1506"/>
      <c r="F199" s="1424"/>
      <c r="G199" s="1424"/>
    </row>
    <row r="200" spans="1:7">
      <c r="A200" s="559"/>
      <c r="B200" s="559"/>
      <c r="C200" s="1506"/>
      <c r="D200" s="1506"/>
      <c r="E200" s="1506"/>
      <c r="F200" s="1424"/>
      <c r="G200" s="1424"/>
    </row>
    <row r="201" spans="1:7">
      <c r="A201" s="559"/>
      <c r="B201" s="559"/>
      <c r="C201" s="1506"/>
      <c r="D201" s="1506"/>
      <c r="E201" s="1506"/>
      <c r="F201" s="1424"/>
      <c r="G201" s="1424"/>
    </row>
    <row r="202" spans="1:7">
      <c r="A202" s="559"/>
      <c r="B202" s="559"/>
      <c r="C202" s="1506"/>
      <c r="D202" s="1506"/>
      <c r="E202" s="1506"/>
      <c r="F202" s="1424"/>
      <c r="G202" s="1424"/>
    </row>
    <row r="203" spans="1:7">
      <c r="A203" s="559"/>
      <c r="B203" s="559"/>
      <c r="C203" s="1506"/>
      <c r="D203" s="1506"/>
      <c r="E203" s="1506"/>
      <c r="F203" s="1424"/>
      <c r="G203" s="1424"/>
    </row>
    <row r="204" spans="1:7">
      <c r="A204" s="559"/>
      <c r="B204" s="559"/>
      <c r="C204" s="1506"/>
      <c r="D204" s="1506"/>
      <c r="E204" s="1506"/>
      <c r="F204" s="1424"/>
      <c r="G204" s="1424"/>
    </row>
    <row r="205" spans="1:7">
      <c r="A205" s="559"/>
      <c r="B205" s="559"/>
      <c r="C205" s="1506"/>
      <c r="D205" s="1506"/>
      <c r="E205" s="1506"/>
      <c r="F205" s="1424"/>
      <c r="G205" s="1424"/>
    </row>
    <row r="206" spans="1:7">
      <c r="A206" s="559"/>
      <c r="B206" s="559"/>
      <c r="C206" s="1506"/>
      <c r="D206" s="1506"/>
      <c r="E206" s="1506"/>
      <c r="F206" s="1424"/>
      <c r="G206" s="1424"/>
    </row>
    <row r="207" spans="1:7">
      <c r="A207" s="559"/>
      <c r="B207" s="559"/>
      <c r="C207" s="1506"/>
      <c r="D207" s="1506"/>
      <c r="E207" s="1506"/>
      <c r="F207" s="1424"/>
      <c r="G207" s="1424"/>
    </row>
    <row r="208" spans="1:7">
      <c r="A208" s="559"/>
      <c r="B208" s="559"/>
      <c r="C208" s="1506"/>
      <c r="D208" s="1506"/>
      <c r="E208" s="1506"/>
      <c r="F208" s="1424"/>
      <c r="G208" s="1424"/>
    </row>
    <row r="209" spans="1:7">
      <c r="A209" s="559"/>
      <c r="B209" s="559"/>
      <c r="C209" s="1506"/>
      <c r="D209" s="1506"/>
      <c r="E209" s="1506"/>
      <c r="F209" s="1424"/>
      <c r="G209" s="1424"/>
    </row>
    <row r="210" spans="1:7">
      <c r="A210" s="559"/>
      <c r="B210" s="559"/>
      <c r="C210" s="1506"/>
      <c r="D210" s="1506"/>
      <c r="E210" s="1506"/>
      <c r="F210" s="1424"/>
      <c r="G210" s="1424"/>
    </row>
    <row r="211" spans="1:7">
      <c r="A211" s="559"/>
      <c r="B211" s="559"/>
      <c r="C211" s="1506"/>
      <c r="D211" s="1506"/>
      <c r="E211" s="1506"/>
      <c r="F211" s="1424"/>
      <c r="G211" s="1424"/>
    </row>
    <row r="212" spans="1:7">
      <c r="A212" s="559"/>
      <c r="B212" s="559"/>
      <c r="C212" s="1506"/>
      <c r="D212" s="1506"/>
      <c r="E212" s="1506"/>
      <c r="F212" s="1424"/>
      <c r="G212" s="1424"/>
    </row>
    <row r="213" spans="1:7">
      <c r="A213" s="559"/>
      <c r="B213" s="559"/>
      <c r="C213" s="1506"/>
      <c r="D213" s="1506"/>
      <c r="E213" s="1506"/>
      <c r="F213" s="1424"/>
      <c r="G213" s="1424"/>
    </row>
    <row r="214" spans="1:7">
      <c r="A214" s="559"/>
      <c r="B214" s="559"/>
      <c r="C214" s="1506"/>
      <c r="D214" s="1506"/>
      <c r="E214" s="1506"/>
      <c r="F214" s="1424"/>
      <c r="G214" s="1424"/>
    </row>
    <row r="215" spans="1:7">
      <c r="A215" s="559"/>
      <c r="B215" s="559"/>
      <c r="C215" s="1506"/>
      <c r="D215" s="1506"/>
      <c r="E215" s="1506"/>
      <c r="F215" s="1424"/>
      <c r="G215" s="1424"/>
    </row>
    <row r="216" spans="1:7">
      <c r="A216" s="559"/>
      <c r="B216" s="559"/>
      <c r="C216" s="1506"/>
      <c r="D216" s="1506"/>
      <c r="E216" s="1506"/>
      <c r="F216" s="1424"/>
      <c r="G216" s="1424"/>
    </row>
    <row r="217" spans="1:7">
      <c r="A217" s="559"/>
      <c r="B217" s="559"/>
      <c r="C217" s="1506"/>
      <c r="D217" s="1506"/>
      <c r="E217" s="1506"/>
      <c r="F217" s="1424"/>
      <c r="G217" s="1424"/>
    </row>
    <row r="218" spans="1:7">
      <c r="A218" s="559"/>
      <c r="B218" s="559"/>
      <c r="C218" s="1506"/>
      <c r="D218" s="1506"/>
      <c r="E218" s="1506"/>
      <c r="F218" s="1424"/>
      <c r="G218" s="1424"/>
    </row>
    <row r="219" spans="1:7">
      <c r="A219" s="559"/>
      <c r="B219" s="559"/>
      <c r="C219" s="1506"/>
      <c r="D219" s="1506"/>
      <c r="E219" s="1506"/>
      <c r="F219" s="1424"/>
      <c r="G219" s="1424"/>
    </row>
    <row r="220" spans="1:7">
      <c r="A220" s="559"/>
      <c r="B220" s="559"/>
      <c r="C220" s="1506"/>
      <c r="D220" s="1506"/>
      <c r="E220" s="1506"/>
      <c r="F220" s="1424"/>
      <c r="G220" s="1424"/>
    </row>
    <row r="221" spans="1:7">
      <c r="A221" s="559"/>
      <c r="B221" s="559"/>
      <c r="C221" s="1506"/>
      <c r="D221" s="1506"/>
      <c r="E221" s="1506"/>
      <c r="F221" s="1424"/>
      <c r="G221" s="1424"/>
    </row>
    <row r="222" spans="1:7">
      <c r="A222" s="559"/>
      <c r="B222" s="559"/>
      <c r="C222" s="1506"/>
      <c r="D222" s="1506"/>
      <c r="E222" s="1506"/>
      <c r="F222" s="1424"/>
      <c r="G222" s="1424"/>
    </row>
    <row r="223" spans="1:7">
      <c r="A223" s="559"/>
      <c r="B223" s="559"/>
      <c r="C223" s="1506"/>
      <c r="D223" s="1506"/>
      <c r="E223" s="1506"/>
      <c r="F223" s="1424"/>
      <c r="G223" s="1424"/>
    </row>
    <row r="224" spans="1:7">
      <c r="A224" s="559"/>
      <c r="B224" s="559"/>
      <c r="C224" s="1506"/>
      <c r="D224" s="1506"/>
      <c r="E224" s="1506"/>
      <c r="F224" s="1424"/>
      <c r="G224" s="1424"/>
    </row>
    <row r="225" spans="1:7">
      <c r="A225" s="559"/>
      <c r="B225" s="559"/>
      <c r="C225" s="1506"/>
      <c r="D225" s="1506"/>
      <c r="E225" s="1506"/>
      <c r="F225" s="1424"/>
      <c r="G225" s="1424"/>
    </row>
    <row r="226" spans="1:7">
      <c r="A226" s="559"/>
      <c r="B226" s="559"/>
      <c r="C226" s="1506"/>
      <c r="D226" s="1506"/>
      <c r="E226" s="1506"/>
      <c r="F226" s="1424"/>
      <c r="G226" s="1424"/>
    </row>
    <row r="227" spans="1:7">
      <c r="A227" s="559"/>
      <c r="B227" s="559"/>
      <c r="C227" s="1506"/>
      <c r="D227" s="1506"/>
      <c r="E227" s="1506"/>
      <c r="F227" s="1424"/>
      <c r="G227" s="1424"/>
    </row>
    <row r="228" spans="1:7">
      <c r="A228" s="559"/>
      <c r="B228" s="559"/>
      <c r="C228" s="1506"/>
      <c r="D228" s="1506"/>
      <c r="E228" s="1506"/>
      <c r="F228" s="1424"/>
      <c r="G228" s="1424"/>
    </row>
  </sheetData>
  <printOptions horizontalCentered="1"/>
  <pageMargins left="0.5" right="0.5" top="0.5" bottom="0.5" header="0.5" footer="0.5"/>
  <pageSetup scale="67" fitToHeight="3" orientation="portrait" r:id="rId1"/>
  <headerFooter alignWithMargins="0"/>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locked="0" defaultSize="0" autoFill="0" autoLine="0" autoPict="0">
                <anchor moveWithCells="1" sizeWithCells="1">
                  <from>
                    <xdr:col>3</xdr:col>
                    <xdr:colOff>3651250</xdr:colOff>
                    <xdr:row>127</xdr:row>
                    <xdr:rowOff>0</xdr:rowOff>
                  </from>
                  <to>
                    <xdr:col>4</xdr:col>
                    <xdr:colOff>501650</xdr:colOff>
                    <xdr:row>127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dimension ref="A1:L115"/>
  <sheetViews>
    <sheetView defaultGridColor="0" colorId="22" zoomScale="75" zoomScaleNormal="75" workbookViewId="0">
      <pane xSplit="3" topLeftCell="D1" activePane="topRight" state="frozen"/>
      <selection pane="topRight" activeCell="N93" sqref="N93"/>
    </sheetView>
  </sheetViews>
  <sheetFormatPr defaultColWidth="9.84375" defaultRowHeight="15.5"/>
  <cols>
    <col min="1" max="1" width="4.84375" style="668" customWidth="1"/>
    <col min="2" max="2" width="6.84375" style="668" customWidth="1"/>
    <col min="3" max="3" width="35.84375" style="668" customWidth="1"/>
    <col min="4" max="4" width="20.07421875" style="668" customWidth="1"/>
    <col min="5" max="5" width="23.15234375" style="668" customWidth="1"/>
    <col min="6" max="6" width="19.07421875" style="668" customWidth="1"/>
    <col min="7" max="9" width="15.84375" style="668" customWidth="1"/>
    <col min="10" max="10" width="16.84375" style="668" customWidth="1"/>
    <col min="11" max="11" width="15.61328125" style="668" bestFit="1" customWidth="1"/>
    <col min="12" max="16384" width="9.84375" style="668"/>
  </cols>
  <sheetData>
    <row r="1" spans="1:10">
      <c r="A1" s="747" t="str">
        <f>'Data Sheet'!A58</f>
        <v>Annual Report of VERIZON NEW YORK INC.                                                                 For the period ending DECEMBER 31, 2023</v>
      </c>
      <c r="B1" s="559"/>
      <c r="C1" s="559"/>
      <c r="D1" s="559"/>
      <c r="E1" s="559"/>
      <c r="F1" s="559"/>
      <c r="G1" s="559"/>
      <c r="H1" s="559"/>
      <c r="I1" s="559"/>
      <c r="J1" s="559"/>
    </row>
    <row r="2" spans="1:10">
      <c r="A2" s="1207"/>
      <c r="B2" s="627"/>
      <c r="C2" s="627"/>
      <c r="D2" s="627"/>
      <c r="E2" s="627"/>
      <c r="F2" s="627"/>
      <c r="G2" s="627"/>
      <c r="H2" s="627"/>
      <c r="I2" s="627"/>
      <c r="J2" s="628"/>
    </row>
    <row r="3" spans="1:10">
      <c r="A3" s="1215"/>
      <c r="B3" s="1200" t="s">
        <v>1316</v>
      </c>
      <c r="C3" s="561"/>
      <c r="D3" s="561"/>
      <c r="E3" s="561"/>
      <c r="F3" s="561"/>
      <c r="G3" s="561"/>
      <c r="H3" s="561"/>
      <c r="I3" s="561"/>
      <c r="J3" s="634"/>
    </row>
    <row r="4" spans="1:10">
      <c r="A4" s="1218"/>
      <c r="B4" s="1200"/>
      <c r="C4" s="561"/>
      <c r="D4" s="561"/>
      <c r="E4" s="559"/>
      <c r="F4" s="559"/>
      <c r="G4" s="559"/>
      <c r="H4" s="559"/>
      <c r="I4" s="559"/>
      <c r="J4" s="632"/>
    </row>
    <row r="5" spans="1:10">
      <c r="A5" s="1475" t="s">
        <v>1858</v>
      </c>
      <c r="B5" s="559" t="s">
        <v>1317</v>
      </c>
      <c r="C5" s="559"/>
      <c r="D5" s="559"/>
      <c r="E5" s="559"/>
      <c r="F5" s="1211" t="s">
        <v>1318</v>
      </c>
      <c r="G5" s="559"/>
      <c r="H5" s="559"/>
      <c r="I5" s="559"/>
      <c r="J5" s="632"/>
    </row>
    <row r="6" spans="1:10">
      <c r="A6" s="1215"/>
      <c r="B6" s="559" t="s">
        <v>681</v>
      </c>
      <c r="C6" s="559"/>
      <c r="D6" s="559"/>
      <c r="E6" s="559"/>
      <c r="F6" s="1211" t="s">
        <v>682</v>
      </c>
      <c r="G6" s="559"/>
      <c r="H6" s="559"/>
      <c r="I6" s="561"/>
      <c r="J6" s="634"/>
    </row>
    <row r="7" spans="1:10">
      <c r="A7" s="1215"/>
      <c r="B7" s="559" t="s">
        <v>683</v>
      </c>
      <c r="C7" s="559"/>
      <c r="D7" s="559"/>
      <c r="E7" s="559"/>
      <c r="F7" s="1211" t="s">
        <v>684</v>
      </c>
      <c r="G7" s="559"/>
      <c r="H7" s="559"/>
      <c r="I7" s="559"/>
      <c r="J7" s="632"/>
    </row>
    <row r="8" spans="1:10">
      <c r="A8" s="1215"/>
      <c r="B8" s="559" t="s">
        <v>685</v>
      </c>
      <c r="C8" s="559"/>
      <c r="D8" s="559"/>
      <c r="E8" s="559"/>
      <c r="F8" s="1211" t="s">
        <v>686</v>
      </c>
      <c r="G8" s="559"/>
      <c r="H8" s="559"/>
      <c r="I8" s="559"/>
      <c r="J8" s="632"/>
    </row>
    <row r="9" spans="1:10">
      <c r="A9" s="1215"/>
      <c r="B9" s="559"/>
      <c r="C9" s="559"/>
      <c r="D9" s="559"/>
      <c r="E9" s="559"/>
      <c r="F9" s="1211" t="s">
        <v>687</v>
      </c>
      <c r="G9" s="559"/>
      <c r="H9" s="559"/>
      <c r="I9" s="559"/>
      <c r="J9" s="632"/>
    </row>
    <row r="10" spans="1:10">
      <c r="A10" s="1475" t="s">
        <v>1872</v>
      </c>
      <c r="B10" s="559" t="s">
        <v>688</v>
      </c>
      <c r="C10" s="559"/>
      <c r="D10" s="559"/>
      <c r="E10" s="559"/>
      <c r="F10" s="1211" t="s">
        <v>689</v>
      </c>
      <c r="G10" s="559"/>
      <c r="H10" s="559"/>
      <c r="I10" s="559"/>
      <c r="J10" s="632"/>
    </row>
    <row r="11" spans="1:10">
      <c r="A11" s="1215"/>
      <c r="B11" s="559" t="s">
        <v>690</v>
      </c>
      <c r="C11" s="559"/>
      <c r="D11" s="559"/>
      <c r="E11" s="559"/>
      <c r="F11" s="1211" t="s">
        <v>691</v>
      </c>
      <c r="G11" s="559"/>
      <c r="H11" s="559"/>
      <c r="I11" s="559"/>
      <c r="J11" s="632"/>
    </row>
    <row r="12" spans="1:10">
      <c r="A12" s="1215"/>
      <c r="B12" s="559"/>
      <c r="C12" s="559"/>
      <c r="D12" s="559"/>
      <c r="E12" s="559"/>
      <c r="F12" s="1211" t="s">
        <v>692</v>
      </c>
      <c r="G12" s="559"/>
      <c r="H12" s="559"/>
      <c r="I12" s="559"/>
      <c r="J12" s="632"/>
    </row>
    <row r="13" spans="1:10">
      <c r="A13" s="1475" t="s">
        <v>1223</v>
      </c>
      <c r="B13" s="559" t="s">
        <v>363</v>
      </c>
      <c r="C13" s="559"/>
      <c r="D13" s="559"/>
      <c r="E13" s="559"/>
      <c r="F13" s="1211" t="s">
        <v>364</v>
      </c>
      <c r="G13" s="559"/>
      <c r="H13" s="559"/>
      <c r="I13" s="559"/>
      <c r="J13" s="632"/>
    </row>
    <row r="14" spans="1:10">
      <c r="A14" s="1215"/>
      <c r="B14" s="559"/>
      <c r="C14" s="559"/>
      <c r="D14" s="559"/>
      <c r="E14" s="559"/>
      <c r="F14" s="1211" t="s">
        <v>365</v>
      </c>
      <c r="G14" s="559"/>
      <c r="H14" s="559"/>
      <c r="I14" s="559"/>
      <c r="J14" s="632"/>
    </row>
    <row r="15" spans="1:10">
      <c r="A15" s="1215"/>
      <c r="B15" s="559"/>
      <c r="C15" s="559"/>
      <c r="D15" s="559"/>
      <c r="E15" s="559"/>
      <c r="F15" s="1211"/>
      <c r="G15" s="559"/>
      <c r="H15" s="559"/>
      <c r="I15" s="559"/>
      <c r="J15" s="632"/>
    </row>
    <row r="16" spans="1:10">
      <c r="A16" s="1501"/>
      <c r="B16" s="627"/>
      <c r="C16" s="627"/>
      <c r="D16" s="1551" t="s">
        <v>914</v>
      </c>
      <c r="E16" s="1552" t="s">
        <v>366</v>
      </c>
      <c r="F16" s="1552"/>
      <c r="G16" s="1553" t="s">
        <v>367</v>
      </c>
      <c r="H16" s="1554"/>
      <c r="I16" s="1551" t="s">
        <v>368</v>
      </c>
      <c r="J16" s="629" t="s">
        <v>914</v>
      </c>
    </row>
    <row r="17" spans="1:10">
      <c r="A17" s="1502"/>
      <c r="B17" s="559"/>
      <c r="C17" s="559"/>
      <c r="D17" s="1555" t="s">
        <v>369</v>
      </c>
      <c r="E17" s="1280" t="s">
        <v>370</v>
      </c>
      <c r="F17" s="1475" t="s">
        <v>370</v>
      </c>
      <c r="G17" s="1556" t="s">
        <v>371</v>
      </c>
      <c r="H17" s="1551" t="s">
        <v>372</v>
      </c>
      <c r="I17" s="1555" t="s">
        <v>1072</v>
      </c>
      <c r="J17" s="633" t="s">
        <v>373</v>
      </c>
    </row>
    <row r="18" spans="1:10">
      <c r="A18" s="1555" t="s">
        <v>35</v>
      </c>
      <c r="B18" s="559"/>
      <c r="C18" s="1280" t="s">
        <v>374</v>
      </c>
      <c r="D18" s="1555" t="s">
        <v>375</v>
      </c>
      <c r="E18" s="1280" t="s">
        <v>376</v>
      </c>
      <c r="F18" s="1475" t="s">
        <v>377</v>
      </c>
      <c r="G18" s="1475" t="s">
        <v>378</v>
      </c>
      <c r="H18" s="1555" t="s">
        <v>377</v>
      </c>
      <c r="I18" s="633" t="s">
        <v>379</v>
      </c>
      <c r="J18" s="633" t="s">
        <v>375</v>
      </c>
    </row>
    <row r="19" spans="1:10">
      <c r="A19" s="1555" t="s">
        <v>47</v>
      </c>
      <c r="B19" s="559"/>
      <c r="C19" s="1280" t="s">
        <v>380</v>
      </c>
      <c r="D19" s="1555" t="s">
        <v>460</v>
      </c>
      <c r="E19" s="1280" t="s">
        <v>461</v>
      </c>
      <c r="F19" s="1475" t="s">
        <v>61</v>
      </c>
      <c r="G19" s="1475" t="s">
        <v>62</v>
      </c>
      <c r="H19" s="1555" t="s">
        <v>63</v>
      </c>
      <c r="I19" s="633" t="s">
        <v>64</v>
      </c>
      <c r="J19" s="633" t="s">
        <v>65</v>
      </c>
    </row>
    <row r="20" spans="1:10">
      <c r="A20" s="1557"/>
      <c r="B20" s="1285"/>
      <c r="C20" s="1286"/>
      <c r="D20" s="1557"/>
      <c r="E20" s="1286"/>
      <c r="F20" s="1285"/>
      <c r="G20" s="1285"/>
      <c r="H20" s="1557"/>
      <c r="I20" s="1287"/>
      <c r="J20" s="1287"/>
    </row>
    <row r="21" spans="1:10">
      <c r="A21" s="1215"/>
      <c r="B21" s="1558" t="s">
        <v>381</v>
      </c>
      <c r="C21" s="559"/>
      <c r="D21" s="1502"/>
      <c r="E21" s="559"/>
      <c r="F21" s="1215"/>
      <c r="G21" s="1215"/>
      <c r="H21" s="1215"/>
      <c r="I21" s="1502"/>
      <c r="J21" s="1502"/>
    </row>
    <row r="22" spans="1:10">
      <c r="A22" s="1215"/>
      <c r="B22" s="1558" t="s">
        <v>382</v>
      </c>
      <c r="C22" s="559"/>
      <c r="D22" s="1502"/>
      <c r="E22" s="559"/>
      <c r="F22" s="1215"/>
      <c r="G22" s="1215"/>
      <c r="H22" s="1215"/>
      <c r="I22" s="1502"/>
      <c r="J22" s="1502"/>
    </row>
    <row r="23" spans="1:10">
      <c r="A23" s="1475" t="s">
        <v>463</v>
      </c>
      <c r="B23" s="1559" t="s">
        <v>383</v>
      </c>
      <c r="C23" s="559" t="s">
        <v>384</v>
      </c>
      <c r="D23" s="812">
        <v>58268244.07</v>
      </c>
      <c r="E23" s="1005"/>
      <c r="F23" s="1006">
        <v>0</v>
      </c>
      <c r="G23" s="1007"/>
      <c r="H23" s="1006">
        <v>0</v>
      </c>
      <c r="I23" s="1008"/>
      <c r="J23" s="1560">
        <f t="shared" ref="J23:J34" si="0">D23+SUM(E23:F23)-SUM(G23:H23)+I23</f>
        <v>58268244.07</v>
      </c>
    </row>
    <row r="24" spans="1:10">
      <c r="A24" s="1475" t="s">
        <v>820</v>
      </c>
      <c r="B24" s="1559" t="s">
        <v>385</v>
      </c>
      <c r="C24" s="559" t="s">
        <v>386</v>
      </c>
      <c r="D24" s="812">
        <v>36982318.969999999</v>
      </c>
      <c r="E24" s="1009"/>
      <c r="F24" s="1006">
        <v>0</v>
      </c>
      <c r="G24" s="1010"/>
      <c r="H24" s="1006">
        <v>-8674009.9499999993</v>
      </c>
      <c r="I24" s="1008">
        <v>-17348019.900000006</v>
      </c>
      <c r="J24" s="1561">
        <f t="shared" si="0"/>
        <v>28308309.019999996</v>
      </c>
    </row>
    <row r="25" spans="1:10">
      <c r="A25" s="1475" t="s">
        <v>1058</v>
      </c>
      <c r="B25" s="1559" t="s">
        <v>387</v>
      </c>
      <c r="C25" s="559" t="s">
        <v>388</v>
      </c>
      <c r="D25" s="812">
        <v>0</v>
      </c>
      <c r="E25" s="1009"/>
      <c r="F25" s="1006">
        <v>0</v>
      </c>
      <c r="G25" s="1010"/>
      <c r="H25" s="1006">
        <v>0</v>
      </c>
      <c r="I25" s="1008">
        <v>0</v>
      </c>
      <c r="J25" s="1561">
        <f t="shared" si="0"/>
        <v>0</v>
      </c>
    </row>
    <row r="26" spans="1:10">
      <c r="A26" s="1475" t="s">
        <v>70</v>
      </c>
      <c r="B26" s="1559" t="s">
        <v>389</v>
      </c>
      <c r="C26" s="559" t="s">
        <v>390</v>
      </c>
      <c r="D26" s="812">
        <v>223520375.36000001</v>
      </c>
      <c r="E26" s="1009"/>
      <c r="F26" s="1006">
        <v>5877781.9400000004</v>
      </c>
      <c r="G26" s="1010"/>
      <c r="H26" s="1006">
        <v>0</v>
      </c>
      <c r="I26" s="1008">
        <v>0</v>
      </c>
      <c r="J26" s="1561">
        <f t="shared" si="0"/>
        <v>229398157.30000001</v>
      </c>
    </row>
    <row r="27" spans="1:10">
      <c r="A27" s="1475" t="s">
        <v>71</v>
      </c>
      <c r="B27" s="1559" t="s">
        <v>391</v>
      </c>
      <c r="C27" s="559" t="s">
        <v>392</v>
      </c>
      <c r="D27" s="812">
        <v>0</v>
      </c>
      <c r="E27" s="1009"/>
      <c r="F27" s="1006">
        <v>0</v>
      </c>
      <c r="G27" s="1010"/>
      <c r="H27" s="1006">
        <v>0</v>
      </c>
      <c r="I27" s="1008">
        <v>0</v>
      </c>
      <c r="J27" s="1561">
        <f t="shared" si="0"/>
        <v>0</v>
      </c>
    </row>
    <row r="28" spans="1:10">
      <c r="A28" s="1475" t="s">
        <v>471</v>
      </c>
      <c r="B28" s="1559" t="s">
        <v>393</v>
      </c>
      <c r="C28" s="559" t="s">
        <v>394</v>
      </c>
      <c r="D28" s="812">
        <v>0</v>
      </c>
      <c r="E28" s="1009"/>
      <c r="F28" s="1006">
        <v>0</v>
      </c>
      <c r="G28" s="1010"/>
      <c r="H28" s="1006">
        <v>0</v>
      </c>
      <c r="I28" s="1008">
        <v>0</v>
      </c>
      <c r="J28" s="1561">
        <f t="shared" si="0"/>
        <v>0</v>
      </c>
    </row>
    <row r="29" spans="1:10">
      <c r="A29" s="1475" t="s">
        <v>474</v>
      </c>
      <c r="B29" s="1559" t="s">
        <v>395</v>
      </c>
      <c r="C29" s="559" t="s">
        <v>396</v>
      </c>
      <c r="D29" s="812">
        <v>3656767853.8400002</v>
      </c>
      <c r="E29" s="1009"/>
      <c r="F29" s="1006">
        <v>41789822.460000001</v>
      </c>
      <c r="G29" s="1010"/>
      <c r="H29" s="1006">
        <v>-159069.64000000001</v>
      </c>
      <c r="I29" s="1008">
        <v>763894.21</v>
      </c>
      <c r="J29" s="1561">
        <f t="shared" si="0"/>
        <v>3699480640.1500001</v>
      </c>
    </row>
    <row r="30" spans="1:10">
      <c r="A30" s="1475" t="s">
        <v>2064</v>
      </c>
      <c r="B30" s="1559" t="s">
        <v>397</v>
      </c>
      <c r="C30" s="559" t="s">
        <v>398</v>
      </c>
      <c r="D30" s="812">
        <v>7153923</v>
      </c>
      <c r="E30" s="1009"/>
      <c r="F30" s="1006">
        <v>3322564.4</v>
      </c>
      <c r="G30" s="1010"/>
      <c r="H30" s="1006">
        <v>0</v>
      </c>
      <c r="I30" s="1008">
        <v>7042.4199999999255</v>
      </c>
      <c r="J30" s="1561">
        <f t="shared" si="0"/>
        <v>10483529.82</v>
      </c>
    </row>
    <row r="31" spans="1:10">
      <c r="A31" s="1475" t="s">
        <v>334</v>
      </c>
      <c r="B31" s="1559" t="s">
        <v>399</v>
      </c>
      <c r="C31" s="559" t="s">
        <v>400</v>
      </c>
      <c r="D31" s="812">
        <v>6131498.8500000006</v>
      </c>
      <c r="E31" s="1009"/>
      <c r="F31" s="1006">
        <v>0</v>
      </c>
      <c r="G31" s="1010"/>
      <c r="H31" s="1006">
        <v>0</v>
      </c>
      <c r="I31" s="1008">
        <v>0</v>
      </c>
      <c r="J31" s="1561">
        <f t="shared" si="0"/>
        <v>6131498.8500000006</v>
      </c>
    </row>
    <row r="32" spans="1:10">
      <c r="A32" s="1475" t="s">
        <v>72</v>
      </c>
      <c r="B32" s="1215"/>
      <c r="C32" s="559" t="s">
        <v>2248</v>
      </c>
      <c r="D32" s="812">
        <v>3677515.52</v>
      </c>
      <c r="E32" s="1009"/>
      <c r="F32" s="1006">
        <v>0</v>
      </c>
      <c r="G32" s="1010"/>
      <c r="H32" s="1006">
        <v>0</v>
      </c>
      <c r="I32" s="1008">
        <v>0</v>
      </c>
      <c r="J32" s="1561">
        <f t="shared" si="0"/>
        <v>3677515.52</v>
      </c>
    </row>
    <row r="33" spans="1:10">
      <c r="A33" s="1475" t="s">
        <v>73</v>
      </c>
      <c r="B33" s="1215"/>
      <c r="C33" s="559" t="s">
        <v>2249</v>
      </c>
      <c r="D33" s="812">
        <v>2453983.33</v>
      </c>
      <c r="E33" s="1009"/>
      <c r="F33" s="1006">
        <v>0</v>
      </c>
      <c r="G33" s="1010"/>
      <c r="H33" s="1006">
        <v>0</v>
      </c>
      <c r="I33" s="1008">
        <v>0</v>
      </c>
      <c r="J33" s="1561">
        <f t="shared" si="0"/>
        <v>2453983.33</v>
      </c>
    </row>
    <row r="34" spans="1:10">
      <c r="A34" s="1475" t="s">
        <v>74</v>
      </c>
      <c r="B34" s="1559" t="s">
        <v>2250</v>
      </c>
      <c r="C34" s="559" t="s">
        <v>2251</v>
      </c>
      <c r="D34" s="812">
        <v>38170855.919999994</v>
      </c>
      <c r="E34" s="1009"/>
      <c r="F34" s="1006">
        <v>3662.41</v>
      </c>
      <c r="G34" s="1010"/>
      <c r="H34" s="1006">
        <v>-341647.07</v>
      </c>
      <c r="I34" s="1008">
        <v>-728996.82</v>
      </c>
      <c r="J34" s="1561">
        <f t="shared" si="0"/>
        <v>37787168.579999991</v>
      </c>
    </row>
    <row r="35" spans="1:10">
      <c r="A35" s="1475" t="s">
        <v>75</v>
      </c>
      <c r="B35" s="1558" t="s">
        <v>2252</v>
      </c>
      <c r="C35" s="559"/>
      <c r="D35" s="1810">
        <f>SUM(D23:D34)-D31</f>
        <v>4026995070.0100002</v>
      </c>
      <c r="E35" s="1810">
        <f t="shared" ref="E35:J35" si="1">SUM(E23:E34)-E31</f>
        <v>0</v>
      </c>
      <c r="F35" s="1810">
        <f t="shared" si="1"/>
        <v>50993831.209999993</v>
      </c>
      <c r="G35" s="1810">
        <f t="shared" si="1"/>
        <v>0</v>
      </c>
      <c r="H35" s="1810">
        <f t="shared" si="1"/>
        <v>-9174726.6600000001</v>
      </c>
      <c r="I35" s="1810">
        <f t="shared" si="1"/>
        <v>-17306080.090000004</v>
      </c>
      <c r="J35" s="1810">
        <f t="shared" si="1"/>
        <v>4069857547.79</v>
      </c>
    </row>
    <row r="36" spans="1:10">
      <c r="A36" s="1215"/>
      <c r="B36" s="1215"/>
      <c r="C36" s="559"/>
      <c r="D36" s="1502"/>
      <c r="E36" s="559"/>
      <c r="F36" s="1215"/>
      <c r="G36" s="1215"/>
      <c r="H36" s="1215"/>
      <c r="I36" s="1502"/>
      <c r="J36" s="1502"/>
    </row>
    <row r="37" spans="1:10">
      <c r="A37" s="1215"/>
      <c r="B37" s="1558" t="s">
        <v>2253</v>
      </c>
      <c r="C37" s="559"/>
      <c r="D37" s="1561"/>
      <c r="E37" s="1500"/>
      <c r="F37" s="1564"/>
      <c r="G37" s="1215"/>
      <c r="H37" s="1215"/>
      <c r="I37" s="1502"/>
      <c r="J37" s="1502"/>
    </row>
    <row r="38" spans="1:10">
      <c r="A38" s="1475" t="s">
        <v>76</v>
      </c>
      <c r="B38" s="1559" t="s">
        <v>2254</v>
      </c>
      <c r="C38" s="559" t="s">
        <v>2255</v>
      </c>
      <c r="D38" s="1811">
        <v>-1927122.25</v>
      </c>
      <c r="E38" s="1270"/>
      <c r="F38" s="1812">
        <v>0</v>
      </c>
      <c r="G38" s="1813"/>
      <c r="H38" s="1812">
        <v>0</v>
      </c>
      <c r="I38" s="1008">
        <v>65</v>
      </c>
      <c r="J38" s="1560">
        <f t="shared" ref="J38:J48" si="2">D38+SUM(E38:F38)-SUM(G38:H38)+I38</f>
        <v>-1927057.25</v>
      </c>
    </row>
    <row r="39" spans="1:10">
      <c r="A39" s="1475" t="s">
        <v>77</v>
      </c>
      <c r="B39" s="1559" t="s">
        <v>2256</v>
      </c>
      <c r="C39" s="559" t="s">
        <v>2257</v>
      </c>
      <c r="D39" s="1811">
        <v>2966504692.3600006</v>
      </c>
      <c r="E39" s="1270"/>
      <c r="F39" s="1812">
        <v>32943396.359999999</v>
      </c>
      <c r="G39" s="1813"/>
      <c r="H39" s="1812">
        <v>-94236283.13000001</v>
      </c>
      <c r="I39" s="1008">
        <v>-185581282.11000001</v>
      </c>
      <c r="J39" s="1561">
        <f t="shared" si="2"/>
        <v>2908103089.7400007</v>
      </c>
    </row>
    <row r="40" spans="1:10">
      <c r="A40" s="1475" t="s">
        <v>78</v>
      </c>
      <c r="B40" s="1559" t="s">
        <v>2258</v>
      </c>
      <c r="C40" s="559" t="s">
        <v>2259</v>
      </c>
      <c r="D40" s="1811">
        <v>0</v>
      </c>
      <c r="E40" s="1270"/>
      <c r="F40" s="1812">
        <v>0</v>
      </c>
      <c r="G40" s="1813"/>
      <c r="H40" s="1812">
        <v>0</v>
      </c>
      <c r="I40" s="1008">
        <v>0</v>
      </c>
      <c r="J40" s="1561">
        <f t="shared" si="2"/>
        <v>0</v>
      </c>
    </row>
    <row r="41" spans="1:10">
      <c r="A41" s="1475" t="s">
        <v>79</v>
      </c>
      <c r="B41" s="1215"/>
      <c r="C41" s="559" t="s">
        <v>619</v>
      </c>
      <c r="D41" s="1811">
        <v>0</v>
      </c>
      <c r="E41" s="1270"/>
      <c r="F41" s="1812">
        <v>0</v>
      </c>
      <c r="G41" s="1813"/>
      <c r="H41" s="1812">
        <v>0</v>
      </c>
      <c r="I41" s="1008">
        <v>0</v>
      </c>
      <c r="J41" s="1561">
        <f t="shared" si="2"/>
        <v>0</v>
      </c>
    </row>
    <row r="42" spans="1:10">
      <c r="A42" s="1475" t="s">
        <v>80</v>
      </c>
      <c r="B42" s="1215"/>
      <c r="C42" s="559" t="s">
        <v>620</v>
      </c>
      <c r="D42" s="1811">
        <v>0</v>
      </c>
      <c r="E42" s="1270"/>
      <c r="F42" s="1812">
        <v>0</v>
      </c>
      <c r="G42" s="1813"/>
      <c r="H42" s="1812">
        <v>0</v>
      </c>
      <c r="I42" s="1008">
        <v>0</v>
      </c>
      <c r="J42" s="1561">
        <f t="shared" si="2"/>
        <v>0</v>
      </c>
    </row>
    <row r="43" spans="1:10">
      <c r="A43" s="1475" t="s">
        <v>81</v>
      </c>
      <c r="B43" s="1215"/>
      <c r="C43" s="559" t="s">
        <v>621</v>
      </c>
      <c r="D43" s="1811">
        <v>0</v>
      </c>
      <c r="E43" s="1270"/>
      <c r="F43" s="1812">
        <v>0</v>
      </c>
      <c r="G43" s="1813"/>
      <c r="H43" s="1812">
        <v>0</v>
      </c>
      <c r="I43" s="1008">
        <v>0</v>
      </c>
      <c r="J43" s="1561">
        <f t="shared" si="2"/>
        <v>0</v>
      </c>
    </row>
    <row r="44" spans="1:10">
      <c r="A44" s="1475" t="s">
        <v>82</v>
      </c>
      <c r="B44" s="1559" t="s">
        <v>622</v>
      </c>
      <c r="C44" s="559" t="s">
        <v>623</v>
      </c>
      <c r="D44" s="1811">
        <v>18473134.380000003</v>
      </c>
      <c r="E44" s="1270"/>
      <c r="F44" s="1812">
        <v>30156.12</v>
      </c>
      <c r="G44" s="1813"/>
      <c r="H44" s="1812">
        <v>-228817.05</v>
      </c>
      <c r="I44" s="1008">
        <v>-502337.69000000134</v>
      </c>
      <c r="J44" s="1561">
        <f t="shared" si="2"/>
        <v>18229769.860000003</v>
      </c>
    </row>
    <row r="45" spans="1:10">
      <c r="A45" s="1475" t="s">
        <v>83</v>
      </c>
      <c r="B45" s="1559" t="s">
        <v>624</v>
      </c>
      <c r="C45" s="559" t="s">
        <v>625</v>
      </c>
      <c r="D45" s="1812">
        <v>1520149.7799999998</v>
      </c>
      <c r="E45" s="1812">
        <v>0</v>
      </c>
      <c r="F45" s="1812">
        <v>0</v>
      </c>
      <c r="G45" s="1812"/>
      <c r="H45" s="1812">
        <v>0</v>
      </c>
      <c r="I45" s="1008">
        <v>371.25</v>
      </c>
      <c r="J45" s="1561">
        <f t="shared" si="2"/>
        <v>1520521.0299999998</v>
      </c>
    </row>
    <row r="46" spans="1:10">
      <c r="A46" s="1475" t="s">
        <v>84</v>
      </c>
      <c r="B46" s="1215"/>
      <c r="C46" s="559" t="s">
        <v>626</v>
      </c>
      <c r="D46" s="1811">
        <v>0</v>
      </c>
      <c r="E46" s="1270"/>
      <c r="F46" s="1812">
        <v>0</v>
      </c>
      <c r="G46" s="1813"/>
      <c r="H46" s="1812">
        <v>0</v>
      </c>
      <c r="I46" s="1008"/>
      <c r="J46" s="1561">
        <f t="shared" si="2"/>
        <v>0</v>
      </c>
    </row>
    <row r="47" spans="1:10">
      <c r="A47" s="1475" t="s">
        <v>85</v>
      </c>
      <c r="B47" s="1215"/>
      <c r="C47" s="559" t="s">
        <v>627</v>
      </c>
      <c r="D47" s="1811">
        <v>1520149.7799999998</v>
      </c>
      <c r="E47" s="1270"/>
      <c r="F47" s="1812">
        <v>0</v>
      </c>
      <c r="G47" s="1813"/>
      <c r="H47" s="1812">
        <v>0</v>
      </c>
      <c r="I47" s="1008">
        <v>371.25</v>
      </c>
      <c r="J47" s="1561">
        <f t="shared" si="2"/>
        <v>1520521.0299999998</v>
      </c>
    </row>
    <row r="48" spans="1:10">
      <c r="A48" s="1475" t="s">
        <v>86</v>
      </c>
      <c r="B48" s="1559" t="s">
        <v>628</v>
      </c>
      <c r="C48" s="559" t="s">
        <v>629</v>
      </c>
      <c r="D48" s="1811">
        <v>8423862754.1799994</v>
      </c>
      <c r="E48" s="1270"/>
      <c r="F48" s="1812">
        <v>247863001.41</v>
      </c>
      <c r="G48" s="1813"/>
      <c r="H48" s="1812">
        <v>-87313201.790000021</v>
      </c>
      <c r="I48" s="1008">
        <v>-126119171.52</v>
      </c>
      <c r="J48" s="1561">
        <f t="shared" si="2"/>
        <v>8632919785.8600006</v>
      </c>
    </row>
    <row r="49" spans="1:10">
      <c r="A49" s="1481" t="s">
        <v>87</v>
      </c>
      <c r="B49" s="1565" t="s">
        <v>630</v>
      </c>
      <c r="C49" s="1286"/>
      <c r="D49" s="1527">
        <f>SUM(D37:D48)-D45</f>
        <v>11408433608.449999</v>
      </c>
      <c r="E49" s="1527">
        <f t="shared" ref="E49:J49" si="3">SUM(E37:E48)-E45</f>
        <v>0</v>
      </c>
      <c r="F49" s="1527">
        <f t="shared" si="3"/>
        <v>280836553.88999999</v>
      </c>
      <c r="G49" s="1527">
        <f t="shared" si="3"/>
        <v>0</v>
      </c>
      <c r="H49" s="1527">
        <f t="shared" si="3"/>
        <v>-181778301.97000003</v>
      </c>
      <c r="I49" s="1527">
        <f t="shared" si="3"/>
        <v>-312202355.06999999</v>
      </c>
      <c r="J49" s="1527">
        <f t="shared" si="3"/>
        <v>11558846109.240002</v>
      </c>
    </row>
    <row r="50" spans="1:10">
      <c r="A50" s="559" t="s">
        <v>1275</v>
      </c>
      <c r="B50" s="559"/>
      <c r="C50" s="559"/>
      <c r="D50" s="627"/>
      <c r="E50" s="627"/>
      <c r="F50" s="627"/>
      <c r="G50" s="559"/>
      <c r="H50" s="559"/>
      <c r="I50" s="559"/>
      <c r="J50" s="627"/>
    </row>
    <row r="51" spans="1:10">
      <c r="A51" s="559"/>
      <c r="B51" s="559"/>
      <c r="C51" s="559"/>
      <c r="D51" s="1500" t="s">
        <v>706</v>
      </c>
      <c r="E51" s="1500"/>
      <c r="F51" s="1500"/>
      <c r="G51" s="559"/>
      <c r="H51" s="559"/>
      <c r="I51" s="559"/>
      <c r="J51" s="1566"/>
    </row>
    <row r="52" spans="1:10">
      <c r="A52" s="561">
        <v>24</v>
      </c>
      <c r="B52" s="561"/>
      <c r="C52" s="561"/>
      <c r="D52" s="1540"/>
      <c r="E52" s="1540"/>
      <c r="F52" s="1540"/>
      <c r="G52" s="561"/>
      <c r="H52" s="561"/>
      <c r="I52" s="561"/>
      <c r="J52" s="1299"/>
    </row>
    <row r="53" spans="1:10">
      <c r="A53" s="559"/>
      <c r="B53" s="559"/>
      <c r="C53" s="559"/>
      <c r="D53" s="1500"/>
      <c r="E53" s="1500"/>
      <c r="F53" s="1500"/>
      <c r="G53" s="559"/>
      <c r="H53" s="559"/>
      <c r="I53" s="559"/>
      <c r="J53" s="1566"/>
    </row>
    <row r="54" spans="1:10">
      <c r="A54" s="747" t="str">
        <f>'Data Sheet'!A58</f>
        <v>Annual Report of VERIZON NEW YORK INC.                                                                 For the period ending DECEMBER 31, 2023</v>
      </c>
      <c r="B54" s="559"/>
      <c r="C54" s="559"/>
      <c r="D54" s="559"/>
      <c r="E54" s="559"/>
      <c r="F54" s="559"/>
      <c r="G54" s="559"/>
      <c r="H54" s="559"/>
      <c r="I54" s="559"/>
      <c r="J54" s="1286"/>
    </row>
    <row r="55" spans="1:10">
      <c r="A55" s="1207"/>
      <c r="B55" s="627"/>
      <c r="C55" s="627"/>
      <c r="D55" s="627"/>
      <c r="E55" s="627"/>
      <c r="F55" s="627"/>
      <c r="G55" s="627"/>
      <c r="H55" s="627"/>
      <c r="I55" s="627"/>
      <c r="J55" s="628"/>
    </row>
    <row r="56" spans="1:10">
      <c r="A56" s="1215"/>
      <c r="B56" s="1200" t="s">
        <v>631</v>
      </c>
      <c r="C56" s="561"/>
      <c r="D56" s="561"/>
      <c r="E56" s="561"/>
      <c r="F56" s="561"/>
      <c r="G56" s="561"/>
      <c r="H56" s="561"/>
      <c r="I56" s="561"/>
      <c r="J56" s="634"/>
    </row>
    <row r="57" spans="1:10">
      <c r="A57" s="1215"/>
      <c r="B57" s="559"/>
      <c r="C57" s="559"/>
      <c r="D57" s="559"/>
      <c r="E57" s="559"/>
      <c r="F57" s="559"/>
      <c r="G57" s="559"/>
      <c r="H57" s="559"/>
      <c r="I57" s="559"/>
      <c r="J57" s="1287"/>
    </row>
    <row r="58" spans="1:10">
      <c r="A58" s="1501"/>
      <c r="B58" s="627"/>
      <c r="C58" s="627"/>
      <c r="D58" s="1551" t="s">
        <v>914</v>
      </c>
      <c r="E58" s="1552" t="s">
        <v>366</v>
      </c>
      <c r="F58" s="1552"/>
      <c r="G58" s="1553" t="s">
        <v>367</v>
      </c>
      <c r="H58" s="1554"/>
      <c r="I58" s="1551" t="s">
        <v>368</v>
      </c>
      <c r="J58" s="629" t="s">
        <v>914</v>
      </c>
    </row>
    <row r="59" spans="1:10">
      <c r="A59" s="1502"/>
      <c r="B59" s="559"/>
      <c r="C59" s="559"/>
      <c r="D59" s="1555" t="s">
        <v>369</v>
      </c>
      <c r="E59" s="1280" t="s">
        <v>370</v>
      </c>
      <c r="F59" s="1475" t="s">
        <v>370</v>
      </c>
      <c r="G59" s="1556" t="s">
        <v>371</v>
      </c>
      <c r="H59" s="1551" t="s">
        <v>372</v>
      </c>
      <c r="I59" s="1555" t="s">
        <v>1072</v>
      </c>
      <c r="J59" s="633" t="s">
        <v>373</v>
      </c>
    </row>
    <row r="60" spans="1:10">
      <c r="A60" s="1555" t="s">
        <v>35</v>
      </c>
      <c r="B60" s="559"/>
      <c r="C60" s="1280" t="s">
        <v>374</v>
      </c>
      <c r="D60" s="1555" t="s">
        <v>375</v>
      </c>
      <c r="E60" s="1280" t="s">
        <v>376</v>
      </c>
      <c r="F60" s="1475" t="s">
        <v>377</v>
      </c>
      <c r="G60" s="1475" t="s">
        <v>378</v>
      </c>
      <c r="H60" s="1555" t="s">
        <v>377</v>
      </c>
      <c r="I60" s="633" t="s">
        <v>379</v>
      </c>
      <c r="J60" s="633" t="s">
        <v>375</v>
      </c>
    </row>
    <row r="61" spans="1:10">
      <c r="A61" s="1555" t="s">
        <v>47</v>
      </c>
      <c r="B61" s="559"/>
      <c r="C61" s="1280" t="s">
        <v>380</v>
      </c>
      <c r="D61" s="1555" t="s">
        <v>460</v>
      </c>
      <c r="E61" s="1280" t="s">
        <v>461</v>
      </c>
      <c r="F61" s="1475" t="s">
        <v>61</v>
      </c>
      <c r="G61" s="1475" t="s">
        <v>62</v>
      </c>
      <c r="H61" s="1555" t="s">
        <v>63</v>
      </c>
      <c r="I61" s="633" t="s">
        <v>64</v>
      </c>
      <c r="J61" s="633" t="s">
        <v>65</v>
      </c>
    </row>
    <row r="62" spans="1:10">
      <c r="A62" s="1557"/>
      <c r="B62" s="1285"/>
      <c r="C62" s="1286"/>
      <c r="D62" s="1557"/>
      <c r="E62" s="1286"/>
      <c r="F62" s="1285"/>
      <c r="G62" s="1285"/>
      <c r="H62" s="1557"/>
      <c r="I62" s="1287"/>
      <c r="J62" s="1287"/>
    </row>
    <row r="63" spans="1:10">
      <c r="A63" s="1215"/>
      <c r="B63" s="1558" t="s">
        <v>632</v>
      </c>
      <c r="C63" s="559"/>
      <c r="D63" s="1502"/>
      <c r="E63" s="559"/>
      <c r="F63" s="1564"/>
      <c r="G63" s="1215"/>
      <c r="H63" s="1215"/>
      <c r="I63" s="1502"/>
      <c r="J63" s="1502"/>
    </row>
    <row r="64" spans="1:10">
      <c r="A64" s="1475" t="s">
        <v>2076</v>
      </c>
      <c r="B64" s="1559" t="s">
        <v>633</v>
      </c>
      <c r="C64" s="559" t="s">
        <v>634</v>
      </c>
      <c r="D64" s="812">
        <v>0</v>
      </c>
      <c r="E64" s="813"/>
      <c r="F64" s="1006">
        <v>0</v>
      </c>
      <c r="G64" s="1007"/>
      <c r="H64" s="1006">
        <v>0</v>
      </c>
      <c r="I64" s="1008">
        <v>0</v>
      </c>
      <c r="J64" s="1560">
        <f>D64+SUM(E64:F64)-SUM(G64:H64)+I64</f>
        <v>0</v>
      </c>
    </row>
    <row r="65" spans="1:10">
      <c r="A65" s="1475" t="s">
        <v>2078</v>
      </c>
      <c r="B65" s="1559" t="s">
        <v>635</v>
      </c>
      <c r="C65" s="559" t="s">
        <v>636</v>
      </c>
      <c r="D65" s="812">
        <v>0</v>
      </c>
      <c r="E65" s="814"/>
      <c r="F65" s="1006">
        <v>0</v>
      </c>
      <c r="G65" s="1010"/>
      <c r="H65" s="1006">
        <v>0</v>
      </c>
      <c r="I65" s="1008">
        <v>0</v>
      </c>
      <c r="J65" s="1561">
        <f>D65+SUM(E65:F65)-SUM(G65:H65)+I65</f>
        <v>0</v>
      </c>
    </row>
    <row r="66" spans="1:10">
      <c r="A66" s="1475" t="s">
        <v>2080</v>
      </c>
      <c r="B66" s="1559" t="s">
        <v>637</v>
      </c>
      <c r="C66" s="559" t="s">
        <v>638</v>
      </c>
      <c r="D66" s="812">
        <v>0</v>
      </c>
      <c r="E66" s="814"/>
      <c r="F66" s="1006">
        <v>0</v>
      </c>
      <c r="G66" s="1010"/>
      <c r="H66" s="1006">
        <v>0</v>
      </c>
      <c r="I66" s="1008">
        <v>0</v>
      </c>
      <c r="J66" s="1561">
        <f>D66+SUM(E66:F66)-SUM(G66:H66)+I66</f>
        <v>0</v>
      </c>
    </row>
    <row r="67" spans="1:10">
      <c r="A67" s="1475" t="s">
        <v>2083</v>
      </c>
      <c r="B67" s="1559" t="s">
        <v>639</v>
      </c>
      <c r="C67" s="559" t="s">
        <v>640</v>
      </c>
      <c r="D67" s="812">
        <v>3443727.8299999982</v>
      </c>
      <c r="E67" s="814"/>
      <c r="F67" s="1006">
        <v>0</v>
      </c>
      <c r="G67" s="1010"/>
      <c r="H67" s="1006">
        <v>0</v>
      </c>
      <c r="I67" s="1008">
        <v>0</v>
      </c>
      <c r="J67" s="1561">
        <f>D67+SUM(E67:F67)-SUM(G67:H67)+I67</f>
        <v>3443727.8299999982</v>
      </c>
    </row>
    <row r="68" spans="1:10">
      <c r="A68" s="1475" t="s">
        <v>2397</v>
      </c>
      <c r="B68" s="1559" t="s">
        <v>641</v>
      </c>
      <c r="C68" s="559" t="s">
        <v>642</v>
      </c>
      <c r="D68" s="812">
        <v>173546696.69</v>
      </c>
      <c r="E68" s="814"/>
      <c r="F68" s="1006">
        <v>134221.93</v>
      </c>
      <c r="G68" s="1010"/>
      <c r="H68" s="1006">
        <v>-2708453.65</v>
      </c>
      <c r="I68" s="1008">
        <v>-5454136.2300000004</v>
      </c>
      <c r="J68" s="1561">
        <f>D68+SUM(E68:F68)-SUM(G68:H68)+I68</f>
        <v>170935236.04000002</v>
      </c>
    </row>
    <row r="69" spans="1:10">
      <c r="A69" s="1475" t="s">
        <v>2400</v>
      </c>
      <c r="B69" s="1558" t="s">
        <v>643</v>
      </c>
      <c r="C69" s="559"/>
      <c r="D69" s="1562">
        <f t="shared" ref="D69:J69" si="4">SUM(D64:D68)</f>
        <v>176990424.51999998</v>
      </c>
      <c r="E69" s="1563">
        <f t="shared" si="4"/>
        <v>0</v>
      </c>
      <c r="F69" s="1563">
        <f t="shared" si="4"/>
        <v>134221.93</v>
      </c>
      <c r="G69" s="1563">
        <f t="shared" si="4"/>
        <v>0</v>
      </c>
      <c r="H69" s="1563">
        <f t="shared" si="4"/>
        <v>-2708453.65</v>
      </c>
      <c r="I69" s="1563">
        <f t="shared" si="4"/>
        <v>-5454136.2300000004</v>
      </c>
      <c r="J69" s="1563">
        <f t="shared" si="4"/>
        <v>174378963.87</v>
      </c>
    </row>
    <row r="70" spans="1:10">
      <c r="A70" s="1215"/>
      <c r="B70" s="1215"/>
      <c r="C70" s="559"/>
      <c r="D70" s="1502"/>
      <c r="E70" s="559"/>
      <c r="F70" s="1502"/>
      <c r="G70" s="559"/>
      <c r="H70" s="1502"/>
      <c r="I70" s="632"/>
      <c r="J70" s="632"/>
    </row>
    <row r="71" spans="1:10">
      <c r="A71" s="1215"/>
      <c r="B71" s="1558" t="s">
        <v>644</v>
      </c>
      <c r="C71" s="559"/>
      <c r="D71" s="1502"/>
      <c r="E71" s="559"/>
      <c r="F71" s="1502"/>
      <c r="G71" s="559"/>
      <c r="H71" s="1502"/>
      <c r="I71" s="632"/>
      <c r="J71" s="632"/>
    </row>
    <row r="72" spans="1:10">
      <c r="A72" s="1475" t="s">
        <v>2403</v>
      </c>
      <c r="B72" s="1215">
        <v>2411</v>
      </c>
      <c r="C72" s="559" t="s">
        <v>645</v>
      </c>
      <c r="D72" s="812">
        <v>1414780128.4600003</v>
      </c>
      <c r="E72" s="1005"/>
      <c r="F72" s="1011">
        <v>73315188</v>
      </c>
      <c r="G72" s="1005"/>
      <c r="H72" s="1011">
        <v>-9495340.4800000004</v>
      </c>
      <c r="I72" s="1008">
        <v>-18990680.960000038</v>
      </c>
      <c r="J72" s="1560">
        <f t="shared" ref="J72:J80" si="5">D72+SUM(E72:F72)-SUM(G72:H72)+I72</f>
        <v>1478599975.9800003</v>
      </c>
    </row>
    <row r="73" spans="1:10">
      <c r="A73" s="1475" t="s">
        <v>2407</v>
      </c>
      <c r="B73" s="1559" t="s">
        <v>646</v>
      </c>
      <c r="C73" s="559" t="s">
        <v>647</v>
      </c>
      <c r="D73" s="812">
        <v>7459484133.0199995</v>
      </c>
      <c r="E73" s="1009"/>
      <c r="F73" s="1011">
        <v>165086333.26000002</v>
      </c>
      <c r="G73" s="1009"/>
      <c r="H73" s="1011">
        <v>-9682650.8900000006</v>
      </c>
      <c r="I73" s="1008">
        <v>-19365301.780000687</v>
      </c>
      <c r="J73" s="1561">
        <f t="shared" si="5"/>
        <v>7614887815.3899994</v>
      </c>
    </row>
    <row r="74" spans="1:10">
      <c r="A74" s="1475" t="s">
        <v>2410</v>
      </c>
      <c r="B74" s="1559" t="s">
        <v>648</v>
      </c>
      <c r="C74" s="559" t="s">
        <v>649</v>
      </c>
      <c r="D74" s="812">
        <v>3258995968.3699999</v>
      </c>
      <c r="E74" s="1009"/>
      <c r="F74" s="1011">
        <v>98822104.319999993</v>
      </c>
      <c r="G74" s="1009"/>
      <c r="H74" s="1011">
        <v>-2978549.0700000003</v>
      </c>
      <c r="I74" s="1008">
        <v>-5957098.1399998665</v>
      </c>
      <c r="J74" s="1561">
        <f t="shared" si="5"/>
        <v>3354839523.6200004</v>
      </c>
    </row>
    <row r="75" spans="1:10">
      <c r="A75" s="1475" t="s">
        <v>2413</v>
      </c>
      <c r="B75" s="1559" t="s">
        <v>650</v>
      </c>
      <c r="C75" s="559" t="s">
        <v>651</v>
      </c>
      <c r="D75" s="812">
        <v>1520710165.1099999</v>
      </c>
      <c r="E75" s="1009"/>
      <c r="F75" s="1011">
        <v>28692626.780000001</v>
      </c>
      <c r="G75" s="1009"/>
      <c r="H75" s="1011">
        <v>-722983.6</v>
      </c>
      <c r="I75" s="1008">
        <v>-1445967.2000000477</v>
      </c>
      <c r="J75" s="1561">
        <f t="shared" si="5"/>
        <v>1548679808.2899997</v>
      </c>
    </row>
    <row r="76" spans="1:10">
      <c r="A76" s="1475" t="s">
        <v>1837</v>
      </c>
      <c r="B76" s="1559" t="s">
        <v>652</v>
      </c>
      <c r="C76" s="559" t="s">
        <v>653</v>
      </c>
      <c r="D76" s="812">
        <v>5021257.37</v>
      </c>
      <c r="E76" s="1009"/>
      <c r="F76" s="1011">
        <v>2902.04</v>
      </c>
      <c r="G76" s="1009"/>
      <c r="H76" s="1011">
        <v>0</v>
      </c>
      <c r="I76" s="1008">
        <v>0</v>
      </c>
      <c r="J76" s="1561">
        <f t="shared" si="5"/>
        <v>5024159.41</v>
      </c>
    </row>
    <row r="77" spans="1:10">
      <c r="A77" s="1475" t="s">
        <v>1839</v>
      </c>
      <c r="B77" s="1559" t="s">
        <v>654</v>
      </c>
      <c r="C77" s="559" t="s">
        <v>655</v>
      </c>
      <c r="D77" s="812">
        <v>0</v>
      </c>
      <c r="E77" s="1009"/>
      <c r="F77" s="1011">
        <v>0</v>
      </c>
      <c r="G77" s="1009"/>
      <c r="H77" s="1011">
        <v>0</v>
      </c>
      <c r="I77" s="1008">
        <v>0</v>
      </c>
      <c r="J77" s="1561">
        <f t="shared" si="5"/>
        <v>0</v>
      </c>
    </row>
    <row r="78" spans="1:10">
      <c r="A78" s="1475" t="s">
        <v>1840</v>
      </c>
      <c r="B78" s="1559" t="s">
        <v>656</v>
      </c>
      <c r="C78" s="559" t="s">
        <v>657</v>
      </c>
      <c r="D78" s="812">
        <v>2255061127.3799996</v>
      </c>
      <c r="E78" s="1009"/>
      <c r="F78" s="1011">
        <v>143880623.28999999</v>
      </c>
      <c r="G78" s="1009"/>
      <c r="H78" s="1011">
        <v>-1872523.25</v>
      </c>
      <c r="I78" s="1008">
        <v>-3745046.4999995232</v>
      </c>
      <c r="J78" s="1561">
        <f t="shared" si="5"/>
        <v>2397069227.4200001</v>
      </c>
    </row>
    <row r="79" spans="1:10">
      <c r="A79" s="1475" t="s">
        <v>1844</v>
      </c>
      <c r="B79" s="1559" t="s">
        <v>658</v>
      </c>
      <c r="C79" s="559" t="s">
        <v>659</v>
      </c>
      <c r="D79" s="812">
        <v>0</v>
      </c>
      <c r="E79" s="1009"/>
      <c r="F79" s="1011">
        <v>0</v>
      </c>
      <c r="G79" s="1009"/>
      <c r="H79" s="1011">
        <v>0</v>
      </c>
      <c r="I79" s="1008">
        <v>0</v>
      </c>
      <c r="J79" s="1561">
        <f t="shared" si="5"/>
        <v>0</v>
      </c>
    </row>
    <row r="80" spans="1:10">
      <c r="A80" s="1475" t="s">
        <v>1846</v>
      </c>
      <c r="B80" s="1559" t="s">
        <v>660</v>
      </c>
      <c r="C80" s="559" t="s">
        <v>661</v>
      </c>
      <c r="D80" s="812">
        <v>2364051462.0600004</v>
      </c>
      <c r="E80" s="1009"/>
      <c r="F80" s="1011">
        <v>61252524.060000002</v>
      </c>
      <c r="G80" s="1009"/>
      <c r="H80" s="1011">
        <v>-55.61</v>
      </c>
      <c r="I80" s="1008">
        <v>240879.80000019073</v>
      </c>
      <c r="J80" s="1561">
        <f t="shared" si="5"/>
        <v>2425544921.5300007</v>
      </c>
    </row>
    <row r="81" spans="1:12">
      <c r="A81" s="1475" t="s">
        <v>2426</v>
      </c>
      <c r="B81" s="1558" t="s">
        <v>662</v>
      </c>
      <c r="C81" s="559"/>
      <c r="D81" s="1562">
        <f t="shared" ref="D81:J81" si="6">SUM(D72:D80)</f>
        <v>18278104241.77</v>
      </c>
      <c r="E81" s="1563">
        <f t="shared" si="6"/>
        <v>0</v>
      </c>
      <c r="F81" s="1563">
        <f t="shared" si="6"/>
        <v>571052301.75</v>
      </c>
      <c r="G81" s="1563">
        <f t="shared" si="6"/>
        <v>0</v>
      </c>
      <c r="H81" s="1563">
        <f t="shared" si="6"/>
        <v>-24752102.900000002</v>
      </c>
      <c r="I81" s="1563">
        <f t="shared" si="6"/>
        <v>-49263214.779999971</v>
      </c>
      <c r="J81" s="1563">
        <f t="shared" si="6"/>
        <v>18824645431.639999</v>
      </c>
    </row>
    <row r="82" spans="1:12">
      <c r="A82" s="1215"/>
      <c r="B82" s="1215"/>
      <c r="C82" s="559"/>
      <c r="D82" s="1502"/>
      <c r="E82" s="559"/>
      <c r="F82" s="1502"/>
      <c r="G82" s="559"/>
      <c r="H82" s="1502"/>
      <c r="I82" s="632"/>
      <c r="J82" s="632"/>
    </row>
    <row r="83" spans="1:12">
      <c r="A83" s="1215"/>
      <c r="B83" s="1558" t="s">
        <v>663</v>
      </c>
      <c r="C83" s="559"/>
      <c r="D83" s="1502"/>
      <c r="E83" s="559"/>
      <c r="F83" s="1502"/>
      <c r="G83" s="559"/>
      <c r="H83" s="1502"/>
      <c r="I83" s="632"/>
      <c r="J83" s="632"/>
    </row>
    <row r="84" spans="1:12">
      <c r="A84" s="1475" t="s">
        <v>2429</v>
      </c>
      <c r="B84" s="1559" t="s">
        <v>664</v>
      </c>
      <c r="C84" s="559" t="s">
        <v>665</v>
      </c>
      <c r="D84" s="812">
        <v>19025558.449999999</v>
      </c>
      <c r="E84" s="1005"/>
      <c r="F84" s="1011">
        <v>0</v>
      </c>
      <c r="G84" s="1005"/>
      <c r="H84" s="1006">
        <v>0</v>
      </c>
      <c r="I84" s="1008">
        <v>0</v>
      </c>
      <c r="J84" s="1560">
        <f>D84+SUM(E84:F84)-SUM(G84:H84)+I84</f>
        <v>19025558.449999999</v>
      </c>
    </row>
    <row r="85" spans="1:12">
      <c r="A85" s="1475" t="s">
        <v>2431</v>
      </c>
      <c r="B85" s="1559" t="s">
        <v>666</v>
      </c>
      <c r="C85" s="559" t="s">
        <v>667</v>
      </c>
      <c r="D85" s="812">
        <v>311303425.69999999</v>
      </c>
      <c r="E85" s="1009"/>
      <c r="F85" s="1011">
        <v>55706439.170000002</v>
      </c>
      <c r="G85" s="1009"/>
      <c r="H85" s="1006">
        <v>-15390</v>
      </c>
      <c r="I85" s="1008">
        <v>-2779538.1500000358</v>
      </c>
      <c r="J85" s="1561">
        <f>D85+SUM(E85:F85)-SUM(G85:H85)+I85</f>
        <v>364245716.71999997</v>
      </c>
      <c r="K85" s="867"/>
      <c r="L85" s="867"/>
    </row>
    <row r="86" spans="1:12">
      <c r="A86" s="1475" t="s">
        <v>2434</v>
      </c>
      <c r="B86" s="1559" t="s">
        <v>668</v>
      </c>
      <c r="C86" s="559" t="s">
        <v>669</v>
      </c>
      <c r="D86" s="812">
        <v>885545436.68999982</v>
      </c>
      <c r="E86" s="1009"/>
      <c r="F86" s="1011">
        <v>2668194.8800000004</v>
      </c>
      <c r="G86" s="1009"/>
      <c r="H86" s="1006">
        <v>0</v>
      </c>
      <c r="I86" s="1008"/>
      <c r="J86" s="1561">
        <f>D86+SUM(E86:F86)-SUM(G86:H86)+I86</f>
        <v>888213631.56999981</v>
      </c>
      <c r="K86" s="867"/>
      <c r="L86" s="867"/>
    </row>
    <row r="87" spans="1:12">
      <c r="A87" s="1475" t="s">
        <v>2437</v>
      </c>
      <c r="B87" s="1558" t="s">
        <v>670</v>
      </c>
      <c r="C87" s="559"/>
      <c r="D87" s="1562">
        <f t="shared" ref="D87:J87" si="7">SUM(D84:D86)</f>
        <v>1215874420.8399997</v>
      </c>
      <c r="E87" s="1563">
        <f t="shared" si="7"/>
        <v>0</v>
      </c>
      <c r="F87" s="1563">
        <f t="shared" si="7"/>
        <v>58374634.050000004</v>
      </c>
      <c r="G87" s="1563">
        <f t="shared" si="7"/>
        <v>0</v>
      </c>
      <c r="H87" s="1563">
        <f t="shared" si="7"/>
        <v>-15390</v>
      </c>
      <c r="I87" s="1563">
        <f t="shared" si="7"/>
        <v>-2779538.1500000358</v>
      </c>
      <c r="J87" s="1563">
        <f t="shared" si="7"/>
        <v>1271484906.7399998</v>
      </c>
    </row>
    <row r="88" spans="1:12">
      <c r="A88" s="1215"/>
      <c r="B88" s="1215"/>
      <c r="C88" s="559"/>
      <c r="D88" s="1502"/>
      <c r="E88" s="559"/>
      <c r="F88" s="1502"/>
      <c r="G88" s="559"/>
      <c r="H88" s="1502"/>
      <c r="I88" s="632"/>
      <c r="J88" s="632"/>
    </row>
    <row r="89" spans="1:12">
      <c r="A89" s="1215"/>
      <c r="B89" s="1215"/>
      <c r="C89" s="559"/>
      <c r="D89" s="1502"/>
      <c r="E89" s="559"/>
      <c r="F89" s="1502"/>
      <c r="G89" s="559"/>
      <c r="H89" s="1502"/>
      <c r="I89" s="632"/>
      <c r="J89" s="632"/>
    </row>
    <row r="90" spans="1:12">
      <c r="A90" s="1475" t="s">
        <v>2439</v>
      </c>
      <c r="B90" s="1558" t="s">
        <v>671</v>
      </c>
      <c r="C90" s="559"/>
      <c r="D90" s="1562">
        <f t="shared" ref="D90:J90" si="8">D35+D49+D69+D81+D87</f>
        <v>35106397765.589996</v>
      </c>
      <c r="E90" s="1563">
        <f t="shared" si="8"/>
        <v>0</v>
      </c>
      <c r="F90" s="1563">
        <f t="shared" si="8"/>
        <v>961391542.82999992</v>
      </c>
      <c r="G90" s="1563">
        <f t="shared" si="8"/>
        <v>0</v>
      </c>
      <c r="H90" s="1563">
        <f t="shared" si="8"/>
        <v>-218428975.18000004</v>
      </c>
      <c r="I90" s="1563">
        <f t="shared" si="8"/>
        <v>-387005324.31999999</v>
      </c>
      <c r="J90" s="1563">
        <f t="shared" si="8"/>
        <v>35899212959.279999</v>
      </c>
    </row>
    <row r="91" spans="1:12">
      <c r="A91" s="1215"/>
      <c r="B91" s="1215"/>
      <c r="C91" s="559"/>
      <c r="D91" s="1502"/>
      <c r="E91" s="559"/>
      <c r="F91" s="1502"/>
      <c r="G91" s="559"/>
      <c r="H91" s="1502"/>
      <c r="I91" s="632"/>
      <c r="J91" s="632"/>
    </row>
    <row r="92" spans="1:12">
      <c r="A92" s="1475" t="s">
        <v>1565</v>
      </c>
      <c r="B92" s="1215" t="s">
        <v>672</v>
      </c>
      <c r="C92" s="559"/>
      <c r="D92" s="812">
        <v>0</v>
      </c>
      <c r="E92" s="813"/>
      <c r="F92" s="1006">
        <v>0</v>
      </c>
      <c r="G92" s="1005"/>
      <c r="H92" s="1006">
        <v>0</v>
      </c>
      <c r="I92" s="1008">
        <v>0</v>
      </c>
      <c r="J92" s="1560">
        <f t="shared" ref="J92:J99" si="9">D92+SUM(E92:F92)-SUM(G92:H92)+I92</f>
        <v>0</v>
      </c>
    </row>
    <row r="93" spans="1:12">
      <c r="A93" s="1475" t="s">
        <v>781</v>
      </c>
      <c r="B93" s="1215" t="s">
        <v>673</v>
      </c>
      <c r="C93" s="559"/>
      <c r="D93" s="812">
        <v>-4.1723251342773438E-7</v>
      </c>
      <c r="E93" s="813"/>
      <c r="F93" s="1006">
        <v>0</v>
      </c>
      <c r="G93" s="1005"/>
      <c r="H93" s="1006">
        <v>0</v>
      </c>
      <c r="I93" s="1008">
        <v>4.1723251342773438E-7</v>
      </c>
      <c r="J93" s="1561">
        <f t="shared" si="9"/>
        <v>0</v>
      </c>
    </row>
    <row r="94" spans="1:12">
      <c r="A94" s="1475" t="s">
        <v>2121</v>
      </c>
      <c r="B94" s="1215" t="s">
        <v>674</v>
      </c>
      <c r="C94" s="559"/>
      <c r="D94" s="812">
        <v>857811156.86000001</v>
      </c>
      <c r="E94" s="814"/>
      <c r="F94" s="1006">
        <v>0</v>
      </c>
      <c r="G94" s="1005"/>
      <c r="H94" s="1006">
        <v>0</v>
      </c>
      <c r="I94" s="1008">
        <v>215205409.6099999</v>
      </c>
      <c r="J94" s="1561">
        <f t="shared" si="9"/>
        <v>1073016566.4699999</v>
      </c>
    </row>
    <row r="95" spans="1:12">
      <c r="A95" s="1475" t="s">
        <v>1570</v>
      </c>
      <c r="B95" s="1215" t="s">
        <v>675</v>
      </c>
      <c r="C95" s="559"/>
      <c r="D95" s="812">
        <v>0</v>
      </c>
      <c r="E95" s="814"/>
      <c r="F95" s="1006">
        <v>0</v>
      </c>
      <c r="G95" s="1009"/>
      <c r="H95" s="1006">
        <v>0</v>
      </c>
      <c r="I95" s="1008">
        <v>0</v>
      </c>
      <c r="J95" s="1561">
        <f t="shared" si="9"/>
        <v>0</v>
      </c>
    </row>
    <row r="96" spans="1:12">
      <c r="A96" s="1475" t="s">
        <v>1572</v>
      </c>
      <c r="B96" s="1215"/>
      <c r="C96" s="559" t="s">
        <v>676</v>
      </c>
      <c r="D96" s="812">
        <v>0</v>
      </c>
      <c r="E96" s="814"/>
      <c r="F96" s="1006">
        <v>0</v>
      </c>
      <c r="G96" s="1009"/>
      <c r="H96" s="1006">
        <v>0</v>
      </c>
      <c r="I96" s="1008">
        <v>0</v>
      </c>
      <c r="J96" s="1561">
        <f t="shared" si="9"/>
        <v>0</v>
      </c>
    </row>
    <row r="97" spans="1:10">
      <c r="A97" s="1475" t="s">
        <v>1574</v>
      </c>
      <c r="B97" s="1215"/>
      <c r="C97" s="559" t="s">
        <v>677</v>
      </c>
      <c r="D97" s="812">
        <v>0</v>
      </c>
      <c r="E97" s="814"/>
      <c r="F97" s="1006">
        <v>0</v>
      </c>
      <c r="G97" s="1009"/>
      <c r="H97" s="1006">
        <v>0</v>
      </c>
      <c r="I97" s="1008">
        <v>0</v>
      </c>
      <c r="J97" s="1561">
        <f t="shared" si="9"/>
        <v>0</v>
      </c>
    </row>
    <row r="98" spans="1:10">
      <c r="A98" s="1475" t="s">
        <v>1577</v>
      </c>
      <c r="B98" s="1215" t="s">
        <v>678</v>
      </c>
      <c r="C98" s="559"/>
      <c r="D98" s="812">
        <v>347692.95999999996</v>
      </c>
      <c r="E98" s="814"/>
      <c r="F98" s="1006">
        <v>0</v>
      </c>
      <c r="G98" s="1009"/>
      <c r="H98" s="1006">
        <v>0</v>
      </c>
      <c r="I98" s="1008">
        <v>60295571.660000004</v>
      </c>
      <c r="J98" s="1561">
        <f>D98+SUM(E98:F98)-SUM(G98:H98)+I98</f>
        <v>60643264.620000005</v>
      </c>
    </row>
    <row r="99" spans="1:10">
      <c r="A99" s="1475" t="s">
        <v>1851</v>
      </c>
      <c r="B99" s="1215" t="s">
        <v>679</v>
      </c>
      <c r="C99" s="559"/>
      <c r="D99" s="812">
        <v>0</v>
      </c>
      <c r="E99" s="814"/>
      <c r="F99" s="1006">
        <v>0</v>
      </c>
      <c r="G99" s="1009"/>
      <c r="H99" s="1006">
        <v>0</v>
      </c>
      <c r="I99" s="1008">
        <v>0</v>
      </c>
      <c r="J99" s="1561">
        <f t="shared" si="9"/>
        <v>0</v>
      </c>
    </row>
    <row r="100" spans="1:10">
      <c r="A100" s="1215"/>
      <c r="B100" s="1215"/>
      <c r="C100" s="559"/>
      <c r="D100" s="1561"/>
      <c r="E100" s="1500"/>
      <c r="F100" s="1561"/>
      <c r="G100" s="1500"/>
      <c r="H100" s="1561"/>
      <c r="I100" s="1543"/>
      <c r="J100" s="1561"/>
    </row>
    <row r="101" spans="1:10">
      <c r="A101" s="1215"/>
      <c r="B101" s="1215"/>
      <c r="C101" s="559"/>
      <c r="D101" s="1567"/>
      <c r="E101" s="1568"/>
      <c r="F101" s="1561"/>
      <c r="G101" s="1500"/>
      <c r="H101" s="1561"/>
      <c r="I101" s="638"/>
      <c r="J101" s="1561"/>
    </row>
    <row r="102" spans="1:10">
      <c r="A102" s="1481" t="s">
        <v>1853</v>
      </c>
      <c r="B102" s="1569" t="s">
        <v>680</v>
      </c>
      <c r="C102" s="1286"/>
      <c r="D102" s="1570">
        <f t="shared" ref="D102:J102" si="10">D90+SUM(D92:D101)</f>
        <v>35964556615.409996</v>
      </c>
      <c r="E102" s="1571">
        <f t="shared" si="10"/>
        <v>0</v>
      </c>
      <c r="F102" s="1562">
        <f t="shared" si="10"/>
        <v>961391542.82999992</v>
      </c>
      <c r="G102" s="1563">
        <f t="shared" si="10"/>
        <v>0</v>
      </c>
      <c r="H102" s="1563">
        <f t="shared" si="10"/>
        <v>-218428975.18000004</v>
      </c>
      <c r="I102" s="1563">
        <f t="shared" si="10"/>
        <v>-111504343.04999965</v>
      </c>
      <c r="J102" s="1563">
        <f t="shared" si="10"/>
        <v>37032872790.369995</v>
      </c>
    </row>
    <row r="103" spans="1:10">
      <c r="A103" s="560" t="s">
        <v>1275</v>
      </c>
      <c r="B103" s="559"/>
      <c r="C103" s="559"/>
      <c r="D103" s="559"/>
      <c r="E103" s="559"/>
      <c r="F103" s="1500"/>
      <c r="G103" s="559"/>
      <c r="H103" s="559"/>
      <c r="I103" s="559"/>
      <c r="J103" s="559"/>
    </row>
    <row r="104" spans="1:10">
      <c r="A104" s="561">
        <v>25</v>
      </c>
      <c r="B104" s="561"/>
      <c r="C104" s="561"/>
      <c r="D104" s="1540"/>
      <c r="E104" s="1540"/>
      <c r="F104" s="1540"/>
      <c r="G104" s="561"/>
      <c r="H104" s="561"/>
      <c r="I104" s="561"/>
      <c r="J104" s="561"/>
    </row>
    <row r="105" spans="1:10">
      <c r="A105" s="559"/>
      <c r="B105" s="559"/>
      <c r="C105" s="559"/>
      <c r="D105" s="559"/>
      <c r="E105" s="559"/>
      <c r="F105" s="559"/>
      <c r="G105" s="559"/>
      <c r="H105" s="559"/>
      <c r="I105" s="559"/>
      <c r="J105" s="559"/>
    </row>
    <row r="106" spans="1:10">
      <c r="A106" s="559"/>
      <c r="B106" s="559"/>
      <c r="C106" s="559"/>
      <c r="D106" s="559"/>
      <c r="E106" s="559"/>
      <c r="F106" s="559"/>
      <c r="G106" s="559"/>
      <c r="H106" s="559"/>
      <c r="I106" s="559"/>
      <c r="J106" s="559"/>
    </row>
    <row r="107" spans="1:10">
      <c r="A107" s="559"/>
      <c r="B107" s="559"/>
      <c r="C107" s="559"/>
      <c r="D107" s="559"/>
      <c r="E107" s="559"/>
      <c r="F107" s="559"/>
      <c r="G107" s="559"/>
      <c r="H107" s="559"/>
      <c r="I107" s="559"/>
      <c r="J107" s="559"/>
    </row>
    <row r="108" spans="1:10">
      <c r="A108" s="559"/>
      <c r="B108" s="559"/>
      <c r="C108" s="559"/>
      <c r="D108" s="559"/>
      <c r="E108" s="559"/>
      <c r="F108" s="559"/>
      <c r="G108" s="559"/>
      <c r="H108" s="559"/>
      <c r="I108" s="559"/>
      <c r="J108" s="559"/>
    </row>
    <row r="109" spans="1:10">
      <c r="A109" s="559"/>
      <c r="B109" s="559"/>
      <c r="C109" s="559"/>
      <c r="D109" s="559"/>
      <c r="E109" s="559"/>
      <c r="F109" s="559"/>
      <c r="G109" s="559"/>
      <c r="H109" s="559"/>
      <c r="I109" s="559"/>
      <c r="J109" s="559"/>
    </row>
    <row r="110" spans="1:10">
      <c r="A110" s="559"/>
      <c r="B110" s="559"/>
      <c r="C110" s="559"/>
      <c r="D110" s="559"/>
      <c r="E110" s="559"/>
      <c r="F110" s="559"/>
      <c r="G110" s="559"/>
      <c r="H110" s="559"/>
      <c r="I110" s="559"/>
      <c r="J110" s="559"/>
    </row>
    <row r="111" spans="1:10">
      <c r="A111" s="559"/>
      <c r="B111" s="559"/>
      <c r="C111" s="559"/>
      <c r="D111" s="559"/>
      <c r="E111" s="559"/>
      <c r="F111" s="559"/>
      <c r="G111" s="559"/>
      <c r="H111" s="559"/>
      <c r="I111" s="559"/>
      <c r="J111" s="559"/>
    </row>
    <row r="112" spans="1:10">
      <c r="A112" s="559"/>
      <c r="B112" s="559"/>
      <c r="C112" s="559"/>
      <c r="D112" s="559"/>
      <c r="E112" s="559"/>
      <c r="F112" s="559"/>
      <c r="G112" s="559"/>
      <c r="H112" s="559"/>
      <c r="I112" s="559"/>
      <c r="J112" s="559"/>
    </row>
    <row r="113" spans="1:10">
      <c r="A113" s="559"/>
      <c r="B113" s="559"/>
      <c r="C113" s="559"/>
      <c r="D113" s="559"/>
      <c r="E113" s="559"/>
      <c r="F113" s="559"/>
      <c r="G113" s="559"/>
      <c r="H113" s="559"/>
      <c r="I113" s="559"/>
      <c r="J113" s="559"/>
    </row>
    <row r="114" spans="1:10">
      <c r="A114" s="559"/>
      <c r="B114" s="559"/>
      <c r="C114" s="559"/>
      <c r="D114" s="559"/>
      <c r="E114" s="559"/>
      <c r="F114" s="559"/>
      <c r="G114" s="559"/>
      <c r="H114" s="559"/>
      <c r="I114" s="559"/>
      <c r="J114" s="559"/>
    </row>
    <row r="115" spans="1:10">
      <c r="A115" s="559"/>
      <c r="B115" s="559"/>
      <c r="C115" s="559"/>
      <c r="D115" s="559"/>
      <c r="E115" s="559"/>
      <c r="F115" s="559"/>
      <c r="G115" s="559"/>
      <c r="H115" s="559"/>
      <c r="I115" s="559"/>
      <c r="J115" s="559"/>
    </row>
  </sheetData>
  <printOptions horizontalCentered="1" verticalCentered="1"/>
  <pageMargins left="0.5" right="0.5" top="0.5" bottom="0.5" header="0" footer="0"/>
  <pageSetup scale="61" fitToHeight="2" orientation="landscape" r:id="rId1"/>
  <headerFooter alignWithMargins="0"/>
  <rowBreaks count="1" manualBreakCount="1">
    <brk id="52"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03"/>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91"/>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E51">
        <v>26</v>
      </c>
    </row>
    <row r="53" spans="1:10" ht="16" thickBot="1">
      <c r="A53" s="139" t="str">
        <f>'Data Sheet'!A48</f>
        <v>Annual Report of VERIZON NEW YORK INC.                                                 For the period ending DECEMBER 31, 2023</v>
      </c>
      <c r="B53" s="2"/>
      <c r="C53" s="2"/>
      <c r="D53" s="2"/>
      <c r="E53" s="2"/>
      <c r="F53" s="2"/>
      <c r="G53" s="2"/>
      <c r="H53" s="2"/>
      <c r="I53" s="2"/>
      <c r="J53" s="2"/>
    </row>
    <row r="54" spans="1:10">
      <c r="A54" s="250"/>
      <c r="B54" s="152"/>
      <c r="C54" s="152"/>
      <c r="D54" s="152"/>
      <c r="E54" s="152"/>
      <c r="F54" s="152"/>
      <c r="G54" s="152"/>
      <c r="H54" s="152"/>
      <c r="I54" s="152"/>
      <c r="J54" s="251"/>
    </row>
    <row r="55" spans="1:10" ht="18">
      <c r="A55" s="336"/>
      <c r="B55" s="150"/>
      <c r="C55" s="150"/>
      <c r="D55" s="150"/>
      <c r="E55" s="150"/>
      <c r="F55" s="150"/>
      <c r="G55" s="150"/>
      <c r="H55" s="150"/>
      <c r="I55" s="150"/>
      <c r="J55" s="252"/>
    </row>
    <row r="56" spans="1:10" ht="18">
      <c r="A56" s="336"/>
      <c r="B56" s="150"/>
      <c r="C56" s="150"/>
      <c r="D56" s="150"/>
      <c r="E56" s="150"/>
      <c r="F56" s="150"/>
      <c r="G56" s="150"/>
      <c r="H56" s="150"/>
      <c r="I56" s="150"/>
      <c r="J56" s="252"/>
    </row>
    <row r="57" spans="1:10" ht="18">
      <c r="A57" s="336"/>
      <c r="B57" s="150"/>
      <c r="C57" s="150"/>
      <c r="D57" s="150"/>
      <c r="E57" s="150"/>
      <c r="F57" s="150"/>
      <c r="G57" s="150"/>
      <c r="H57" s="150"/>
      <c r="I57" s="150"/>
      <c r="J57" s="252"/>
    </row>
    <row r="58" spans="1:10">
      <c r="A58" s="143"/>
      <c r="B58" s="2"/>
      <c r="C58" s="2"/>
      <c r="D58" s="2"/>
      <c r="E58" s="2"/>
      <c r="F58" s="2"/>
      <c r="G58" s="2"/>
      <c r="H58" s="2"/>
      <c r="I58" s="2"/>
      <c r="J58" s="254"/>
    </row>
    <row r="59" spans="1:10">
      <c r="A59" s="143"/>
      <c r="B59" s="2"/>
      <c r="C59" s="2"/>
      <c r="D59" s="2"/>
      <c r="E59" s="2"/>
      <c r="F59" s="2"/>
      <c r="G59" s="2"/>
      <c r="H59" s="2"/>
      <c r="I59" s="2"/>
      <c r="J59" s="254"/>
    </row>
    <row r="60" spans="1:10">
      <c r="A60" s="143"/>
      <c r="B60" s="2"/>
      <c r="C60" s="2"/>
      <c r="D60" s="2"/>
      <c r="E60" s="2"/>
      <c r="F60" s="2"/>
      <c r="G60" s="2"/>
      <c r="H60" s="2"/>
      <c r="I60" s="2"/>
      <c r="J60" s="254"/>
    </row>
    <row r="61" spans="1:10">
      <c r="A61" s="143"/>
      <c r="B61" s="2"/>
      <c r="C61" s="2"/>
      <c r="D61" s="2"/>
      <c r="E61" s="2"/>
      <c r="F61" s="2"/>
      <c r="G61" s="2"/>
      <c r="H61" s="2"/>
      <c r="I61" s="2"/>
      <c r="J61" s="254"/>
    </row>
    <row r="62" spans="1:10">
      <c r="A62" s="143"/>
      <c r="B62" s="2"/>
      <c r="C62" s="2"/>
      <c r="D62" s="2"/>
      <c r="E62" s="2"/>
      <c r="F62" s="2"/>
      <c r="G62" s="2"/>
      <c r="H62" s="2"/>
      <c r="I62" s="2"/>
      <c r="J62" s="254"/>
    </row>
    <row r="63" spans="1:10">
      <c r="A63" s="143"/>
      <c r="B63" s="2"/>
      <c r="C63" s="2"/>
      <c r="D63" s="2"/>
      <c r="E63" s="2"/>
      <c r="F63" s="2"/>
      <c r="G63" s="2"/>
      <c r="H63" s="2"/>
      <c r="I63" s="2"/>
      <c r="J63" s="254"/>
    </row>
    <row r="64" spans="1:10">
      <c r="A64" s="143"/>
      <c r="B64" s="2"/>
      <c r="C64" s="2"/>
      <c r="D64" s="2"/>
      <c r="E64" s="2"/>
      <c r="F64" s="150"/>
      <c r="G64" s="150"/>
      <c r="H64" s="150"/>
      <c r="I64" s="150"/>
      <c r="J64" s="252"/>
    </row>
    <row r="65" spans="1:10">
      <c r="A65" s="143"/>
      <c r="B65" s="2"/>
      <c r="C65" s="2"/>
      <c r="D65" s="2"/>
      <c r="E65" s="2"/>
      <c r="F65" s="2"/>
      <c r="G65" s="2"/>
      <c r="H65" s="2"/>
      <c r="I65" s="2"/>
      <c r="J65" s="254"/>
    </row>
    <row r="66" spans="1:10">
      <c r="A66" s="143"/>
      <c r="B66" s="2"/>
      <c r="C66" s="2"/>
      <c r="D66" s="2"/>
      <c r="E66" s="59"/>
      <c r="F66" s="2"/>
      <c r="G66" s="2"/>
      <c r="H66" s="2"/>
      <c r="I66" s="2"/>
      <c r="J66" s="67"/>
    </row>
    <row r="67" spans="1:10">
      <c r="A67" s="143"/>
      <c r="B67" s="991"/>
      <c r="C67" s="2"/>
      <c r="D67" s="2"/>
      <c r="E67" s="2"/>
      <c r="F67" s="2"/>
      <c r="G67" s="2"/>
      <c r="H67" s="2"/>
      <c r="I67" s="2"/>
      <c r="J67" s="254"/>
    </row>
    <row r="68" spans="1:10">
      <c r="A68" s="143"/>
      <c r="B68" s="2"/>
      <c r="C68" s="2"/>
      <c r="D68" s="2"/>
      <c r="E68" s="2"/>
      <c r="F68" s="2"/>
      <c r="G68" s="2"/>
      <c r="H68" s="2"/>
      <c r="I68" s="2"/>
      <c r="J68" s="254"/>
    </row>
    <row r="69" spans="1:10">
      <c r="A69" s="143"/>
      <c r="B69" s="144"/>
      <c r="C69" s="297"/>
      <c r="D69" s="297"/>
      <c r="E69" s="286"/>
      <c r="F69" s="297"/>
      <c r="G69" s="297"/>
      <c r="H69" s="297"/>
      <c r="I69" s="297"/>
      <c r="J69" s="337"/>
    </row>
    <row r="70" spans="1:10">
      <c r="A70" s="143"/>
      <c r="B70" s="144"/>
      <c r="C70" s="144"/>
      <c r="D70" s="144"/>
      <c r="E70" s="2"/>
      <c r="F70" s="144"/>
      <c r="G70" s="144"/>
      <c r="H70" s="144"/>
      <c r="I70" s="144"/>
      <c r="J70" s="258"/>
    </row>
    <row r="71" spans="1:10">
      <c r="A71" s="143"/>
      <c r="B71" s="144"/>
      <c r="C71" s="144"/>
      <c r="D71" s="144"/>
      <c r="E71" s="2"/>
      <c r="F71" s="144"/>
      <c r="G71" s="144"/>
      <c r="H71" s="144"/>
      <c r="I71" s="144"/>
      <c r="J71" s="258"/>
    </row>
    <row r="72" spans="1:10">
      <c r="A72" s="143"/>
      <c r="B72" s="144"/>
      <c r="C72" s="144"/>
      <c r="D72" s="144"/>
      <c r="E72" s="2"/>
      <c r="F72" s="144"/>
      <c r="G72" s="144"/>
      <c r="H72" s="144"/>
      <c r="I72" s="144"/>
      <c r="J72" s="258"/>
    </row>
    <row r="73" spans="1:10">
      <c r="A73" s="143"/>
      <c r="B73" s="144"/>
      <c r="C73" s="144"/>
      <c r="D73" s="144"/>
      <c r="E73" s="2"/>
      <c r="F73" s="144"/>
      <c r="G73" s="144"/>
      <c r="H73" s="144"/>
      <c r="I73" s="144"/>
      <c r="J73" s="258"/>
    </row>
    <row r="74" spans="1:10">
      <c r="A74" s="143"/>
      <c r="B74" s="144"/>
      <c r="C74" s="144"/>
      <c r="D74" s="144"/>
      <c r="E74" s="2"/>
      <c r="F74" s="144"/>
      <c r="G74" s="144"/>
      <c r="H74" s="144"/>
      <c r="I74" s="144"/>
      <c r="J74" s="258"/>
    </row>
    <row r="75" spans="1:10">
      <c r="A75" s="143"/>
      <c r="B75" s="144"/>
      <c r="C75" s="144"/>
      <c r="D75" s="144"/>
      <c r="E75" s="2"/>
      <c r="F75" s="144"/>
      <c r="G75" s="144"/>
      <c r="H75" s="144"/>
      <c r="I75" s="144"/>
      <c r="J75" s="258"/>
    </row>
    <row r="76" spans="1:10">
      <c r="A76" s="143"/>
      <c r="B76" s="144"/>
      <c r="C76" s="144"/>
      <c r="D76" s="144"/>
      <c r="E76" s="2"/>
      <c r="F76" s="144"/>
      <c r="G76" s="144"/>
      <c r="H76" s="144"/>
      <c r="I76" s="144"/>
      <c r="J76" s="258"/>
    </row>
    <row r="77" spans="1:10" ht="18">
      <c r="A77" s="336" t="s">
        <v>1398</v>
      </c>
      <c r="B77" s="338"/>
      <c r="C77" s="338"/>
      <c r="D77" s="338"/>
      <c r="E77" s="1"/>
      <c r="F77" s="338"/>
      <c r="G77" s="338"/>
      <c r="H77" s="338"/>
      <c r="I77" s="338"/>
      <c r="J77" s="339"/>
    </row>
    <row r="78" spans="1:10">
      <c r="A78" s="143"/>
      <c r="B78" s="144"/>
      <c r="C78" s="144"/>
      <c r="D78" s="144"/>
      <c r="E78" s="2"/>
      <c r="F78" s="144"/>
      <c r="G78" s="144"/>
      <c r="H78" s="144"/>
      <c r="I78" s="144"/>
      <c r="J78" s="258"/>
    </row>
    <row r="79" spans="1:10">
      <c r="A79" s="143"/>
      <c r="B79" s="144"/>
      <c r="C79" s="144"/>
      <c r="D79" s="144"/>
      <c r="E79" s="2"/>
      <c r="F79" s="144"/>
      <c r="G79" s="144"/>
      <c r="H79" s="144"/>
      <c r="I79" s="144"/>
      <c r="J79" s="258"/>
    </row>
    <row r="80" spans="1:10">
      <c r="A80" s="143"/>
      <c r="B80" s="144"/>
      <c r="C80" s="144"/>
      <c r="D80" s="144"/>
      <c r="E80" s="2"/>
      <c r="F80" s="144"/>
      <c r="G80" s="144"/>
      <c r="H80" s="144"/>
      <c r="I80" s="144"/>
      <c r="J80" s="258"/>
    </row>
    <row r="81" spans="1:10">
      <c r="A81" s="143"/>
      <c r="B81" s="144"/>
      <c r="C81" s="144"/>
      <c r="D81" s="144"/>
      <c r="E81" s="2"/>
      <c r="F81" s="144"/>
      <c r="G81" s="144"/>
      <c r="H81" s="144"/>
      <c r="I81" s="144"/>
      <c r="J81" s="258"/>
    </row>
    <row r="82" spans="1:10">
      <c r="A82" s="143"/>
      <c r="B82" s="144"/>
      <c r="C82" s="144"/>
      <c r="D82" s="144"/>
      <c r="E82" s="2"/>
      <c r="F82" s="144"/>
      <c r="G82" s="144"/>
      <c r="H82" s="144"/>
      <c r="I82" s="144"/>
      <c r="J82" s="258"/>
    </row>
    <row r="83" spans="1:10">
      <c r="A83" s="143"/>
      <c r="B83" s="144"/>
      <c r="C83" s="144"/>
      <c r="D83" s="144"/>
      <c r="E83" s="2"/>
      <c r="F83" s="144"/>
      <c r="G83" s="144"/>
      <c r="H83" s="144"/>
      <c r="I83" s="144"/>
      <c r="J83" s="258"/>
    </row>
    <row r="84" spans="1:10">
      <c r="A84" s="143"/>
      <c r="B84" s="144"/>
      <c r="C84" s="144"/>
      <c r="D84" s="144"/>
      <c r="E84" s="2"/>
      <c r="F84" s="144"/>
      <c r="G84" s="144"/>
      <c r="H84" s="144"/>
      <c r="I84" s="144"/>
      <c r="J84" s="258"/>
    </row>
    <row r="85" spans="1:10">
      <c r="A85" s="143"/>
      <c r="B85" s="144"/>
      <c r="C85" s="144"/>
      <c r="D85" s="144"/>
      <c r="E85" s="2"/>
      <c r="F85" s="144"/>
      <c r="G85" s="144"/>
      <c r="H85" s="144"/>
      <c r="I85" s="144"/>
      <c r="J85" s="258"/>
    </row>
    <row r="86" spans="1:10">
      <c r="A86" s="143"/>
      <c r="B86" s="144"/>
      <c r="C86" s="144"/>
      <c r="D86" s="144"/>
      <c r="E86" s="2"/>
      <c r="F86" s="144"/>
      <c r="G86" s="144"/>
      <c r="H86" s="144"/>
      <c r="I86" s="144"/>
      <c r="J86" s="258"/>
    </row>
    <row r="87" spans="1:10">
      <c r="A87" s="143"/>
      <c r="B87" s="144"/>
      <c r="C87" s="144"/>
      <c r="D87" s="144"/>
      <c r="E87" s="2"/>
      <c r="F87" s="144"/>
      <c r="G87" s="144"/>
      <c r="H87" s="144"/>
      <c r="I87" s="144"/>
      <c r="J87" s="258"/>
    </row>
    <row r="88" spans="1:10">
      <c r="A88" s="143"/>
      <c r="B88" s="144"/>
      <c r="C88" s="144"/>
      <c r="D88" s="144"/>
      <c r="E88" s="2"/>
      <c r="F88" s="144"/>
      <c r="G88" s="144"/>
      <c r="H88" s="144"/>
      <c r="I88" s="144"/>
      <c r="J88" s="258"/>
    </row>
    <row r="89" spans="1:10">
      <c r="A89" s="143"/>
      <c r="B89" s="144"/>
      <c r="C89" s="144"/>
      <c r="D89" s="144"/>
      <c r="E89" s="2"/>
      <c r="F89" s="144"/>
      <c r="G89" s="144"/>
      <c r="H89" s="144"/>
      <c r="I89" s="144"/>
      <c r="J89" s="258"/>
    </row>
    <row r="90" spans="1:10">
      <c r="A90" s="143"/>
      <c r="B90" s="144"/>
      <c r="C90" s="144"/>
      <c r="D90" s="144"/>
      <c r="E90" s="2"/>
      <c r="F90" s="144"/>
      <c r="G90" s="144"/>
      <c r="H90" s="144"/>
      <c r="I90" s="144"/>
      <c r="J90" s="258"/>
    </row>
    <row r="91" spans="1:10">
      <c r="A91" s="143"/>
      <c r="B91" s="144"/>
      <c r="C91" s="144"/>
      <c r="D91" s="144"/>
      <c r="E91" s="2"/>
      <c r="F91" s="144"/>
      <c r="G91" s="144"/>
      <c r="H91" s="144"/>
      <c r="I91" s="144"/>
      <c r="J91" s="258"/>
    </row>
    <row r="92" spans="1:10">
      <c r="A92" s="143"/>
      <c r="B92" s="144"/>
      <c r="C92" s="144"/>
      <c r="D92" s="144"/>
      <c r="E92" s="2"/>
      <c r="F92" s="144"/>
      <c r="G92" s="144"/>
      <c r="H92" s="144"/>
      <c r="I92" s="144"/>
      <c r="J92" s="258"/>
    </row>
    <row r="93" spans="1:10">
      <c r="A93" s="143"/>
      <c r="B93" s="144"/>
      <c r="C93" s="144"/>
      <c r="D93" s="144"/>
      <c r="E93" s="2"/>
      <c r="F93" s="144"/>
      <c r="G93" s="144"/>
      <c r="H93" s="144"/>
      <c r="I93" s="144"/>
      <c r="J93" s="258"/>
    </row>
    <row r="94" spans="1:10">
      <c r="A94" s="143"/>
      <c r="B94" s="144"/>
      <c r="C94" s="144"/>
      <c r="D94" s="144"/>
      <c r="E94" s="2"/>
      <c r="F94" s="144"/>
      <c r="G94" s="144"/>
      <c r="H94" s="144"/>
      <c r="I94" s="144"/>
      <c r="J94" s="258"/>
    </row>
    <row r="95" spans="1:10">
      <c r="A95" s="143"/>
      <c r="B95" s="144"/>
      <c r="C95" s="144"/>
      <c r="D95" s="144"/>
      <c r="E95" s="2"/>
      <c r="F95" s="144"/>
      <c r="G95" s="144"/>
      <c r="H95" s="144"/>
      <c r="I95" s="144"/>
      <c r="J95" s="258"/>
    </row>
    <row r="96" spans="1:10">
      <c r="A96" s="143"/>
      <c r="B96" s="144"/>
      <c r="C96" s="144"/>
      <c r="D96" s="144"/>
      <c r="E96" s="2"/>
      <c r="F96" s="144"/>
      <c r="G96" s="144"/>
      <c r="H96" s="144"/>
      <c r="I96" s="144"/>
      <c r="J96" s="258"/>
    </row>
    <row r="97" spans="1:10">
      <c r="A97" s="143"/>
      <c r="B97" s="144"/>
      <c r="C97" s="144"/>
      <c r="D97" s="144"/>
      <c r="E97" s="2"/>
      <c r="F97" s="144"/>
      <c r="G97" s="144"/>
      <c r="H97" s="144"/>
      <c r="I97" s="144"/>
      <c r="J97" s="258"/>
    </row>
    <row r="98" spans="1:10">
      <c r="A98" s="143"/>
      <c r="B98" s="144"/>
      <c r="C98" s="144"/>
      <c r="D98" s="144"/>
      <c r="E98" s="2"/>
      <c r="F98" s="144"/>
      <c r="G98" s="144"/>
      <c r="H98" s="144"/>
      <c r="I98" s="144"/>
      <c r="J98" s="258"/>
    </row>
    <row r="99" spans="1:10">
      <c r="A99" s="143"/>
      <c r="B99" s="144"/>
      <c r="C99" s="144"/>
      <c r="D99" s="144"/>
      <c r="E99" s="2"/>
      <c r="F99" s="144"/>
      <c r="G99" s="144"/>
      <c r="H99" s="144"/>
      <c r="I99" s="144"/>
      <c r="J99" s="258"/>
    </row>
    <row r="100" spans="1:10">
      <c r="A100" s="143"/>
      <c r="B100" s="144"/>
      <c r="C100" s="144"/>
      <c r="D100" s="144"/>
      <c r="E100" s="2"/>
      <c r="F100" s="144"/>
      <c r="G100" s="144"/>
      <c r="H100" s="144"/>
      <c r="I100" s="144"/>
      <c r="J100" s="258"/>
    </row>
    <row r="101" spans="1:10" ht="16" thickBot="1">
      <c r="A101" s="269"/>
      <c r="B101" s="270"/>
      <c r="C101" s="340"/>
      <c r="D101" s="340"/>
      <c r="E101" s="340"/>
      <c r="F101" s="340"/>
      <c r="G101" s="340"/>
      <c r="H101" s="340"/>
      <c r="I101" s="340"/>
      <c r="J101" s="341"/>
    </row>
    <row r="102" spans="1:10">
      <c r="A102" s="150"/>
      <c r="B102" s="2"/>
      <c r="C102" s="2"/>
      <c r="D102" s="2"/>
      <c r="E102" s="2"/>
      <c r="F102" s="2"/>
      <c r="G102" s="2"/>
      <c r="H102" s="2"/>
      <c r="I102" s="2"/>
      <c r="J102" s="279" t="s">
        <v>1515</v>
      </c>
    </row>
    <row r="103" spans="1:10">
      <c r="E103">
        <v>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pageSetUpPr fitToPage="1"/>
  </sheetPr>
  <dimension ref="A1:K60"/>
  <sheetViews>
    <sheetView defaultGridColor="0" colorId="22" zoomScale="75" zoomScaleNormal="75" workbookViewId="0">
      <selection activeCell="L34" sqref="L34"/>
    </sheetView>
  </sheetViews>
  <sheetFormatPr defaultColWidth="9.84375" defaultRowHeight="15.5"/>
  <cols>
    <col min="1" max="1" width="2.84375" customWidth="1"/>
    <col min="2" max="2" width="12.84375" customWidth="1"/>
    <col min="3" max="3" width="8.84375" customWidth="1"/>
    <col min="4" max="7" width="7.84375" customWidth="1"/>
    <col min="8" max="8" width="8.84375" customWidth="1"/>
    <col min="9" max="9" width="12.84375" customWidth="1"/>
    <col min="10" max="10" width="2.84375" customWidth="1"/>
  </cols>
  <sheetData>
    <row r="1" spans="1:11" ht="16" thickBot="1">
      <c r="A1" s="25" t="s">
        <v>443</v>
      </c>
      <c r="B1" s="2"/>
      <c r="C1" s="2"/>
      <c r="D1" s="2"/>
      <c r="E1" s="2"/>
      <c r="F1" s="2"/>
      <c r="G1" s="2"/>
      <c r="H1" s="2"/>
      <c r="I1" s="2"/>
      <c r="J1" s="2"/>
      <c r="K1" s="2"/>
    </row>
    <row r="2" spans="1:11" ht="12.9" customHeight="1">
      <c r="A2" s="26"/>
      <c r="B2" s="27"/>
      <c r="C2" s="27"/>
      <c r="D2" s="27"/>
      <c r="E2" s="27"/>
      <c r="F2" s="27"/>
      <c r="G2" s="28" t="s">
        <v>444</v>
      </c>
      <c r="H2" s="29"/>
      <c r="I2" s="27"/>
      <c r="J2" s="30"/>
      <c r="K2" s="2"/>
    </row>
    <row r="3" spans="1:11" ht="21.9" customHeight="1" thickBot="1">
      <c r="A3" s="31"/>
      <c r="B3" s="32"/>
      <c r="C3" s="32"/>
      <c r="D3" s="32"/>
      <c r="E3" s="32"/>
      <c r="F3" s="32"/>
      <c r="G3" s="33"/>
      <c r="H3" s="34"/>
      <c r="I3" s="34"/>
      <c r="J3" s="35"/>
      <c r="K3" s="2"/>
    </row>
    <row r="4" spans="1:11">
      <c r="A4" s="31"/>
      <c r="B4" s="32"/>
      <c r="C4" s="32"/>
      <c r="D4" s="32"/>
      <c r="E4" s="32"/>
      <c r="F4" s="32"/>
      <c r="G4" s="32"/>
      <c r="H4" s="32"/>
      <c r="I4" s="32"/>
      <c r="J4" s="36"/>
      <c r="K4" s="2"/>
    </row>
    <row r="5" spans="1:11" ht="23" customHeight="1">
      <c r="A5" s="31"/>
      <c r="B5" s="32"/>
      <c r="C5" s="32"/>
      <c r="D5" s="32"/>
      <c r="E5" s="32"/>
      <c r="F5" s="32"/>
      <c r="G5" s="32"/>
      <c r="H5" s="32"/>
      <c r="I5" s="32"/>
      <c r="J5" s="36"/>
      <c r="K5" s="2"/>
    </row>
    <row r="6" spans="1:11" ht="18">
      <c r="A6" s="37" t="s">
        <v>445</v>
      </c>
      <c r="B6" s="38"/>
      <c r="C6" s="38"/>
      <c r="D6" s="38"/>
      <c r="E6" s="38"/>
      <c r="F6" s="38"/>
      <c r="G6" s="38"/>
      <c r="H6" s="38"/>
      <c r="I6" s="38"/>
      <c r="J6" s="39"/>
      <c r="K6" s="2"/>
    </row>
    <row r="7" spans="1:11">
      <c r="A7" s="31"/>
      <c r="B7" s="32"/>
      <c r="C7" s="32"/>
      <c r="D7" s="32"/>
      <c r="E7" s="32"/>
      <c r="F7" s="32"/>
      <c r="G7" s="32"/>
      <c r="H7" s="32"/>
      <c r="I7" s="32"/>
      <c r="J7" s="36"/>
      <c r="K7" s="2"/>
    </row>
    <row r="8" spans="1:11" ht="17" customHeight="1">
      <c r="A8" s="31"/>
      <c r="B8" s="32"/>
      <c r="C8" s="32"/>
      <c r="D8" s="32"/>
      <c r="E8" s="32"/>
      <c r="F8" s="32"/>
      <c r="G8" s="32"/>
      <c r="H8" s="32"/>
      <c r="I8" s="32"/>
      <c r="J8" s="36"/>
      <c r="K8" s="2"/>
    </row>
    <row r="9" spans="1:11" ht="24" customHeight="1">
      <c r="A9" s="40" t="s">
        <v>695</v>
      </c>
      <c r="B9" s="41"/>
      <c r="C9" s="41"/>
      <c r="D9" s="41"/>
      <c r="E9" s="41"/>
      <c r="F9" s="41"/>
      <c r="G9" s="41"/>
      <c r="H9" s="41"/>
      <c r="I9" s="41"/>
      <c r="J9" s="42"/>
      <c r="K9" s="2"/>
    </row>
    <row r="10" spans="1:11">
      <c r="A10" s="31"/>
      <c r="B10" s="32"/>
      <c r="C10" s="32"/>
      <c r="D10" s="32"/>
      <c r="E10" s="32"/>
      <c r="F10" s="32"/>
      <c r="G10" s="32"/>
      <c r="H10" s="32"/>
      <c r="I10" s="32"/>
      <c r="J10" s="36"/>
      <c r="K10" s="2"/>
    </row>
    <row r="11" spans="1:11" ht="9.9" customHeight="1">
      <c r="A11" s="31"/>
      <c r="B11" s="32"/>
      <c r="C11" s="32"/>
      <c r="D11" s="32"/>
      <c r="E11" s="32"/>
      <c r="F11" s="32"/>
      <c r="G11" s="32"/>
      <c r="H11" s="32"/>
      <c r="I11" s="32"/>
      <c r="J11" s="36"/>
      <c r="K11" s="2"/>
    </row>
    <row r="12" spans="1:11" ht="14" customHeight="1">
      <c r="A12" s="37" t="s">
        <v>446</v>
      </c>
      <c r="B12" s="38"/>
      <c r="C12" s="38"/>
      <c r="D12" s="38"/>
      <c r="E12" s="38"/>
      <c r="F12" s="38"/>
      <c r="G12" s="38"/>
      <c r="H12" s="38"/>
      <c r="I12" s="38"/>
      <c r="J12" s="39"/>
      <c r="K12" s="2"/>
    </row>
    <row r="13" spans="1:11" ht="18.899999999999999" customHeight="1">
      <c r="A13" s="31"/>
      <c r="B13" s="32"/>
      <c r="C13" s="32"/>
      <c r="D13" s="32"/>
      <c r="E13" s="32"/>
      <c r="F13" s="32"/>
      <c r="G13" s="32"/>
      <c r="H13" s="32"/>
      <c r="I13" s="32"/>
      <c r="J13" s="36"/>
      <c r="K13" s="2"/>
    </row>
    <row r="14" spans="1:11" ht="18.899999999999999" customHeight="1" thickBot="1">
      <c r="A14" s="31"/>
      <c r="B14" s="38" t="str">
        <f>'Data Sheet'!C23</f>
        <v>VERIZON NEW YORK INC.</v>
      </c>
      <c r="C14" s="38"/>
      <c r="D14" s="38"/>
      <c r="E14" s="38"/>
      <c r="F14" s="38"/>
      <c r="G14" s="38"/>
      <c r="H14" s="38"/>
      <c r="I14" s="38"/>
      <c r="J14" s="36"/>
      <c r="K14" s="2"/>
    </row>
    <row r="15" spans="1:11">
      <c r="A15" s="43"/>
      <c r="B15" s="44" t="s">
        <v>447</v>
      </c>
      <c r="C15" s="45"/>
      <c r="D15" s="45"/>
      <c r="E15" s="45"/>
      <c r="F15" s="45"/>
      <c r="G15" s="45"/>
      <c r="H15" s="45"/>
      <c r="I15" s="45"/>
      <c r="J15" s="36"/>
      <c r="K15" s="2"/>
    </row>
    <row r="16" spans="1:11">
      <c r="A16" s="46" t="s">
        <v>448</v>
      </c>
      <c r="B16" s="47"/>
      <c r="C16" s="47"/>
      <c r="D16" s="47"/>
      <c r="E16" s="47"/>
      <c r="F16" s="47"/>
      <c r="G16" s="47"/>
      <c r="H16" s="47"/>
      <c r="I16" s="47"/>
      <c r="J16" s="48"/>
      <c r="K16" s="2"/>
    </row>
    <row r="17" spans="1:11">
      <c r="A17" s="31"/>
      <c r="B17" s="32"/>
      <c r="C17" s="32"/>
      <c r="D17" s="32"/>
      <c r="E17" s="32"/>
      <c r="F17" s="32"/>
      <c r="G17" s="32"/>
      <c r="H17" s="32"/>
      <c r="I17" s="32"/>
      <c r="J17" s="36"/>
      <c r="K17" s="2"/>
    </row>
    <row r="18" spans="1:11" ht="20" customHeight="1" thickBot="1">
      <c r="A18" s="31"/>
      <c r="B18" s="49" t="str">
        <f>'Data Sheet'!C25</f>
        <v>140 WEST STREET</v>
      </c>
      <c r="C18" s="49"/>
      <c r="D18" s="49"/>
      <c r="E18" s="49"/>
      <c r="F18" s="49"/>
      <c r="G18" s="49"/>
      <c r="H18" s="49"/>
      <c r="I18" s="49"/>
      <c r="J18" s="36"/>
      <c r="K18" s="2"/>
    </row>
    <row r="19" spans="1:11">
      <c r="A19" s="31"/>
      <c r="B19" s="32"/>
      <c r="C19" s="32"/>
      <c r="D19" s="32"/>
      <c r="E19" s="32"/>
      <c r="F19" s="32"/>
      <c r="G19" s="32"/>
      <c r="H19" s="32"/>
      <c r="I19" s="32"/>
      <c r="J19" s="36"/>
      <c r="K19" s="2"/>
    </row>
    <row r="20" spans="1:11" ht="21.9" customHeight="1" thickBot="1">
      <c r="A20" s="31"/>
      <c r="B20" s="49" t="str">
        <f>'Data Sheet'!C27</f>
        <v>NEW YORK, N.Y. 10007</v>
      </c>
      <c r="C20" s="49"/>
      <c r="D20" s="49"/>
      <c r="E20" s="49"/>
      <c r="F20" s="49"/>
      <c r="G20" s="49"/>
      <c r="H20" s="49"/>
      <c r="I20" s="49"/>
      <c r="J20" s="36"/>
      <c r="K20" s="2"/>
    </row>
    <row r="21" spans="1:11">
      <c r="A21" s="31"/>
      <c r="B21" s="50" t="s">
        <v>449</v>
      </c>
      <c r="C21" s="38"/>
      <c r="D21" s="38"/>
      <c r="E21" s="38"/>
      <c r="F21" s="38"/>
      <c r="G21" s="38"/>
      <c r="H21" s="38"/>
      <c r="I21" s="38"/>
      <c r="J21" s="36"/>
      <c r="K21" s="2"/>
    </row>
    <row r="22" spans="1:11">
      <c r="A22" s="31"/>
      <c r="B22" s="51"/>
      <c r="C22" s="32"/>
      <c r="D22" s="32"/>
      <c r="E22" s="32"/>
      <c r="F22" s="32"/>
      <c r="G22" s="32"/>
      <c r="H22" s="32"/>
      <c r="I22" s="32"/>
      <c r="J22" s="36"/>
      <c r="K22" s="2"/>
    </row>
    <row r="23" spans="1:11">
      <c r="A23" s="31"/>
      <c r="B23" s="32"/>
      <c r="C23" s="32"/>
      <c r="D23" s="32"/>
      <c r="E23" s="32"/>
      <c r="F23" s="32"/>
      <c r="G23" s="32"/>
      <c r="H23" s="32"/>
      <c r="I23" s="32"/>
      <c r="J23" s="36"/>
      <c r="K23" s="2"/>
    </row>
    <row r="24" spans="1:11" ht="18" customHeight="1">
      <c r="A24" s="31"/>
      <c r="B24" s="52" t="s">
        <v>450</v>
      </c>
      <c r="C24" s="38"/>
      <c r="D24" s="38"/>
      <c r="E24" s="38"/>
      <c r="F24" s="38"/>
      <c r="G24" s="38"/>
      <c r="H24" s="38"/>
      <c r="I24" s="38"/>
      <c r="J24" s="36"/>
      <c r="K24" s="2"/>
    </row>
    <row r="25" spans="1:11" ht="14" customHeight="1">
      <c r="A25" s="31"/>
      <c r="B25" s="32"/>
      <c r="C25" s="32"/>
      <c r="D25" s="32"/>
      <c r="E25" s="32"/>
      <c r="F25" s="32"/>
      <c r="G25" s="32"/>
      <c r="H25" s="32"/>
      <c r="I25" s="32"/>
      <c r="J25" s="36"/>
      <c r="K25" s="2"/>
    </row>
    <row r="26" spans="1:11" ht="27.9" customHeight="1">
      <c r="A26" s="31"/>
      <c r="B26" s="53" t="str">
        <f>UPPER('Data Sheet'!A41)</f>
        <v>YEAR ENDED  DECEMBER 31, 2023</v>
      </c>
      <c r="C26" s="38"/>
      <c r="D26" s="38"/>
      <c r="E26" s="38"/>
      <c r="F26" s="38"/>
      <c r="G26" s="38"/>
      <c r="H26" s="38"/>
      <c r="I26" s="38"/>
      <c r="J26" s="36"/>
      <c r="K26" s="2"/>
    </row>
    <row r="27" spans="1:11" ht="18" customHeight="1">
      <c r="A27" s="31"/>
      <c r="B27" s="32"/>
      <c r="C27" s="32"/>
      <c r="D27" s="32"/>
      <c r="E27" s="32"/>
      <c r="F27" s="32"/>
      <c r="G27" s="32"/>
      <c r="H27" s="32"/>
      <c r="I27" s="32"/>
      <c r="J27" s="36"/>
      <c r="K27" s="2"/>
    </row>
    <row r="28" spans="1:11" ht="27.9" customHeight="1">
      <c r="A28" s="31"/>
      <c r="B28" s="53" t="s">
        <v>451</v>
      </c>
      <c r="C28" s="38"/>
      <c r="D28" s="38"/>
      <c r="E28" s="38"/>
      <c r="F28" s="38"/>
      <c r="G28" s="38"/>
      <c r="H28" s="38"/>
      <c r="I28" s="38"/>
      <c r="J28" s="36"/>
      <c r="K28" s="2"/>
    </row>
    <row r="29" spans="1:11">
      <c r="A29" s="31"/>
      <c r="B29" s="32"/>
      <c r="C29" s="32"/>
      <c r="D29" s="32"/>
      <c r="E29" s="32"/>
      <c r="F29" s="32"/>
      <c r="G29" s="32"/>
      <c r="H29" s="32"/>
      <c r="I29" s="32"/>
      <c r="J29" s="36"/>
      <c r="K29" s="2"/>
    </row>
    <row r="30" spans="1:11">
      <c r="A30" s="31"/>
      <c r="B30" s="32"/>
      <c r="C30" s="32"/>
      <c r="D30" s="32"/>
      <c r="E30" s="32"/>
      <c r="F30" s="32"/>
      <c r="G30" s="32"/>
      <c r="H30" s="32"/>
      <c r="I30" s="32"/>
      <c r="J30" s="36"/>
      <c r="K30" s="2"/>
    </row>
    <row r="31" spans="1:11" ht="20" customHeight="1">
      <c r="A31" s="31"/>
      <c r="B31" s="53" t="s">
        <v>693</v>
      </c>
      <c r="C31" s="38"/>
      <c r="D31" s="38"/>
      <c r="E31" s="38"/>
      <c r="F31" s="38"/>
      <c r="G31" s="38"/>
      <c r="H31" s="38"/>
      <c r="I31" s="38"/>
      <c r="J31" s="36"/>
      <c r="K31" s="2"/>
    </row>
    <row r="32" spans="1:11">
      <c r="A32" s="31"/>
      <c r="B32" s="32"/>
      <c r="C32" s="32"/>
      <c r="D32" s="32"/>
      <c r="E32" s="32"/>
      <c r="F32" s="32"/>
      <c r="G32" s="32"/>
      <c r="H32" s="32"/>
      <c r="I32" s="32"/>
      <c r="J32" s="36"/>
      <c r="K32" s="2"/>
    </row>
    <row r="33" spans="1:11" ht="12" customHeight="1">
      <c r="A33" s="31"/>
      <c r="B33" s="32"/>
      <c r="C33" s="32"/>
      <c r="D33" s="32"/>
      <c r="E33" s="32"/>
      <c r="F33" s="32"/>
      <c r="G33" s="32"/>
      <c r="H33" s="32"/>
      <c r="I33" s="32"/>
      <c r="J33" s="36"/>
      <c r="K33" s="2"/>
    </row>
    <row r="34" spans="1:11" ht="20" customHeight="1">
      <c r="A34" s="31"/>
      <c r="B34" s="53" t="s">
        <v>694</v>
      </c>
      <c r="C34" s="38"/>
      <c r="D34" s="38"/>
      <c r="E34" s="38"/>
      <c r="F34" s="38"/>
      <c r="G34" s="38"/>
      <c r="H34" s="38"/>
      <c r="I34" s="38"/>
      <c r="J34" s="36"/>
      <c r="K34" s="2"/>
    </row>
    <row r="35" spans="1:11" ht="9.9" customHeight="1">
      <c r="A35" s="31"/>
      <c r="B35" s="32"/>
      <c r="C35" s="32"/>
      <c r="D35" s="32"/>
      <c r="E35" s="32"/>
      <c r="F35" s="32"/>
      <c r="G35" s="32"/>
      <c r="H35" s="32"/>
      <c r="I35" s="32"/>
      <c r="J35" s="36"/>
      <c r="K35" s="2"/>
    </row>
    <row r="36" spans="1:11" ht="9.9" customHeight="1">
      <c r="A36" s="31"/>
      <c r="B36" s="32"/>
      <c r="C36" s="32"/>
      <c r="D36" s="32"/>
      <c r="E36" s="32"/>
      <c r="F36" s="32"/>
      <c r="G36" s="32"/>
      <c r="H36" s="32"/>
      <c r="I36" s="32"/>
      <c r="J36" s="36"/>
      <c r="K36" s="2"/>
    </row>
    <row r="37" spans="1:11">
      <c r="A37" s="31"/>
      <c r="B37" s="32"/>
      <c r="C37" s="32"/>
      <c r="D37" s="32"/>
      <c r="E37" s="32"/>
      <c r="F37" s="32"/>
      <c r="G37" s="32"/>
      <c r="H37" s="32"/>
      <c r="I37" s="32"/>
      <c r="J37" s="36"/>
      <c r="K37" s="2"/>
    </row>
    <row r="38" spans="1:11" ht="16" thickBot="1">
      <c r="A38" s="31"/>
      <c r="B38" s="54"/>
      <c r="C38" s="38"/>
      <c r="D38" s="49"/>
      <c r="E38" s="49"/>
      <c r="F38" s="49"/>
      <c r="G38" s="49"/>
      <c r="H38" s="38"/>
      <c r="I38" s="38"/>
      <c r="J38" s="36"/>
      <c r="K38" s="2"/>
    </row>
    <row r="39" spans="1:11" ht="9.9" customHeight="1">
      <c r="A39" s="31"/>
      <c r="B39" s="32"/>
      <c r="C39" s="32"/>
      <c r="D39" s="32"/>
      <c r="E39" s="32"/>
      <c r="F39" s="32"/>
      <c r="G39" s="32"/>
      <c r="H39" s="32"/>
      <c r="I39" s="32"/>
      <c r="J39" s="36"/>
      <c r="K39" s="2"/>
    </row>
    <row r="40" spans="1:11">
      <c r="A40" s="31"/>
      <c r="B40" s="55" t="s">
        <v>452</v>
      </c>
      <c r="C40" s="32"/>
      <c r="D40" s="32"/>
      <c r="E40" s="32"/>
      <c r="F40" s="32"/>
      <c r="G40" s="32"/>
      <c r="H40" s="32"/>
      <c r="I40" s="32"/>
      <c r="J40" s="36"/>
      <c r="K40" s="2"/>
    </row>
    <row r="41" spans="1:11" ht="12" customHeight="1">
      <c r="A41" s="31"/>
      <c r="B41" s="550" t="s">
        <v>453</v>
      </c>
      <c r="C41" s="550"/>
      <c r="D41" s="32"/>
      <c r="E41" s="32"/>
      <c r="F41" s="32"/>
      <c r="G41" s="32"/>
      <c r="H41" s="32"/>
      <c r="I41" s="32"/>
      <c r="J41" s="36"/>
      <c r="K41" s="2"/>
    </row>
    <row r="42" spans="1:11" ht="15" customHeight="1">
      <c r="A42" s="31"/>
      <c r="B42" s="780" t="s">
        <v>3371</v>
      </c>
      <c r="C42" s="56"/>
      <c r="D42" s="56"/>
      <c r="E42" s="56"/>
      <c r="F42" s="38"/>
      <c r="G42" s="38"/>
      <c r="H42" s="38"/>
      <c r="I42" s="38"/>
      <c r="J42" s="36"/>
      <c r="K42" s="2"/>
    </row>
    <row r="43" spans="1:11" ht="15" customHeight="1">
      <c r="A43" s="31"/>
      <c r="B43" s="780" t="s">
        <v>3372</v>
      </c>
      <c r="C43" s="56"/>
      <c r="D43" s="56"/>
      <c r="E43" s="56"/>
      <c r="F43" s="38"/>
      <c r="G43" s="38"/>
      <c r="H43" s="38"/>
      <c r="I43" s="38"/>
      <c r="J43" s="36"/>
      <c r="K43" s="2"/>
    </row>
    <row r="44" spans="1:11" ht="15" customHeight="1">
      <c r="A44" s="31"/>
      <c r="B44" s="780" t="s">
        <v>3373</v>
      </c>
      <c r="C44" s="56"/>
      <c r="D44" s="56"/>
      <c r="E44" s="56"/>
      <c r="F44" s="38"/>
      <c r="G44" s="38"/>
      <c r="H44" s="38"/>
      <c r="I44" s="38"/>
      <c r="J44" s="36"/>
      <c r="K44" s="2"/>
    </row>
    <row r="45" spans="1:11" ht="15" customHeight="1">
      <c r="A45" s="31"/>
      <c r="B45" s="781" t="s">
        <v>3263</v>
      </c>
      <c r="C45" s="56"/>
      <c r="D45" s="56"/>
      <c r="E45" s="56"/>
      <c r="F45" s="38"/>
      <c r="G45" s="38"/>
      <c r="H45" s="38"/>
      <c r="I45" s="38"/>
      <c r="J45" s="36"/>
      <c r="K45" s="2"/>
    </row>
    <row r="46" spans="1:11" ht="15" customHeight="1">
      <c r="A46" s="31"/>
      <c r="B46" s="781" t="s">
        <v>3374</v>
      </c>
      <c r="C46" s="56"/>
      <c r="D46" s="56"/>
      <c r="E46" s="56"/>
      <c r="F46" s="38"/>
      <c r="G46" s="38"/>
      <c r="H46" s="38"/>
      <c r="I46" s="38"/>
      <c r="J46" s="36"/>
      <c r="K46" s="2"/>
    </row>
    <row r="47" spans="1:11" ht="12" customHeight="1">
      <c r="A47" s="31"/>
      <c r="B47" s="32"/>
      <c r="C47" s="32"/>
      <c r="D47" s="32"/>
      <c r="E47" s="32"/>
      <c r="F47" s="32"/>
      <c r="G47" s="32"/>
      <c r="H47" s="32"/>
      <c r="I47" s="32"/>
      <c r="J47" s="36"/>
      <c r="K47" s="2"/>
    </row>
    <row r="48" spans="1:11" ht="3.9" customHeight="1" thickBot="1">
      <c r="A48" s="33"/>
      <c r="B48" s="34"/>
      <c r="C48" s="34"/>
      <c r="D48" s="34"/>
      <c r="E48" s="34"/>
      <c r="F48" s="34"/>
      <c r="G48" s="34"/>
      <c r="H48" s="34"/>
      <c r="I48" s="34"/>
      <c r="J48" s="35"/>
      <c r="K48" s="2"/>
    </row>
    <row r="49" spans="1:11" ht="14" customHeight="1">
      <c r="A49" s="32"/>
      <c r="B49" s="32"/>
      <c r="C49" s="32"/>
      <c r="D49" s="32"/>
      <c r="E49" s="32"/>
      <c r="F49" s="32"/>
      <c r="G49" s="32"/>
      <c r="H49" s="32"/>
      <c r="I49" s="57" t="s">
        <v>454</v>
      </c>
      <c r="J49" s="32"/>
      <c r="K49" s="2"/>
    </row>
    <row r="50" spans="1:11">
      <c r="A50" s="2"/>
      <c r="B50" s="2"/>
      <c r="C50" s="2"/>
      <c r="D50" s="2"/>
      <c r="E50" s="2"/>
      <c r="F50" s="2"/>
      <c r="G50" s="2"/>
      <c r="H50" s="2"/>
      <c r="I50" s="2"/>
      <c r="J50" s="2"/>
      <c r="K50" s="2"/>
    </row>
    <row r="51" spans="1:11">
      <c r="A51" s="2"/>
    </row>
    <row r="52" spans="1:11">
      <c r="A52" s="2"/>
      <c r="B52" s="2"/>
      <c r="C52" s="2"/>
      <c r="D52" s="2"/>
      <c r="E52" s="2"/>
      <c r="F52" s="2"/>
      <c r="G52" s="2"/>
      <c r="H52" s="2"/>
      <c r="I52" s="2"/>
      <c r="J52" s="2"/>
      <c r="K52" s="2"/>
    </row>
    <row r="53" spans="1:11">
      <c r="A53" s="2"/>
      <c r="B53" s="2"/>
      <c r="C53" s="2"/>
      <c r="D53" s="2"/>
      <c r="E53" s="2"/>
      <c r="F53" s="2"/>
      <c r="G53" s="2"/>
      <c r="H53" s="2"/>
      <c r="I53" s="2"/>
      <c r="J53" s="2"/>
      <c r="K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sheetData>
  <printOptions horizontalCentered="1" verticalCentered="1"/>
  <pageMargins left="0.5" right="0.5" top="0.5" bottom="0.5" header="0" footer="0"/>
  <pageSetup scale="90" orientation="portrait" r:id="rId1"/>
  <headerFooter alignWithMargins="0"/>
  <rowBreaks count="1" manualBreakCount="1">
    <brk id="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51</xdr:row>
                    <xdr:rowOff>0</xdr:rowOff>
                  </from>
                  <to>
                    <xdr:col>0</xdr:col>
                    <xdr:colOff>0</xdr:colOff>
                    <xdr:row>51</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1"/>
  <sheetViews>
    <sheetView zoomScaleNormal="100"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2"/>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E51">
        <v>28</v>
      </c>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pageSetUpPr fitToPage="1"/>
  </sheetPr>
  <dimension ref="A1:K69"/>
  <sheetViews>
    <sheetView defaultGridColor="0" colorId="22" zoomScale="75" zoomScaleNormal="75" workbookViewId="0"/>
  </sheetViews>
  <sheetFormatPr defaultColWidth="9.84375" defaultRowHeight="15.5"/>
  <cols>
    <col min="1" max="1" width="4.84375" customWidth="1"/>
    <col min="2" max="2" width="35.84375" customWidth="1"/>
    <col min="3" max="3" width="16.84375" customWidth="1"/>
    <col min="4" max="10" width="13.84375" customWidth="1"/>
  </cols>
  <sheetData>
    <row r="1" spans="1:11" ht="16" thickBot="1">
      <c r="A1" s="139" t="str">
        <f>'Data Sheet'!A58</f>
        <v>Annual Report of VERIZON NEW YORK INC.                                                                 For the period ending DECEMBER 31, 2023</v>
      </c>
      <c r="B1" s="2"/>
      <c r="C1" s="2"/>
      <c r="D1" s="2"/>
      <c r="E1" s="2"/>
      <c r="F1" s="2"/>
      <c r="G1" s="2"/>
      <c r="H1" s="2"/>
      <c r="I1" s="2"/>
      <c r="J1" s="2"/>
      <c r="K1" s="59"/>
    </row>
    <row r="2" spans="1:11">
      <c r="A2" s="250"/>
      <c r="B2" s="152"/>
      <c r="C2" s="152"/>
      <c r="D2" s="152"/>
      <c r="E2" s="152"/>
      <c r="F2" s="152"/>
      <c r="G2" s="152"/>
      <c r="H2" s="152"/>
      <c r="I2" s="152"/>
      <c r="J2" s="251"/>
      <c r="K2" s="59"/>
    </row>
    <row r="3" spans="1:11" ht="18">
      <c r="A3" s="336"/>
      <c r="B3" s="150"/>
      <c r="C3" s="150"/>
      <c r="D3" s="150"/>
      <c r="E3" s="150"/>
      <c r="F3" s="150"/>
      <c r="G3" s="150"/>
      <c r="H3" s="150"/>
      <c r="I3" s="150"/>
      <c r="J3" s="252"/>
      <c r="K3" s="59"/>
    </row>
    <row r="4" spans="1:11" ht="18">
      <c r="A4" s="336"/>
      <c r="B4" s="150"/>
      <c r="C4" s="150"/>
      <c r="D4" s="150"/>
      <c r="E4" s="150"/>
      <c r="F4" s="150"/>
      <c r="G4" s="150"/>
      <c r="H4" s="150"/>
      <c r="I4" s="150"/>
      <c r="J4" s="252"/>
      <c r="K4" s="59"/>
    </row>
    <row r="5" spans="1:11" ht="18">
      <c r="A5" s="336"/>
      <c r="B5" s="150"/>
      <c r="C5" s="150"/>
      <c r="D5" s="150"/>
      <c r="E5" s="150"/>
      <c r="F5" s="150"/>
      <c r="G5" s="150"/>
      <c r="H5" s="150"/>
      <c r="I5" s="150"/>
      <c r="J5" s="252"/>
      <c r="K5" s="59"/>
    </row>
    <row r="6" spans="1:11">
      <c r="A6" s="143"/>
      <c r="B6" s="2"/>
      <c r="C6" s="2"/>
      <c r="D6" s="2"/>
      <c r="E6" s="2"/>
      <c r="F6" s="2"/>
      <c r="G6" s="2"/>
      <c r="H6" s="2"/>
      <c r="I6" s="2"/>
      <c r="J6" s="254"/>
      <c r="K6" s="59"/>
    </row>
    <row r="7" spans="1:11">
      <c r="A7" s="143"/>
      <c r="B7" s="2"/>
      <c r="C7" s="2"/>
      <c r="D7" s="2"/>
      <c r="E7" s="2"/>
      <c r="F7" s="2"/>
      <c r="G7" s="2"/>
      <c r="H7" s="2"/>
      <c r="I7" s="2"/>
      <c r="J7" s="254"/>
      <c r="K7" s="59"/>
    </row>
    <row r="8" spans="1:11">
      <c r="A8" s="143"/>
      <c r="B8" s="2"/>
      <c r="C8" s="2"/>
      <c r="D8" s="2"/>
      <c r="E8" s="2"/>
      <c r="F8" s="2"/>
      <c r="G8" s="2"/>
      <c r="H8" s="2"/>
      <c r="I8" s="2"/>
      <c r="J8" s="254"/>
      <c r="K8" s="59"/>
    </row>
    <row r="9" spans="1:11">
      <c r="A9" s="143"/>
      <c r="B9" s="2"/>
      <c r="C9" s="2"/>
      <c r="D9" s="2"/>
      <c r="E9" s="2"/>
      <c r="F9" s="2"/>
      <c r="G9" s="2"/>
      <c r="H9" s="2"/>
      <c r="I9" s="2"/>
      <c r="J9" s="254"/>
      <c r="K9" s="59"/>
    </row>
    <row r="10" spans="1:11">
      <c r="A10" s="143"/>
      <c r="B10" s="2"/>
      <c r="C10" s="2"/>
      <c r="D10" s="2"/>
      <c r="E10" s="2"/>
      <c r="F10" s="2"/>
      <c r="G10" s="2"/>
      <c r="H10" s="2"/>
      <c r="I10" s="2"/>
      <c r="J10" s="254"/>
      <c r="K10" s="59"/>
    </row>
    <row r="11" spans="1:11">
      <c r="A11" s="143"/>
      <c r="B11" s="2"/>
      <c r="C11" s="2"/>
      <c r="D11" s="2"/>
      <c r="E11" s="2"/>
      <c r="F11" s="2"/>
      <c r="G11" s="2"/>
      <c r="H11" s="2"/>
      <c r="I11" s="2"/>
      <c r="J11" s="254"/>
      <c r="K11" s="59"/>
    </row>
    <row r="12" spans="1:11">
      <c r="A12" s="143"/>
      <c r="B12" s="2"/>
      <c r="C12" s="2"/>
      <c r="D12" s="2"/>
      <c r="E12" s="2"/>
      <c r="F12" s="150"/>
      <c r="G12" s="150"/>
      <c r="H12" s="150"/>
      <c r="I12" s="150"/>
      <c r="J12" s="252"/>
      <c r="K12" s="59"/>
    </row>
    <row r="13" spans="1:11">
      <c r="A13" s="143"/>
      <c r="B13" s="2"/>
      <c r="C13" s="2"/>
      <c r="D13" s="2"/>
      <c r="E13" s="2"/>
      <c r="F13" s="2"/>
      <c r="G13" s="2"/>
      <c r="H13" s="2"/>
      <c r="I13" s="2"/>
      <c r="J13" s="254"/>
      <c r="K13" s="59"/>
    </row>
    <row r="14" spans="1:11">
      <c r="A14" s="143"/>
      <c r="B14" s="2"/>
      <c r="C14" s="2"/>
      <c r="D14" s="2"/>
      <c r="E14" s="59"/>
      <c r="F14" s="2"/>
      <c r="G14" s="2"/>
      <c r="H14" s="2"/>
      <c r="I14" s="2"/>
      <c r="J14" s="67"/>
      <c r="K14" s="59"/>
    </row>
    <row r="15" spans="1:11">
      <c r="A15" s="143"/>
      <c r="B15" s="274"/>
      <c r="C15" s="2"/>
      <c r="D15" s="2"/>
      <c r="E15" s="2"/>
      <c r="F15" s="2"/>
      <c r="G15" s="2"/>
      <c r="H15" s="2"/>
      <c r="I15" s="2"/>
      <c r="J15" s="254"/>
      <c r="K15" s="59"/>
    </row>
    <row r="16" spans="1:11">
      <c r="A16" s="143"/>
      <c r="B16" s="2"/>
      <c r="C16" s="2"/>
      <c r="D16" s="2"/>
      <c r="E16" s="2"/>
      <c r="F16" s="2"/>
      <c r="G16" s="2"/>
      <c r="H16" s="2"/>
      <c r="I16" s="2"/>
      <c r="J16" s="254"/>
      <c r="K16" s="59"/>
    </row>
    <row r="17" spans="1:11">
      <c r="A17" s="143"/>
      <c r="B17" s="144"/>
      <c r="C17" s="297"/>
      <c r="D17" s="297"/>
      <c r="E17" s="286"/>
      <c r="F17" s="297"/>
      <c r="G17" s="297"/>
      <c r="H17" s="297"/>
      <c r="I17" s="297"/>
      <c r="J17" s="337"/>
      <c r="K17" s="59"/>
    </row>
    <row r="18" spans="1:11">
      <c r="A18" s="143"/>
      <c r="B18" s="144"/>
      <c r="C18" s="144"/>
      <c r="D18" s="144"/>
      <c r="E18" s="2"/>
      <c r="F18" s="144"/>
      <c r="G18" s="144"/>
      <c r="H18" s="144"/>
      <c r="I18" s="144"/>
      <c r="J18" s="258"/>
      <c r="K18" s="59"/>
    </row>
    <row r="19" spans="1:11">
      <c r="A19" s="143"/>
      <c r="B19" s="144"/>
      <c r="C19" s="144"/>
      <c r="D19" s="144"/>
      <c r="E19" s="2"/>
      <c r="F19" s="144"/>
      <c r="G19" s="144"/>
      <c r="H19" s="144"/>
      <c r="I19" s="144"/>
      <c r="J19" s="258"/>
      <c r="K19" s="59"/>
    </row>
    <row r="20" spans="1:11">
      <c r="A20" s="143"/>
      <c r="B20" s="144"/>
      <c r="C20" s="144"/>
      <c r="D20" s="144"/>
      <c r="E20" s="2"/>
      <c r="F20" s="144"/>
      <c r="G20" s="144"/>
      <c r="H20" s="144"/>
      <c r="I20" s="144"/>
      <c r="J20" s="258"/>
      <c r="K20" s="59"/>
    </row>
    <row r="21" spans="1:11">
      <c r="A21" s="143"/>
      <c r="B21" s="144"/>
      <c r="C21" s="144"/>
      <c r="D21" s="144"/>
      <c r="E21" s="2"/>
      <c r="F21" s="144"/>
      <c r="G21" s="144"/>
      <c r="H21" s="144"/>
      <c r="I21" s="144"/>
      <c r="J21" s="258"/>
      <c r="K21" s="59"/>
    </row>
    <row r="22" spans="1:11">
      <c r="A22" s="143"/>
      <c r="B22" s="144"/>
      <c r="C22" s="144"/>
      <c r="D22" s="144"/>
      <c r="E22" s="2"/>
      <c r="F22" s="144"/>
      <c r="G22" s="144"/>
      <c r="H22" s="144"/>
      <c r="I22" s="144"/>
      <c r="J22" s="258"/>
      <c r="K22" s="59"/>
    </row>
    <row r="23" spans="1:11">
      <c r="A23" s="143"/>
      <c r="B23" s="144"/>
      <c r="C23" s="144"/>
      <c r="D23" s="144"/>
      <c r="E23" s="2"/>
      <c r="F23" s="144"/>
      <c r="G23" s="144"/>
      <c r="H23" s="144"/>
      <c r="I23" s="144"/>
      <c r="J23" s="258"/>
      <c r="K23" s="59"/>
    </row>
    <row r="24" spans="1:11">
      <c r="A24" s="143"/>
      <c r="B24" s="144"/>
      <c r="C24" s="144"/>
      <c r="D24" s="144"/>
      <c r="E24" s="2"/>
      <c r="F24" s="144"/>
      <c r="G24" s="144"/>
      <c r="H24" s="144"/>
      <c r="I24" s="144"/>
      <c r="J24" s="258"/>
      <c r="K24" s="59"/>
    </row>
    <row r="25" spans="1:11" ht="18">
      <c r="A25" s="336" t="s">
        <v>1398</v>
      </c>
      <c r="B25" s="338"/>
      <c r="C25" s="338"/>
      <c r="D25" s="338"/>
      <c r="E25" s="1"/>
      <c r="F25" s="338"/>
      <c r="G25" s="338"/>
      <c r="H25" s="338"/>
      <c r="I25" s="338"/>
      <c r="J25" s="339"/>
      <c r="K25" s="59"/>
    </row>
    <row r="26" spans="1:11">
      <c r="A26" s="143"/>
      <c r="B26" s="144"/>
      <c r="C26" s="144"/>
      <c r="D26" s="144"/>
      <c r="E26" s="2"/>
      <c r="F26" s="144"/>
      <c r="G26" s="144"/>
      <c r="H26" s="144"/>
      <c r="I26" s="144"/>
      <c r="J26" s="258"/>
      <c r="K26" s="59"/>
    </row>
    <row r="27" spans="1:11">
      <c r="A27" s="143"/>
      <c r="B27" s="144"/>
      <c r="C27" s="144"/>
      <c r="D27" s="144"/>
      <c r="E27" s="2"/>
      <c r="F27" s="144"/>
      <c r="G27" s="144"/>
      <c r="H27" s="144"/>
      <c r="I27" s="144"/>
      <c r="J27" s="258"/>
      <c r="K27" s="59"/>
    </row>
    <row r="28" spans="1:11">
      <c r="A28" s="143"/>
      <c r="B28" s="144"/>
      <c r="C28" s="144"/>
      <c r="D28" s="144"/>
      <c r="E28" s="2"/>
      <c r="F28" s="144"/>
      <c r="G28" s="144"/>
      <c r="H28" s="144"/>
      <c r="I28" s="144"/>
      <c r="J28" s="258"/>
      <c r="K28" s="59"/>
    </row>
    <row r="29" spans="1:11">
      <c r="A29" s="143"/>
      <c r="B29" s="144"/>
      <c r="C29" s="144"/>
      <c r="D29" s="144"/>
      <c r="E29" s="2"/>
      <c r="F29" s="144"/>
      <c r="G29" s="144"/>
      <c r="H29" s="144"/>
      <c r="I29" s="144"/>
      <c r="J29" s="258"/>
      <c r="K29" s="59"/>
    </row>
    <row r="30" spans="1:11">
      <c r="A30" s="143"/>
      <c r="B30" s="144"/>
      <c r="C30" s="144"/>
      <c r="D30" s="144"/>
      <c r="E30" s="2"/>
      <c r="F30" s="144"/>
      <c r="G30" s="144"/>
      <c r="H30" s="144"/>
      <c r="I30" s="144"/>
      <c r="J30" s="258"/>
      <c r="K30" s="59"/>
    </row>
    <row r="31" spans="1:11">
      <c r="A31" s="143"/>
      <c r="B31" s="144"/>
      <c r="C31" s="144"/>
      <c r="D31" s="144"/>
      <c r="E31" s="2"/>
      <c r="F31" s="144"/>
      <c r="G31" s="144"/>
      <c r="H31" s="144"/>
      <c r="I31" s="144"/>
      <c r="J31" s="258"/>
      <c r="K31" s="59"/>
    </row>
    <row r="32" spans="1:11">
      <c r="A32" s="143"/>
      <c r="B32" s="144"/>
      <c r="C32" s="144"/>
      <c r="D32" s="144"/>
      <c r="E32" s="2"/>
      <c r="F32" s="144"/>
      <c r="G32" s="144"/>
      <c r="H32" s="144"/>
      <c r="I32" s="144"/>
      <c r="J32" s="258"/>
      <c r="K32" s="59"/>
    </row>
    <row r="33" spans="1:11">
      <c r="A33" s="143"/>
      <c r="B33" s="144"/>
      <c r="C33" s="144"/>
      <c r="D33" s="144"/>
      <c r="E33" s="2"/>
      <c r="F33" s="144"/>
      <c r="G33" s="144"/>
      <c r="H33" s="144"/>
      <c r="I33" s="144"/>
      <c r="J33" s="258"/>
      <c r="K33" s="59"/>
    </row>
    <row r="34" spans="1:11">
      <c r="A34" s="143"/>
      <c r="B34" s="144"/>
      <c r="C34" s="144"/>
      <c r="D34" s="144"/>
      <c r="E34" s="2"/>
      <c r="F34" s="144"/>
      <c r="G34" s="144"/>
      <c r="H34" s="144"/>
      <c r="I34" s="144"/>
      <c r="J34" s="258"/>
      <c r="K34" s="59"/>
    </row>
    <row r="35" spans="1:11">
      <c r="A35" s="143"/>
      <c r="B35" s="144"/>
      <c r="C35" s="144"/>
      <c r="D35" s="144"/>
      <c r="E35" s="2"/>
      <c r="F35" s="144"/>
      <c r="G35" s="144"/>
      <c r="H35" s="144"/>
      <c r="I35" s="144"/>
      <c r="J35" s="258"/>
      <c r="K35" s="59"/>
    </row>
    <row r="36" spans="1:11">
      <c r="A36" s="143"/>
      <c r="B36" s="144"/>
      <c r="C36" s="144"/>
      <c r="D36" s="144"/>
      <c r="E36" s="2"/>
      <c r="F36" s="144"/>
      <c r="G36" s="144"/>
      <c r="H36" s="144"/>
      <c r="I36" s="144"/>
      <c r="J36" s="258"/>
      <c r="K36" s="59"/>
    </row>
    <row r="37" spans="1:11">
      <c r="A37" s="143"/>
      <c r="B37" s="144"/>
      <c r="C37" s="144"/>
      <c r="D37" s="144"/>
      <c r="E37" s="2"/>
      <c r="F37" s="144"/>
      <c r="G37" s="144"/>
      <c r="H37" s="144"/>
      <c r="I37" s="144"/>
      <c r="J37" s="258"/>
      <c r="K37" s="59"/>
    </row>
    <row r="38" spans="1:11">
      <c r="A38" s="143"/>
      <c r="B38" s="144"/>
      <c r="C38" s="144"/>
      <c r="D38" s="144"/>
      <c r="E38" s="2"/>
      <c r="F38" s="144"/>
      <c r="G38" s="144"/>
      <c r="H38" s="144"/>
      <c r="I38" s="144"/>
      <c r="J38" s="258"/>
      <c r="K38" s="59"/>
    </row>
    <row r="39" spans="1:11">
      <c r="A39" s="143"/>
      <c r="B39" s="144"/>
      <c r="C39" s="144"/>
      <c r="D39" s="144"/>
      <c r="E39" s="2"/>
      <c r="F39" s="144"/>
      <c r="G39" s="144"/>
      <c r="H39" s="144"/>
      <c r="I39" s="144"/>
      <c r="J39" s="258"/>
      <c r="K39" s="59"/>
    </row>
    <row r="40" spans="1:11">
      <c r="A40" s="143"/>
      <c r="B40" s="144"/>
      <c r="C40" s="144"/>
      <c r="D40" s="144"/>
      <c r="E40" s="2"/>
      <c r="F40" s="144"/>
      <c r="G40" s="144"/>
      <c r="H40" s="144"/>
      <c r="I40" s="144"/>
      <c r="J40" s="258"/>
      <c r="K40" s="59"/>
    </row>
    <row r="41" spans="1:11">
      <c r="A41" s="143"/>
      <c r="B41" s="144"/>
      <c r="C41" s="144"/>
      <c r="D41" s="144"/>
      <c r="E41" s="2"/>
      <c r="F41" s="144"/>
      <c r="G41" s="144"/>
      <c r="H41" s="144"/>
      <c r="I41" s="144"/>
      <c r="J41" s="258"/>
      <c r="K41" s="59"/>
    </row>
    <row r="42" spans="1:11">
      <c r="A42" s="143"/>
      <c r="B42" s="144"/>
      <c r="C42" s="144"/>
      <c r="D42" s="144"/>
      <c r="E42" s="2"/>
      <c r="F42" s="144"/>
      <c r="G42" s="144"/>
      <c r="H42" s="144"/>
      <c r="I42" s="144"/>
      <c r="J42" s="258"/>
      <c r="K42" s="59"/>
    </row>
    <row r="43" spans="1:11">
      <c r="A43" s="143"/>
      <c r="B43" s="144"/>
      <c r="C43" s="144"/>
      <c r="D43" s="144"/>
      <c r="E43" s="2"/>
      <c r="F43" s="144"/>
      <c r="G43" s="144"/>
      <c r="H43" s="144"/>
      <c r="I43" s="144"/>
      <c r="J43" s="258"/>
      <c r="K43" s="59"/>
    </row>
    <row r="44" spans="1:11">
      <c r="A44" s="143"/>
      <c r="B44" s="144"/>
      <c r="C44" s="144"/>
      <c r="D44" s="144"/>
      <c r="E44" s="2"/>
      <c r="F44" s="144"/>
      <c r="G44" s="144"/>
      <c r="H44" s="144"/>
      <c r="I44" s="144"/>
      <c r="J44" s="258"/>
      <c r="K44" s="59"/>
    </row>
    <row r="45" spans="1:11">
      <c r="A45" s="143"/>
      <c r="B45" s="144"/>
      <c r="C45" s="144"/>
      <c r="D45" s="144"/>
      <c r="E45" s="2"/>
      <c r="F45" s="144"/>
      <c r="G45" s="144"/>
      <c r="H45" s="144"/>
      <c r="I45" s="144"/>
      <c r="J45" s="258"/>
      <c r="K45" s="59"/>
    </row>
    <row r="46" spans="1:11">
      <c r="A46" s="143"/>
      <c r="B46" s="144"/>
      <c r="C46" s="144"/>
      <c r="D46" s="144"/>
      <c r="E46" s="2"/>
      <c r="F46" s="144"/>
      <c r="G46" s="144"/>
      <c r="H46" s="144"/>
      <c r="I46" s="144"/>
      <c r="J46" s="258"/>
      <c r="K46" s="59"/>
    </row>
    <row r="47" spans="1:11">
      <c r="A47" s="143"/>
      <c r="B47" s="144"/>
      <c r="C47" s="144"/>
      <c r="D47" s="144"/>
      <c r="E47" s="2"/>
      <c r="F47" s="144"/>
      <c r="G47" s="144"/>
      <c r="H47" s="144"/>
      <c r="I47" s="144"/>
      <c r="J47" s="258"/>
      <c r="K47" s="59"/>
    </row>
    <row r="48" spans="1:11">
      <c r="A48" s="143"/>
      <c r="B48" s="144"/>
      <c r="C48" s="144"/>
      <c r="D48" s="144"/>
      <c r="E48" s="2"/>
      <c r="F48" s="144"/>
      <c r="G48" s="144"/>
      <c r="H48" s="144"/>
      <c r="I48" s="144"/>
      <c r="J48" s="258"/>
      <c r="K48" s="59"/>
    </row>
    <row r="49" spans="1:11" ht="16" thickBot="1">
      <c r="A49" s="269"/>
      <c r="B49" s="270"/>
      <c r="C49" s="340"/>
      <c r="D49" s="340"/>
      <c r="E49" s="340"/>
      <c r="F49" s="340"/>
      <c r="G49" s="340"/>
      <c r="H49" s="340"/>
      <c r="I49" s="340"/>
      <c r="J49" s="341"/>
      <c r="K49" s="59"/>
    </row>
    <row r="50" spans="1:11">
      <c r="A50" s="150"/>
      <c r="B50" s="2"/>
      <c r="C50" s="2"/>
      <c r="D50" s="2"/>
      <c r="E50" s="2"/>
      <c r="F50" s="2"/>
      <c r="G50" s="2"/>
      <c r="H50" s="2"/>
      <c r="I50" s="2"/>
      <c r="J50" s="279" t="s">
        <v>1515</v>
      </c>
      <c r="K50" s="59"/>
    </row>
    <row r="51" spans="1:11">
      <c r="A51" s="59"/>
      <c r="B51" s="59"/>
      <c r="C51" s="268"/>
      <c r="D51" s="268"/>
      <c r="E51" s="59"/>
      <c r="F51" s="59"/>
      <c r="G51" s="59"/>
      <c r="H51" s="59"/>
      <c r="I51" s="59"/>
      <c r="J51" s="59"/>
      <c r="K51" s="59"/>
    </row>
    <row r="52" spans="1:11">
      <c r="A52" s="125">
        <v>29</v>
      </c>
      <c r="B52" s="125"/>
      <c r="C52" s="125"/>
      <c r="D52" s="125"/>
      <c r="E52" s="125"/>
      <c r="F52" s="125"/>
      <c r="G52" s="125"/>
      <c r="H52" s="125"/>
      <c r="I52" s="125"/>
      <c r="J52" s="125"/>
      <c r="K52" s="59"/>
    </row>
    <row r="53" spans="1:11">
      <c r="A53" s="59"/>
    </row>
    <row r="54" spans="1:11">
      <c r="A54" s="59"/>
    </row>
    <row r="55" spans="1:11">
      <c r="A55" s="59"/>
    </row>
    <row r="56" spans="1:11">
      <c r="A56" s="59"/>
    </row>
    <row r="57" spans="1:11">
      <c r="A57" s="59"/>
    </row>
    <row r="58" spans="1:11">
      <c r="A58" s="59"/>
    </row>
    <row r="59" spans="1:11">
      <c r="A59" s="59"/>
    </row>
    <row r="60" spans="1:11">
      <c r="A60" s="59"/>
    </row>
    <row r="61" spans="1:11">
      <c r="A61" s="59"/>
    </row>
    <row r="62" spans="1:11">
      <c r="A62" s="59"/>
    </row>
    <row r="63" spans="1:11">
      <c r="A63" s="59"/>
    </row>
    <row r="64" spans="1:11">
      <c r="A64" s="59"/>
    </row>
    <row r="65" spans="1:1">
      <c r="A65" s="59"/>
    </row>
    <row r="66" spans="1:1">
      <c r="A66" s="59"/>
    </row>
    <row r="67" spans="1:1">
      <c r="A67" s="59"/>
    </row>
    <row r="68" spans="1:1">
      <c r="A68" s="59"/>
    </row>
    <row r="69" spans="1:1">
      <c r="A69" s="59"/>
    </row>
  </sheetData>
  <pageMargins left="0.5" right="0.5" top="0.5" bottom="0.5" header="0.5" footer="0.5"/>
  <pageSetup scale="6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158750</xdr:rowOff>
                  </from>
                  <to>
                    <xdr:col>0</xdr:col>
                    <xdr:colOff>0</xdr:colOff>
                    <xdr:row>57</xdr:row>
                    <xdr:rowOff>114300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dimension ref="A1:O350"/>
  <sheetViews>
    <sheetView defaultGridColor="0" colorId="22" zoomScale="75" zoomScaleNormal="75" workbookViewId="0">
      <selection activeCell="B1" sqref="B1"/>
    </sheetView>
  </sheetViews>
  <sheetFormatPr defaultColWidth="9.84375" defaultRowHeight="15.5"/>
  <cols>
    <col min="1" max="1" width="4.84375" style="668" customWidth="1"/>
    <col min="2" max="2" width="35.84375" style="668" customWidth="1"/>
    <col min="3" max="3" width="10.3828125" style="1610" bestFit="1" customWidth="1"/>
    <col min="4" max="4" width="15.84375" style="668" customWidth="1"/>
    <col min="5" max="5" width="19.61328125" style="668" customWidth="1"/>
    <col min="6" max="6" width="6.84375" style="668" customWidth="1"/>
    <col min="7" max="7" width="11.84375" style="668" customWidth="1"/>
    <col min="8" max="8" width="15.84375" style="668" customWidth="1"/>
    <col min="9" max="9" width="15" style="668" customWidth="1"/>
    <col min="10" max="10" width="7.07421875" style="668" customWidth="1"/>
    <col min="11" max="11" width="15.84375" style="668" customWidth="1"/>
    <col min="12" max="12" width="7.07421875" style="668" customWidth="1"/>
    <col min="13" max="13" width="15.84375" style="668" customWidth="1"/>
    <col min="14" max="14" width="9.84375" style="668"/>
    <col min="15" max="15" width="16" style="668" customWidth="1"/>
    <col min="16" max="16" width="42.15234375" style="668" customWidth="1"/>
    <col min="17" max="256" width="9.84375" style="668"/>
    <col min="257" max="257" width="4.84375" style="668" customWidth="1"/>
    <col min="258" max="258" width="35.84375" style="668" customWidth="1"/>
    <col min="259" max="259" width="8.15234375" style="668" bestFit="1" customWidth="1"/>
    <col min="260" max="260" width="15.84375" style="668" customWidth="1"/>
    <col min="261" max="261" width="19.61328125" style="668" customWidth="1"/>
    <col min="262" max="262" width="6.84375" style="668" customWidth="1"/>
    <col min="263" max="263" width="11.84375" style="668" customWidth="1"/>
    <col min="264" max="264" width="15.84375" style="668" customWidth="1"/>
    <col min="265" max="265" width="15" style="668" customWidth="1"/>
    <col min="266" max="266" width="7.07421875" style="668" customWidth="1"/>
    <col min="267" max="267" width="15.84375" style="668" customWidth="1"/>
    <col min="268" max="268" width="7.07421875" style="668" customWidth="1"/>
    <col min="269" max="269" width="15.84375" style="668" customWidth="1"/>
    <col min="270" max="512" width="9.84375" style="668"/>
    <col min="513" max="513" width="4.84375" style="668" customWidth="1"/>
    <col min="514" max="514" width="35.84375" style="668" customWidth="1"/>
    <col min="515" max="515" width="8.15234375" style="668" bestFit="1" customWidth="1"/>
    <col min="516" max="516" width="15.84375" style="668" customWidth="1"/>
    <col min="517" max="517" width="19.61328125" style="668" customWidth="1"/>
    <col min="518" max="518" width="6.84375" style="668" customWidth="1"/>
    <col min="519" max="519" width="11.84375" style="668" customWidth="1"/>
    <col min="520" max="520" width="15.84375" style="668" customWidth="1"/>
    <col min="521" max="521" width="15" style="668" customWidth="1"/>
    <col min="522" max="522" width="7.07421875" style="668" customWidth="1"/>
    <col min="523" max="523" width="15.84375" style="668" customWidth="1"/>
    <col min="524" max="524" width="7.07421875" style="668" customWidth="1"/>
    <col min="525" max="525" width="15.84375" style="668" customWidth="1"/>
    <col min="526" max="768" width="9.84375" style="668"/>
    <col min="769" max="769" width="4.84375" style="668" customWidth="1"/>
    <col min="770" max="770" width="35.84375" style="668" customWidth="1"/>
    <col min="771" max="771" width="8.15234375" style="668" bestFit="1" customWidth="1"/>
    <col min="772" max="772" width="15.84375" style="668" customWidth="1"/>
    <col min="773" max="773" width="19.61328125" style="668" customWidth="1"/>
    <col min="774" max="774" width="6.84375" style="668" customWidth="1"/>
    <col min="775" max="775" width="11.84375" style="668" customWidth="1"/>
    <col min="776" max="776" width="15.84375" style="668" customWidth="1"/>
    <col min="777" max="777" width="15" style="668" customWidth="1"/>
    <col min="778" max="778" width="7.07421875" style="668" customWidth="1"/>
    <col min="779" max="779" width="15.84375" style="668" customWidth="1"/>
    <col min="780" max="780" width="7.07421875" style="668" customWidth="1"/>
    <col min="781" max="781" width="15.84375" style="668" customWidth="1"/>
    <col min="782" max="1024" width="9.84375" style="668"/>
    <col min="1025" max="1025" width="4.84375" style="668" customWidth="1"/>
    <col min="1026" max="1026" width="35.84375" style="668" customWidth="1"/>
    <col min="1027" max="1027" width="8.15234375" style="668" bestFit="1" customWidth="1"/>
    <col min="1028" max="1028" width="15.84375" style="668" customWidth="1"/>
    <col min="1029" max="1029" width="19.61328125" style="668" customWidth="1"/>
    <col min="1030" max="1030" width="6.84375" style="668" customWidth="1"/>
    <col min="1031" max="1031" width="11.84375" style="668" customWidth="1"/>
    <col min="1032" max="1032" width="15.84375" style="668" customWidth="1"/>
    <col min="1033" max="1033" width="15" style="668" customWidth="1"/>
    <col min="1034" max="1034" width="7.07421875" style="668" customWidth="1"/>
    <col min="1035" max="1035" width="15.84375" style="668" customWidth="1"/>
    <col min="1036" max="1036" width="7.07421875" style="668" customWidth="1"/>
    <col min="1037" max="1037" width="15.84375" style="668" customWidth="1"/>
    <col min="1038" max="1280" width="9.84375" style="668"/>
    <col min="1281" max="1281" width="4.84375" style="668" customWidth="1"/>
    <col min="1282" max="1282" width="35.84375" style="668" customWidth="1"/>
    <col min="1283" max="1283" width="8.15234375" style="668" bestFit="1" customWidth="1"/>
    <col min="1284" max="1284" width="15.84375" style="668" customWidth="1"/>
    <col min="1285" max="1285" width="19.61328125" style="668" customWidth="1"/>
    <col min="1286" max="1286" width="6.84375" style="668" customWidth="1"/>
    <col min="1287" max="1287" width="11.84375" style="668" customWidth="1"/>
    <col min="1288" max="1288" width="15.84375" style="668" customWidth="1"/>
    <col min="1289" max="1289" width="15" style="668" customWidth="1"/>
    <col min="1290" max="1290" width="7.07421875" style="668" customWidth="1"/>
    <col min="1291" max="1291" width="15.84375" style="668" customWidth="1"/>
    <col min="1292" max="1292" width="7.07421875" style="668" customWidth="1"/>
    <col min="1293" max="1293" width="15.84375" style="668" customWidth="1"/>
    <col min="1294" max="1536" width="9.84375" style="668"/>
    <col min="1537" max="1537" width="4.84375" style="668" customWidth="1"/>
    <col min="1538" max="1538" width="35.84375" style="668" customWidth="1"/>
    <col min="1539" max="1539" width="8.15234375" style="668" bestFit="1" customWidth="1"/>
    <col min="1540" max="1540" width="15.84375" style="668" customWidth="1"/>
    <col min="1541" max="1541" width="19.61328125" style="668" customWidth="1"/>
    <col min="1542" max="1542" width="6.84375" style="668" customWidth="1"/>
    <col min="1543" max="1543" width="11.84375" style="668" customWidth="1"/>
    <col min="1544" max="1544" width="15.84375" style="668" customWidth="1"/>
    <col min="1545" max="1545" width="15" style="668" customWidth="1"/>
    <col min="1546" max="1546" width="7.07421875" style="668" customWidth="1"/>
    <col min="1547" max="1547" width="15.84375" style="668" customWidth="1"/>
    <col min="1548" max="1548" width="7.07421875" style="668" customWidth="1"/>
    <col min="1549" max="1549" width="15.84375" style="668" customWidth="1"/>
    <col min="1550" max="1792" width="9.84375" style="668"/>
    <col min="1793" max="1793" width="4.84375" style="668" customWidth="1"/>
    <col min="1794" max="1794" width="35.84375" style="668" customWidth="1"/>
    <col min="1795" max="1795" width="8.15234375" style="668" bestFit="1" customWidth="1"/>
    <col min="1796" max="1796" width="15.84375" style="668" customWidth="1"/>
    <col min="1797" max="1797" width="19.61328125" style="668" customWidth="1"/>
    <col min="1798" max="1798" width="6.84375" style="668" customWidth="1"/>
    <col min="1799" max="1799" width="11.84375" style="668" customWidth="1"/>
    <col min="1800" max="1800" width="15.84375" style="668" customWidth="1"/>
    <col min="1801" max="1801" width="15" style="668" customWidth="1"/>
    <col min="1802" max="1802" width="7.07421875" style="668" customWidth="1"/>
    <col min="1803" max="1803" width="15.84375" style="668" customWidth="1"/>
    <col min="1804" max="1804" width="7.07421875" style="668" customWidth="1"/>
    <col min="1805" max="1805" width="15.84375" style="668" customWidth="1"/>
    <col min="1806" max="2048" width="9.84375" style="668"/>
    <col min="2049" max="2049" width="4.84375" style="668" customWidth="1"/>
    <col min="2050" max="2050" width="35.84375" style="668" customWidth="1"/>
    <col min="2051" max="2051" width="8.15234375" style="668" bestFit="1" customWidth="1"/>
    <col min="2052" max="2052" width="15.84375" style="668" customWidth="1"/>
    <col min="2053" max="2053" width="19.61328125" style="668" customWidth="1"/>
    <col min="2054" max="2054" width="6.84375" style="668" customWidth="1"/>
    <col min="2055" max="2055" width="11.84375" style="668" customWidth="1"/>
    <col min="2056" max="2056" width="15.84375" style="668" customWidth="1"/>
    <col min="2057" max="2057" width="15" style="668" customWidth="1"/>
    <col min="2058" max="2058" width="7.07421875" style="668" customWidth="1"/>
    <col min="2059" max="2059" width="15.84375" style="668" customWidth="1"/>
    <col min="2060" max="2060" width="7.07421875" style="668" customWidth="1"/>
    <col min="2061" max="2061" width="15.84375" style="668" customWidth="1"/>
    <col min="2062" max="2304" width="9.84375" style="668"/>
    <col min="2305" max="2305" width="4.84375" style="668" customWidth="1"/>
    <col min="2306" max="2306" width="35.84375" style="668" customWidth="1"/>
    <col min="2307" max="2307" width="8.15234375" style="668" bestFit="1" customWidth="1"/>
    <col min="2308" max="2308" width="15.84375" style="668" customWidth="1"/>
    <col min="2309" max="2309" width="19.61328125" style="668" customWidth="1"/>
    <col min="2310" max="2310" width="6.84375" style="668" customWidth="1"/>
    <col min="2311" max="2311" width="11.84375" style="668" customWidth="1"/>
    <col min="2312" max="2312" width="15.84375" style="668" customWidth="1"/>
    <col min="2313" max="2313" width="15" style="668" customWidth="1"/>
    <col min="2314" max="2314" width="7.07421875" style="668" customWidth="1"/>
    <col min="2315" max="2315" width="15.84375" style="668" customWidth="1"/>
    <col min="2316" max="2316" width="7.07421875" style="668" customWidth="1"/>
    <col min="2317" max="2317" width="15.84375" style="668" customWidth="1"/>
    <col min="2318" max="2560" width="9.84375" style="668"/>
    <col min="2561" max="2561" width="4.84375" style="668" customWidth="1"/>
    <col min="2562" max="2562" width="35.84375" style="668" customWidth="1"/>
    <col min="2563" max="2563" width="8.15234375" style="668" bestFit="1" customWidth="1"/>
    <col min="2564" max="2564" width="15.84375" style="668" customWidth="1"/>
    <col min="2565" max="2565" width="19.61328125" style="668" customWidth="1"/>
    <col min="2566" max="2566" width="6.84375" style="668" customWidth="1"/>
    <col min="2567" max="2567" width="11.84375" style="668" customWidth="1"/>
    <col min="2568" max="2568" width="15.84375" style="668" customWidth="1"/>
    <col min="2569" max="2569" width="15" style="668" customWidth="1"/>
    <col min="2570" max="2570" width="7.07421875" style="668" customWidth="1"/>
    <col min="2571" max="2571" width="15.84375" style="668" customWidth="1"/>
    <col min="2572" max="2572" width="7.07421875" style="668" customWidth="1"/>
    <col min="2573" max="2573" width="15.84375" style="668" customWidth="1"/>
    <col min="2574" max="2816" width="9.84375" style="668"/>
    <col min="2817" max="2817" width="4.84375" style="668" customWidth="1"/>
    <col min="2818" max="2818" width="35.84375" style="668" customWidth="1"/>
    <col min="2819" max="2819" width="8.15234375" style="668" bestFit="1" customWidth="1"/>
    <col min="2820" max="2820" width="15.84375" style="668" customWidth="1"/>
    <col min="2821" max="2821" width="19.61328125" style="668" customWidth="1"/>
    <col min="2822" max="2822" width="6.84375" style="668" customWidth="1"/>
    <col min="2823" max="2823" width="11.84375" style="668" customWidth="1"/>
    <col min="2824" max="2824" width="15.84375" style="668" customWidth="1"/>
    <col min="2825" max="2825" width="15" style="668" customWidth="1"/>
    <col min="2826" max="2826" width="7.07421875" style="668" customWidth="1"/>
    <col min="2827" max="2827" width="15.84375" style="668" customWidth="1"/>
    <col min="2828" max="2828" width="7.07421875" style="668" customWidth="1"/>
    <col min="2829" max="2829" width="15.84375" style="668" customWidth="1"/>
    <col min="2830" max="3072" width="9.84375" style="668"/>
    <col min="3073" max="3073" width="4.84375" style="668" customWidth="1"/>
    <col min="3074" max="3074" width="35.84375" style="668" customWidth="1"/>
    <col min="3075" max="3075" width="8.15234375" style="668" bestFit="1" customWidth="1"/>
    <col min="3076" max="3076" width="15.84375" style="668" customWidth="1"/>
    <col min="3077" max="3077" width="19.61328125" style="668" customWidth="1"/>
    <col min="3078" max="3078" width="6.84375" style="668" customWidth="1"/>
    <col min="3079" max="3079" width="11.84375" style="668" customWidth="1"/>
    <col min="3080" max="3080" width="15.84375" style="668" customWidth="1"/>
    <col min="3081" max="3081" width="15" style="668" customWidth="1"/>
    <col min="3082" max="3082" width="7.07421875" style="668" customWidth="1"/>
    <col min="3083" max="3083" width="15.84375" style="668" customWidth="1"/>
    <col min="3084" max="3084" width="7.07421875" style="668" customWidth="1"/>
    <col min="3085" max="3085" width="15.84375" style="668" customWidth="1"/>
    <col min="3086" max="3328" width="9.84375" style="668"/>
    <col min="3329" max="3329" width="4.84375" style="668" customWidth="1"/>
    <col min="3330" max="3330" width="35.84375" style="668" customWidth="1"/>
    <col min="3331" max="3331" width="8.15234375" style="668" bestFit="1" customWidth="1"/>
    <col min="3332" max="3332" width="15.84375" style="668" customWidth="1"/>
    <col min="3333" max="3333" width="19.61328125" style="668" customWidth="1"/>
    <col min="3334" max="3334" width="6.84375" style="668" customWidth="1"/>
    <col min="3335" max="3335" width="11.84375" style="668" customWidth="1"/>
    <col min="3336" max="3336" width="15.84375" style="668" customWidth="1"/>
    <col min="3337" max="3337" width="15" style="668" customWidth="1"/>
    <col min="3338" max="3338" width="7.07421875" style="668" customWidth="1"/>
    <col min="3339" max="3339" width="15.84375" style="668" customWidth="1"/>
    <col min="3340" max="3340" width="7.07421875" style="668" customWidth="1"/>
    <col min="3341" max="3341" width="15.84375" style="668" customWidth="1"/>
    <col min="3342" max="3584" width="9.84375" style="668"/>
    <col min="3585" max="3585" width="4.84375" style="668" customWidth="1"/>
    <col min="3586" max="3586" width="35.84375" style="668" customWidth="1"/>
    <col min="3587" max="3587" width="8.15234375" style="668" bestFit="1" customWidth="1"/>
    <col min="3588" max="3588" width="15.84375" style="668" customWidth="1"/>
    <col min="3589" max="3589" width="19.61328125" style="668" customWidth="1"/>
    <col min="3590" max="3590" width="6.84375" style="668" customWidth="1"/>
    <col min="3591" max="3591" width="11.84375" style="668" customWidth="1"/>
    <col min="3592" max="3592" width="15.84375" style="668" customWidth="1"/>
    <col min="3593" max="3593" width="15" style="668" customWidth="1"/>
    <col min="3594" max="3594" width="7.07421875" style="668" customWidth="1"/>
    <col min="3595" max="3595" width="15.84375" style="668" customWidth="1"/>
    <col min="3596" max="3596" width="7.07421875" style="668" customWidth="1"/>
    <col min="3597" max="3597" width="15.84375" style="668" customWidth="1"/>
    <col min="3598" max="3840" width="9.84375" style="668"/>
    <col min="3841" max="3841" width="4.84375" style="668" customWidth="1"/>
    <col min="3842" max="3842" width="35.84375" style="668" customWidth="1"/>
    <col min="3843" max="3843" width="8.15234375" style="668" bestFit="1" customWidth="1"/>
    <col min="3844" max="3844" width="15.84375" style="668" customWidth="1"/>
    <col min="3845" max="3845" width="19.61328125" style="668" customWidth="1"/>
    <col min="3846" max="3846" width="6.84375" style="668" customWidth="1"/>
    <col min="3847" max="3847" width="11.84375" style="668" customWidth="1"/>
    <col min="3848" max="3848" width="15.84375" style="668" customWidth="1"/>
    <col min="3849" max="3849" width="15" style="668" customWidth="1"/>
    <col min="3850" max="3850" width="7.07421875" style="668" customWidth="1"/>
    <col min="3851" max="3851" width="15.84375" style="668" customWidth="1"/>
    <col min="3852" max="3852" width="7.07421875" style="668" customWidth="1"/>
    <col min="3853" max="3853" width="15.84375" style="668" customWidth="1"/>
    <col min="3854" max="4096" width="9.84375" style="668"/>
    <col min="4097" max="4097" width="4.84375" style="668" customWidth="1"/>
    <col min="4098" max="4098" width="35.84375" style="668" customWidth="1"/>
    <col min="4099" max="4099" width="8.15234375" style="668" bestFit="1" customWidth="1"/>
    <col min="4100" max="4100" width="15.84375" style="668" customWidth="1"/>
    <col min="4101" max="4101" width="19.61328125" style="668" customWidth="1"/>
    <col min="4102" max="4102" width="6.84375" style="668" customWidth="1"/>
    <col min="4103" max="4103" width="11.84375" style="668" customWidth="1"/>
    <col min="4104" max="4104" width="15.84375" style="668" customWidth="1"/>
    <col min="4105" max="4105" width="15" style="668" customWidth="1"/>
    <col min="4106" max="4106" width="7.07421875" style="668" customWidth="1"/>
    <col min="4107" max="4107" width="15.84375" style="668" customWidth="1"/>
    <col min="4108" max="4108" width="7.07421875" style="668" customWidth="1"/>
    <col min="4109" max="4109" width="15.84375" style="668" customWidth="1"/>
    <col min="4110" max="4352" width="9.84375" style="668"/>
    <col min="4353" max="4353" width="4.84375" style="668" customWidth="1"/>
    <col min="4354" max="4354" width="35.84375" style="668" customWidth="1"/>
    <col min="4355" max="4355" width="8.15234375" style="668" bestFit="1" customWidth="1"/>
    <col min="4356" max="4356" width="15.84375" style="668" customWidth="1"/>
    <col min="4357" max="4357" width="19.61328125" style="668" customWidth="1"/>
    <col min="4358" max="4358" width="6.84375" style="668" customWidth="1"/>
    <col min="4359" max="4359" width="11.84375" style="668" customWidth="1"/>
    <col min="4360" max="4360" width="15.84375" style="668" customWidth="1"/>
    <col min="4361" max="4361" width="15" style="668" customWidth="1"/>
    <col min="4362" max="4362" width="7.07421875" style="668" customWidth="1"/>
    <col min="4363" max="4363" width="15.84375" style="668" customWidth="1"/>
    <col min="4364" max="4364" width="7.07421875" style="668" customWidth="1"/>
    <col min="4365" max="4365" width="15.84375" style="668" customWidth="1"/>
    <col min="4366" max="4608" width="9.84375" style="668"/>
    <col min="4609" max="4609" width="4.84375" style="668" customWidth="1"/>
    <col min="4610" max="4610" width="35.84375" style="668" customWidth="1"/>
    <col min="4611" max="4611" width="8.15234375" style="668" bestFit="1" customWidth="1"/>
    <col min="4612" max="4612" width="15.84375" style="668" customWidth="1"/>
    <col min="4613" max="4613" width="19.61328125" style="668" customWidth="1"/>
    <col min="4614" max="4614" width="6.84375" style="668" customWidth="1"/>
    <col min="4615" max="4615" width="11.84375" style="668" customWidth="1"/>
    <col min="4616" max="4616" width="15.84375" style="668" customWidth="1"/>
    <col min="4617" max="4617" width="15" style="668" customWidth="1"/>
    <col min="4618" max="4618" width="7.07421875" style="668" customWidth="1"/>
    <col min="4619" max="4619" width="15.84375" style="668" customWidth="1"/>
    <col min="4620" max="4620" width="7.07421875" style="668" customWidth="1"/>
    <col min="4621" max="4621" width="15.84375" style="668" customWidth="1"/>
    <col min="4622" max="4864" width="9.84375" style="668"/>
    <col min="4865" max="4865" width="4.84375" style="668" customWidth="1"/>
    <col min="4866" max="4866" width="35.84375" style="668" customWidth="1"/>
    <col min="4867" max="4867" width="8.15234375" style="668" bestFit="1" customWidth="1"/>
    <col min="4868" max="4868" width="15.84375" style="668" customWidth="1"/>
    <col min="4869" max="4869" width="19.61328125" style="668" customWidth="1"/>
    <col min="4870" max="4870" width="6.84375" style="668" customWidth="1"/>
    <col min="4871" max="4871" width="11.84375" style="668" customWidth="1"/>
    <col min="4872" max="4872" width="15.84375" style="668" customWidth="1"/>
    <col min="4873" max="4873" width="15" style="668" customWidth="1"/>
    <col min="4874" max="4874" width="7.07421875" style="668" customWidth="1"/>
    <col min="4875" max="4875" width="15.84375" style="668" customWidth="1"/>
    <col min="4876" max="4876" width="7.07421875" style="668" customWidth="1"/>
    <col min="4877" max="4877" width="15.84375" style="668" customWidth="1"/>
    <col min="4878" max="5120" width="9.84375" style="668"/>
    <col min="5121" max="5121" width="4.84375" style="668" customWidth="1"/>
    <col min="5122" max="5122" width="35.84375" style="668" customWidth="1"/>
    <col min="5123" max="5123" width="8.15234375" style="668" bestFit="1" customWidth="1"/>
    <col min="5124" max="5124" width="15.84375" style="668" customWidth="1"/>
    <col min="5125" max="5125" width="19.61328125" style="668" customWidth="1"/>
    <col min="5126" max="5126" width="6.84375" style="668" customWidth="1"/>
    <col min="5127" max="5127" width="11.84375" style="668" customWidth="1"/>
    <col min="5128" max="5128" width="15.84375" style="668" customWidth="1"/>
    <col min="5129" max="5129" width="15" style="668" customWidth="1"/>
    <col min="5130" max="5130" width="7.07421875" style="668" customWidth="1"/>
    <col min="5131" max="5131" width="15.84375" style="668" customWidth="1"/>
    <col min="5132" max="5132" width="7.07421875" style="668" customWidth="1"/>
    <col min="5133" max="5133" width="15.84375" style="668" customWidth="1"/>
    <col min="5134" max="5376" width="9.84375" style="668"/>
    <col min="5377" max="5377" width="4.84375" style="668" customWidth="1"/>
    <col min="5378" max="5378" width="35.84375" style="668" customWidth="1"/>
    <col min="5379" max="5379" width="8.15234375" style="668" bestFit="1" customWidth="1"/>
    <col min="5380" max="5380" width="15.84375" style="668" customWidth="1"/>
    <col min="5381" max="5381" width="19.61328125" style="668" customWidth="1"/>
    <col min="5382" max="5382" width="6.84375" style="668" customWidth="1"/>
    <col min="5383" max="5383" width="11.84375" style="668" customWidth="1"/>
    <col min="5384" max="5384" width="15.84375" style="668" customWidth="1"/>
    <col min="5385" max="5385" width="15" style="668" customWidth="1"/>
    <col min="5386" max="5386" width="7.07421875" style="668" customWidth="1"/>
    <col min="5387" max="5387" width="15.84375" style="668" customWidth="1"/>
    <col min="5388" max="5388" width="7.07421875" style="668" customWidth="1"/>
    <col min="5389" max="5389" width="15.84375" style="668" customWidth="1"/>
    <col min="5390" max="5632" width="9.84375" style="668"/>
    <col min="5633" max="5633" width="4.84375" style="668" customWidth="1"/>
    <col min="5634" max="5634" width="35.84375" style="668" customWidth="1"/>
    <col min="5635" max="5635" width="8.15234375" style="668" bestFit="1" customWidth="1"/>
    <col min="5636" max="5636" width="15.84375" style="668" customWidth="1"/>
    <col min="5637" max="5637" width="19.61328125" style="668" customWidth="1"/>
    <col min="5638" max="5638" width="6.84375" style="668" customWidth="1"/>
    <col min="5639" max="5639" width="11.84375" style="668" customWidth="1"/>
    <col min="5640" max="5640" width="15.84375" style="668" customWidth="1"/>
    <col min="5641" max="5641" width="15" style="668" customWidth="1"/>
    <col min="5642" max="5642" width="7.07421875" style="668" customWidth="1"/>
    <col min="5643" max="5643" width="15.84375" style="668" customWidth="1"/>
    <col min="5644" max="5644" width="7.07421875" style="668" customWidth="1"/>
    <col min="5645" max="5645" width="15.84375" style="668" customWidth="1"/>
    <col min="5646" max="5888" width="9.84375" style="668"/>
    <col min="5889" max="5889" width="4.84375" style="668" customWidth="1"/>
    <col min="5890" max="5890" width="35.84375" style="668" customWidth="1"/>
    <col min="5891" max="5891" width="8.15234375" style="668" bestFit="1" customWidth="1"/>
    <col min="5892" max="5892" width="15.84375" style="668" customWidth="1"/>
    <col min="5893" max="5893" width="19.61328125" style="668" customWidth="1"/>
    <col min="5894" max="5894" width="6.84375" style="668" customWidth="1"/>
    <col min="5895" max="5895" width="11.84375" style="668" customWidth="1"/>
    <col min="5896" max="5896" width="15.84375" style="668" customWidth="1"/>
    <col min="5897" max="5897" width="15" style="668" customWidth="1"/>
    <col min="5898" max="5898" width="7.07421875" style="668" customWidth="1"/>
    <col min="5899" max="5899" width="15.84375" style="668" customWidth="1"/>
    <col min="5900" max="5900" width="7.07421875" style="668" customWidth="1"/>
    <col min="5901" max="5901" width="15.84375" style="668" customWidth="1"/>
    <col min="5902" max="6144" width="9.84375" style="668"/>
    <col min="6145" max="6145" width="4.84375" style="668" customWidth="1"/>
    <col min="6146" max="6146" width="35.84375" style="668" customWidth="1"/>
    <col min="6147" max="6147" width="8.15234375" style="668" bestFit="1" customWidth="1"/>
    <col min="6148" max="6148" width="15.84375" style="668" customWidth="1"/>
    <col min="6149" max="6149" width="19.61328125" style="668" customWidth="1"/>
    <col min="6150" max="6150" width="6.84375" style="668" customWidth="1"/>
    <col min="6151" max="6151" width="11.84375" style="668" customWidth="1"/>
    <col min="6152" max="6152" width="15.84375" style="668" customWidth="1"/>
    <col min="6153" max="6153" width="15" style="668" customWidth="1"/>
    <col min="6154" max="6154" width="7.07421875" style="668" customWidth="1"/>
    <col min="6155" max="6155" width="15.84375" style="668" customWidth="1"/>
    <col min="6156" max="6156" width="7.07421875" style="668" customWidth="1"/>
    <col min="6157" max="6157" width="15.84375" style="668" customWidth="1"/>
    <col min="6158" max="6400" width="9.84375" style="668"/>
    <col min="6401" max="6401" width="4.84375" style="668" customWidth="1"/>
    <col min="6402" max="6402" width="35.84375" style="668" customWidth="1"/>
    <col min="6403" max="6403" width="8.15234375" style="668" bestFit="1" customWidth="1"/>
    <col min="6404" max="6404" width="15.84375" style="668" customWidth="1"/>
    <col min="6405" max="6405" width="19.61328125" style="668" customWidth="1"/>
    <col min="6406" max="6406" width="6.84375" style="668" customWidth="1"/>
    <col min="6407" max="6407" width="11.84375" style="668" customWidth="1"/>
    <col min="6408" max="6408" width="15.84375" style="668" customWidth="1"/>
    <col min="6409" max="6409" width="15" style="668" customWidth="1"/>
    <col min="6410" max="6410" width="7.07421875" style="668" customWidth="1"/>
    <col min="6411" max="6411" width="15.84375" style="668" customWidth="1"/>
    <col min="6412" max="6412" width="7.07421875" style="668" customWidth="1"/>
    <col min="6413" max="6413" width="15.84375" style="668" customWidth="1"/>
    <col min="6414" max="6656" width="9.84375" style="668"/>
    <col min="6657" max="6657" width="4.84375" style="668" customWidth="1"/>
    <col min="6658" max="6658" width="35.84375" style="668" customWidth="1"/>
    <col min="6659" max="6659" width="8.15234375" style="668" bestFit="1" customWidth="1"/>
    <col min="6660" max="6660" width="15.84375" style="668" customWidth="1"/>
    <col min="6661" max="6661" width="19.61328125" style="668" customWidth="1"/>
    <col min="6662" max="6662" width="6.84375" style="668" customWidth="1"/>
    <col min="6663" max="6663" width="11.84375" style="668" customWidth="1"/>
    <col min="6664" max="6664" width="15.84375" style="668" customWidth="1"/>
    <col min="6665" max="6665" width="15" style="668" customWidth="1"/>
    <col min="6666" max="6666" width="7.07421875" style="668" customWidth="1"/>
    <col min="6667" max="6667" width="15.84375" style="668" customWidth="1"/>
    <col min="6668" max="6668" width="7.07421875" style="668" customWidth="1"/>
    <col min="6669" max="6669" width="15.84375" style="668" customWidth="1"/>
    <col min="6670" max="6912" width="9.84375" style="668"/>
    <col min="6913" max="6913" width="4.84375" style="668" customWidth="1"/>
    <col min="6914" max="6914" width="35.84375" style="668" customWidth="1"/>
    <col min="6915" max="6915" width="8.15234375" style="668" bestFit="1" customWidth="1"/>
    <col min="6916" max="6916" width="15.84375" style="668" customWidth="1"/>
    <col min="6917" max="6917" width="19.61328125" style="668" customWidth="1"/>
    <col min="6918" max="6918" width="6.84375" style="668" customWidth="1"/>
    <col min="6919" max="6919" width="11.84375" style="668" customWidth="1"/>
    <col min="6920" max="6920" width="15.84375" style="668" customWidth="1"/>
    <col min="6921" max="6921" width="15" style="668" customWidth="1"/>
    <col min="6922" max="6922" width="7.07421875" style="668" customWidth="1"/>
    <col min="6923" max="6923" width="15.84375" style="668" customWidth="1"/>
    <col min="6924" max="6924" width="7.07421875" style="668" customWidth="1"/>
    <col min="6925" max="6925" width="15.84375" style="668" customWidth="1"/>
    <col min="6926" max="7168" width="9.84375" style="668"/>
    <col min="7169" max="7169" width="4.84375" style="668" customWidth="1"/>
    <col min="7170" max="7170" width="35.84375" style="668" customWidth="1"/>
    <col min="7171" max="7171" width="8.15234375" style="668" bestFit="1" customWidth="1"/>
    <col min="7172" max="7172" width="15.84375" style="668" customWidth="1"/>
    <col min="7173" max="7173" width="19.61328125" style="668" customWidth="1"/>
    <col min="7174" max="7174" width="6.84375" style="668" customWidth="1"/>
    <col min="7175" max="7175" width="11.84375" style="668" customWidth="1"/>
    <col min="7176" max="7176" width="15.84375" style="668" customWidth="1"/>
    <col min="7177" max="7177" width="15" style="668" customWidth="1"/>
    <col min="7178" max="7178" width="7.07421875" style="668" customWidth="1"/>
    <col min="7179" max="7179" width="15.84375" style="668" customWidth="1"/>
    <col min="7180" max="7180" width="7.07421875" style="668" customWidth="1"/>
    <col min="7181" max="7181" width="15.84375" style="668" customWidth="1"/>
    <col min="7182" max="7424" width="9.84375" style="668"/>
    <col min="7425" max="7425" width="4.84375" style="668" customWidth="1"/>
    <col min="7426" max="7426" width="35.84375" style="668" customWidth="1"/>
    <col min="7427" max="7427" width="8.15234375" style="668" bestFit="1" customWidth="1"/>
    <col min="7428" max="7428" width="15.84375" style="668" customWidth="1"/>
    <col min="7429" max="7429" width="19.61328125" style="668" customWidth="1"/>
    <col min="7430" max="7430" width="6.84375" style="668" customWidth="1"/>
    <col min="7431" max="7431" width="11.84375" style="668" customWidth="1"/>
    <col min="7432" max="7432" width="15.84375" style="668" customWidth="1"/>
    <col min="7433" max="7433" width="15" style="668" customWidth="1"/>
    <col min="7434" max="7434" width="7.07421875" style="668" customWidth="1"/>
    <col min="7435" max="7435" width="15.84375" style="668" customWidth="1"/>
    <col min="7436" max="7436" width="7.07421875" style="668" customWidth="1"/>
    <col min="7437" max="7437" width="15.84375" style="668" customWidth="1"/>
    <col min="7438" max="7680" width="9.84375" style="668"/>
    <col min="7681" max="7681" width="4.84375" style="668" customWidth="1"/>
    <col min="7682" max="7682" width="35.84375" style="668" customWidth="1"/>
    <col min="7683" max="7683" width="8.15234375" style="668" bestFit="1" customWidth="1"/>
    <col min="7684" max="7684" width="15.84375" style="668" customWidth="1"/>
    <col min="7685" max="7685" width="19.61328125" style="668" customWidth="1"/>
    <col min="7686" max="7686" width="6.84375" style="668" customWidth="1"/>
    <col min="7687" max="7687" width="11.84375" style="668" customWidth="1"/>
    <col min="7688" max="7688" width="15.84375" style="668" customWidth="1"/>
    <col min="7689" max="7689" width="15" style="668" customWidth="1"/>
    <col min="7690" max="7690" width="7.07421875" style="668" customWidth="1"/>
    <col min="7691" max="7691" width="15.84375" style="668" customWidth="1"/>
    <col min="7692" max="7692" width="7.07421875" style="668" customWidth="1"/>
    <col min="7693" max="7693" width="15.84375" style="668" customWidth="1"/>
    <col min="7694" max="7936" width="9.84375" style="668"/>
    <col min="7937" max="7937" width="4.84375" style="668" customWidth="1"/>
    <col min="7938" max="7938" width="35.84375" style="668" customWidth="1"/>
    <col min="7939" max="7939" width="8.15234375" style="668" bestFit="1" customWidth="1"/>
    <col min="7940" max="7940" width="15.84375" style="668" customWidth="1"/>
    <col min="7941" max="7941" width="19.61328125" style="668" customWidth="1"/>
    <col min="7942" max="7942" width="6.84375" style="668" customWidth="1"/>
    <col min="7943" max="7943" width="11.84375" style="668" customWidth="1"/>
    <col min="7944" max="7944" width="15.84375" style="668" customWidth="1"/>
    <col min="7945" max="7945" width="15" style="668" customWidth="1"/>
    <col min="7946" max="7946" width="7.07421875" style="668" customWidth="1"/>
    <col min="7947" max="7947" width="15.84375" style="668" customWidth="1"/>
    <col min="7948" max="7948" width="7.07421875" style="668" customWidth="1"/>
    <col min="7949" max="7949" width="15.84375" style="668" customWidth="1"/>
    <col min="7950" max="8192" width="9.84375" style="668"/>
    <col min="8193" max="8193" width="4.84375" style="668" customWidth="1"/>
    <col min="8194" max="8194" width="35.84375" style="668" customWidth="1"/>
    <col min="8195" max="8195" width="8.15234375" style="668" bestFit="1" customWidth="1"/>
    <col min="8196" max="8196" width="15.84375" style="668" customWidth="1"/>
    <col min="8197" max="8197" width="19.61328125" style="668" customWidth="1"/>
    <col min="8198" max="8198" width="6.84375" style="668" customWidth="1"/>
    <col min="8199" max="8199" width="11.84375" style="668" customWidth="1"/>
    <col min="8200" max="8200" width="15.84375" style="668" customWidth="1"/>
    <col min="8201" max="8201" width="15" style="668" customWidth="1"/>
    <col min="8202" max="8202" width="7.07421875" style="668" customWidth="1"/>
    <col min="8203" max="8203" width="15.84375" style="668" customWidth="1"/>
    <col min="8204" max="8204" width="7.07421875" style="668" customWidth="1"/>
    <col min="8205" max="8205" width="15.84375" style="668" customWidth="1"/>
    <col min="8206" max="8448" width="9.84375" style="668"/>
    <col min="8449" max="8449" width="4.84375" style="668" customWidth="1"/>
    <col min="8450" max="8450" width="35.84375" style="668" customWidth="1"/>
    <col min="8451" max="8451" width="8.15234375" style="668" bestFit="1" customWidth="1"/>
    <col min="8452" max="8452" width="15.84375" style="668" customWidth="1"/>
    <col min="8453" max="8453" width="19.61328125" style="668" customWidth="1"/>
    <col min="8454" max="8454" width="6.84375" style="668" customWidth="1"/>
    <col min="8455" max="8455" width="11.84375" style="668" customWidth="1"/>
    <col min="8456" max="8456" width="15.84375" style="668" customWidth="1"/>
    <col min="8457" max="8457" width="15" style="668" customWidth="1"/>
    <col min="8458" max="8458" width="7.07421875" style="668" customWidth="1"/>
    <col min="8459" max="8459" width="15.84375" style="668" customWidth="1"/>
    <col min="8460" max="8460" width="7.07421875" style="668" customWidth="1"/>
    <col min="8461" max="8461" width="15.84375" style="668" customWidth="1"/>
    <col min="8462" max="8704" width="9.84375" style="668"/>
    <col min="8705" max="8705" width="4.84375" style="668" customWidth="1"/>
    <col min="8706" max="8706" width="35.84375" style="668" customWidth="1"/>
    <col min="8707" max="8707" width="8.15234375" style="668" bestFit="1" customWidth="1"/>
    <col min="8708" max="8708" width="15.84375" style="668" customWidth="1"/>
    <col min="8709" max="8709" width="19.61328125" style="668" customWidth="1"/>
    <col min="8710" max="8710" width="6.84375" style="668" customWidth="1"/>
    <col min="8711" max="8711" width="11.84375" style="668" customWidth="1"/>
    <col min="8712" max="8712" width="15.84375" style="668" customWidth="1"/>
    <col min="8713" max="8713" width="15" style="668" customWidth="1"/>
    <col min="8714" max="8714" width="7.07421875" style="668" customWidth="1"/>
    <col min="8715" max="8715" width="15.84375" style="668" customWidth="1"/>
    <col min="8716" max="8716" width="7.07421875" style="668" customWidth="1"/>
    <col min="8717" max="8717" width="15.84375" style="668" customWidth="1"/>
    <col min="8718" max="8960" width="9.84375" style="668"/>
    <col min="8961" max="8961" width="4.84375" style="668" customWidth="1"/>
    <col min="8962" max="8962" width="35.84375" style="668" customWidth="1"/>
    <col min="8963" max="8963" width="8.15234375" style="668" bestFit="1" customWidth="1"/>
    <col min="8964" max="8964" width="15.84375" style="668" customWidth="1"/>
    <col min="8965" max="8965" width="19.61328125" style="668" customWidth="1"/>
    <col min="8966" max="8966" width="6.84375" style="668" customWidth="1"/>
    <col min="8967" max="8967" width="11.84375" style="668" customWidth="1"/>
    <col min="8968" max="8968" width="15.84375" style="668" customWidth="1"/>
    <col min="8969" max="8969" width="15" style="668" customWidth="1"/>
    <col min="8970" max="8970" width="7.07421875" style="668" customWidth="1"/>
    <col min="8971" max="8971" width="15.84375" style="668" customWidth="1"/>
    <col min="8972" max="8972" width="7.07421875" style="668" customWidth="1"/>
    <col min="8973" max="8973" width="15.84375" style="668" customWidth="1"/>
    <col min="8974" max="9216" width="9.84375" style="668"/>
    <col min="9217" max="9217" width="4.84375" style="668" customWidth="1"/>
    <col min="9218" max="9218" width="35.84375" style="668" customWidth="1"/>
    <col min="9219" max="9219" width="8.15234375" style="668" bestFit="1" customWidth="1"/>
    <col min="9220" max="9220" width="15.84375" style="668" customWidth="1"/>
    <col min="9221" max="9221" width="19.61328125" style="668" customWidth="1"/>
    <col min="9222" max="9222" width="6.84375" style="668" customWidth="1"/>
    <col min="9223" max="9223" width="11.84375" style="668" customWidth="1"/>
    <col min="9224" max="9224" width="15.84375" style="668" customWidth="1"/>
    <col min="9225" max="9225" width="15" style="668" customWidth="1"/>
    <col min="9226" max="9226" width="7.07421875" style="668" customWidth="1"/>
    <col min="9227" max="9227" width="15.84375" style="668" customWidth="1"/>
    <col min="9228" max="9228" width="7.07421875" style="668" customWidth="1"/>
    <col min="9229" max="9229" width="15.84375" style="668" customWidth="1"/>
    <col min="9230" max="9472" width="9.84375" style="668"/>
    <col min="9473" max="9473" width="4.84375" style="668" customWidth="1"/>
    <col min="9474" max="9474" width="35.84375" style="668" customWidth="1"/>
    <col min="9475" max="9475" width="8.15234375" style="668" bestFit="1" customWidth="1"/>
    <col min="9476" max="9476" width="15.84375" style="668" customWidth="1"/>
    <col min="9477" max="9477" width="19.61328125" style="668" customWidth="1"/>
    <col min="9478" max="9478" width="6.84375" style="668" customWidth="1"/>
    <col min="9479" max="9479" width="11.84375" style="668" customWidth="1"/>
    <col min="9480" max="9480" width="15.84375" style="668" customWidth="1"/>
    <col min="9481" max="9481" width="15" style="668" customWidth="1"/>
    <col min="9482" max="9482" width="7.07421875" style="668" customWidth="1"/>
    <col min="9483" max="9483" width="15.84375" style="668" customWidth="1"/>
    <col min="9484" max="9484" width="7.07421875" style="668" customWidth="1"/>
    <col min="9485" max="9485" width="15.84375" style="668" customWidth="1"/>
    <col min="9486" max="9728" width="9.84375" style="668"/>
    <col min="9729" max="9729" width="4.84375" style="668" customWidth="1"/>
    <col min="9730" max="9730" width="35.84375" style="668" customWidth="1"/>
    <col min="9731" max="9731" width="8.15234375" style="668" bestFit="1" customWidth="1"/>
    <col min="9732" max="9732" width="15.84375" style="668" customWidth="1"/>
    <col min="9733" max="9733" width="19.61328125" style="668" customWidth="1"/>
    <col min="9734" max="9734" width="6.84375" style="668" customWidth="1"/>
    <col min="9735" max="9735" width="11.84375" style="668" customWidth="1"/>
    <col min="9736" max="9736" width="15.84375" style="668" customWidth="1"/>
    <col min="9737" max="9737" width="15" style="668" customWidth="1"/>
    <col min="9738" max="9738" width="7.07421875" style="668" customWidth="1"/>
    <col min="9739" max="9739" width="15.84375" style="668" customWidth="1"/>
    <col min="9740" max="9740" width="7.07421875" style="668" customWidth="1"/>
    <col min="9741" max="9741" width="15.84375" style="668" customWidth="1"/>
    <col min="9742" max="9984" width="9.84375" style="668"/>
    <col min="9985" max="9985" width="4.84375" style="668" customWidth="1"/>
    <col min="9986" max="9986" width="35.84375" style="668" customWidth="1"/>
    <col min="9987" max="9987" width="8.15234375" style="668" bestFit="1" customWidth="1"/>
    <col min="9988" max="9988" width="15.84375" style="668" customWidth="1"/>
    <col min="9989" max="9989" width="19.61328125" style="668" customWidth="1"/>
    <col min="9990" max="9990" width="6.84375" style="668" customWidth="1"/>
    <col min="9991" max="9991" width="11.84375" style="668" customWidth="1"/>
    <col min="9992" max="9992" width="15.84375" style="668" customWidth="1"/>
    <col min="9993" max="9993" width="15" style="668" customWidth="1"/>
    <col min="9994" max="9994" width="7.07421875" style="668" customWidth="1"/>
    <col min="9995" max="9995" width="15.84375" style="668" customWidth="1"/>
    <col min="9996" max="9996" width="7.07421875" style="668" customWidth="1"/>
    <col min="9997" max="9997" width="15.84375" style="668" customWidth="1"/>
    <col min="9998" max="10240" width="9.84375" style="668"/>
    <col min="10241" max="10241" width="4.84375" style="668" customWidth="1"/>
    <col min="10242" max="10242" width="35.84375" style="668" customWidth="1"/>
    <col min="10243" max="10243" width="8.15234375" style="668" bestFit="1" customWidth="1"/>
    <col min="10244" max="10244" width="15.84375" style="668" customWidth="1"/>
    <col min="10245" max="10245" width="19.61328125" style="668" customWidth="1"/>
    <col min="10246" max="10246" width="6.84375" style="668" customWidth="1"/>
    <col min="10247" max="10247" width="11.84375" style="668" customWidth="1"/>
    <col min="10248" max="10248" width="15.84375" style="668" customWidth="1"/>
    <col min="10249" max="10249" width="15" style="668" customWidth="1"/>
    <col min="10250" max="10250" width="7.07421875" style="668" customWidth="1"/>
    <col min="10251" max="10251" width="15.84375" style="668" customWidth="1"/>
    <col min="10252" max="10252" width="7.07421875" style="668" customWidth="1"/>
    <col min="10253" max="10253" width="15.84375" style="668" customWidth="1"/>
    <col min="10254" max="10496" width="9.84375" style="668"/>
    <col min="10497" max="10497" width="4.84375" style="668" customWidth="1"/>
    <col min="10498" max="10498" width="35.84375" style="668" customWidth="1"/>
    <col min="10499" max="10499" width="8.15234375" style="668" bestFit="1" customWidth="1"/>
    <col min="10500" max="10500" width="15.84375" style="668" customWidth="1"/>
    <col min="10501" max="10501" width="19.61328125" style="668" customWidth="1"/>
    <col min="10502" max="10502" width="6.84375" style="668" customWidth="1"/>
    <col min="10503" max="10503" width="11.84375" style="668" customWidth="1"/>
    <col min="10504" max="10504" width="15.84375" style="668" customWidth="1"/>
    <col min="10505" max="10505" width="15" style="668" customWidth="1"/>
    <col min="10506" max="10506" width="7.07421875" style="668" customWidth="1"/>
    <col min="10507" max="10507" width="15.84375" style="668" customWidth="1"/>
    <col min="10508" max="10508" width="7.07421875" style="668" customWidth="1"/>
    <col min="10509" max="10509" width="15.84375" style="668" customWidth="1"/>
    <col min="10510" max="10752" width="9.84375" style="668"/>
    <col min="10753" max="10753" width="4.84375" style="668" customWidth="1"/>
    <col min="10754" max="10754" width="35.84375" style="668" customWidth="1"/>
    <col min="10755" max="10755" width="8.15234375" style="668" bestFit="1" customWidth="1"/>
    <col min="10756" max="10756" width="15.84375" style="668" customWidth="1"/>
    <col min="10757" max="10757" width="19.61328125" style="668" customWidth="1"/>
    <col min="10758" max="10758" width="6.84375" style="668" customWidth="1"/>
    <col min="10759" max="10759" width="11.84375" style="668" customWidth="1"/>
    <col min="10760" max="10760" width="15.84375" style="668" customWidth="1"/>
    <col min="10761" max="10761" width="15" style="668" customWidth="1"/>
    <col min="10762" max="10762" width="7.07421875" style="668" customWidth="1"/>
    <col min="10763" max="10763" width="15.84375" style="668" customWidth="1"/>
    <col min="10764" max="10764" width="7.07421875" style="668" customWidth="1"/>
    <col min="10765" max="10765" width="15.84375" style="668" customWidth="1"/>
    <col min="10766" max="11008" width="9.84375" style="668"/>
    <col min="11009" max="11009" width="4.84375" style="668" customWidth="1"/>
    <col min="11010" max="11010" width="35.84375" style="668" customWidth="1"/>
    <col min="11011" max="11011" width="8.15234375" style="668" bestFit="1" customWidth="1"/>
    <col min="11012" max="11012" width="15.84375" style="668" customWidth="1"/>
    <col min="11013" max="11013" width="19.61328125" style="668" customWidth="1"/>
    <col min="11014" max="11014" width="6.84375" style="668" customWidth="1"/>
    <col min="11015" max="11015" width="11.84375" style="668" customWidth="1"/>
    <col min="11016" max="11016" width="15.84375" style="668" customWidth="1"/>
    <col min="11017" max="11017" width="15" style="668" customWidth="1"/>
    <col min="11018" max="11018" width="7.07421875" style="668" customWidth="1"/>
    <col min="11019" max="11019" width="15.84375" style="668" customWidth="1"/>
    <col min="11020" max="11020" width="7.07421875" style="668" customWidth="1"/>
    <col min="11021" max="11021" width="15.84375" style="668" customWidth="1"/>
    <col min="11022" max="11264" width="9.84375" style="668"/>
    <col min="11265" max="11265" width="4.84375" style="668" customWidth="1"/>
    <col min="11266" max="11266" width="35.84375" style="668" customWidth="1"/>
    <col min="11267" max="11267" width="8.15234375" style="668" bestFit="1" customWidth="1"/>
    <col min="11268" max="11268" width="15.84375" style="668" customWidth="1"/>
    <col min="11269" max="11269" width="19.61328125" style="668" customWidth="1"/>
    <col min="11270" max="11270" width="6.84375" style="668" customWidth="1"/>
    <col min="11271" max="11271" width="11.84375" style="668" customWidth="1"/>
    <col min="11272" max="11272" width="15.84375" style="668" customWidth="1"/>
    <col min="11273" max="11273" width="15" style="668" customWidth="1"/>
    <col min="11274" max="11274" width="7.07421875" style="668" customWidth="1"/>
    <col min="11275" max="11275" width="15.84375" style="668" customWidth="1"/>
    <col min="11276" max="11276" width="7.07421875" style="668" customWidth="1"/>
    <col min="11277" max="11277" width="15.84375" style="668" customWidth="1"/>
    <col min="11278" max="11520" width="9.84375" style="668"/>
    <col min="11521" max="11521" width="4.84375" style="668" customWidth="1"/>
    <col min="11522" max="11522" width="35.84375" style="668" customWidth="1"/>
    <col min="11523" max="11523" width="8.15234375" style="668" bestFit="1" customWidth="1"/>
    <col min="11524" max="11524" width="15.84375" style="668" customWidth="1"/>
    <col min="11525" max="11525" width="19.61328125" style="668" customWidth="1"/>
    <col min="11526" max="11526" width="6.84375" style="668" customWidth="1"/>
    <col min="11527" max="11527" width="11.84375" style="668" customWidth="1"/>
    <col min="11528" max="11528" width="15.84375" style="668" customWidth="1"/>
    <col min="11529" max="11529" width="15" style="668" customWidth="1"/>
    <col min="11530" max="11530" width="7.07421875" style="668" customWidth="1"/>
    <col min="11531" max="11531" width="15.84375" style="668" customWidth="1"/>
    <col min="11532" max="11532" width="7.07421875" style="668" customWidth="1"/>
    <col min="11533" max="11533" width="15.84375" style="668" customWidth="1"/>
    <col min="11534" max="11776" width="9.84375" style="668"/>
    <col min="11777" max="11777" width="4.84375" style="668" customWidth="1"/>
    <col min="11778" max="11778" width="35.84375" style="668" customWidth="1"/>
    <col min="11779" max="11779" width="8.15234375" style="668" bestFit="1" customWidth="1"/>
    <col min="11780" max="11780" width="15.84375" style="668" customWidth="1"/>
    <col min="11781" max="11781" width="19.61328125" style="668" customWidth="1"/>
    <col min="11782" max="11782" width="6.84375" style="668" customWidth="1"/>
    <col min="11783" max="11783" width="11.84375" style="668" customWidth="1"/>
    <col min="11784" max="11784" width="15.84375" style="668" customWidth="1"/>
    <col min="11785" max="11785" width="15" style="668" customWidth="1"/>
    <col min="11786" max="11786" width="7.07421875" style="668" customWidth="1"/>
    <col min="11787" max="11787" width="15.84375" style="668" customWidth="1"/>
    <col min="11788" max="11788" width="7.07421875" style="668" customWidth="1"/>
    <col min="11789" max="11789" width="15.84375" style="668" customWidth="1"/>
    <col min="11790" max="12032" width="9.84375" style="668"/>
    <col min="12033" max="12033" width="4.84375" style="668" customWidth="1"/>
    <col min="12034" max="12034" width="35.84375" style="668" customWidth="1"/>
    <col min="12035" max="12035" width="8.15234375" style="668" bestFit="1" customWidth="1"/>
    <col min="12036" max="12036" width="15.84375" style="668" customWidth="1"/>
    <col min="12037" max="12037" width="19.61328125" style="668" customWidth="1"/>
    <col min="12038" max="12038" width="6.84375" style="668" customWidth="1"/>
    <col min="12039" max="12039" width="11.84375" style="668" customWidth="1"/>
    <col min="12040" max="12040" width="15.84375" style="668" customWidth="1"/>
    <col min="12041" max="12041" width="15" style="668" customWidth="1"/>
    <col min="12042" max="12042" width="7.07421875" style="668" customWidth="1"/>
    <col min="12043" max="12043" width="15.84375" style="668" customWidth="1"/>
    <col min="12044" max="12044" width="7.07421875" style="668" customWidth="1"/>
    <col min="12045" max="12045" width="15.84375" style="668" customWidth="1"/>
    <col min="12046" max="12288" width="9.84375" style="668"/>
    <col min="12289" max="12289" width="4.84375" style="668" customWidth="1"/>
    <col min="12290" max="12290" width="35.84375" style="668" customWidth="1"/>
    <col min="12291" max="12291" width="8.15234375" style="668" bestFit="1" customWidth="1"/>
    <col min="12292" max="12292" width="15.84375" style="668" customWidth="1"/>
    <col min="12293" max="12293" width="19.61328125" style="668" customWidth="1"/>
    <col min="12294" max="12294" width="6.84375" style="668" customWidth="1"/>
    <col min="12295" max="12295" width="11.84375" style="668" customWidth="1"/>
    <col min="12296" max="12296" width="15.84375" style="668" customWidth="1"/>
    <col min="12297" max="12297" width="15" style="668" customWidth="1"/>
    <col min="12298" max="12298" width="7.07421875" style="668" customWidth="1"/>
    <col min="12299" max="12299" width="15.84375" style="668" customWidth="1"/>
    <col min="12300" max="12300" width="7.07421875" style="668" customWidth="1"/>
    <col min="12301" max="12301" width="15.84375" style="668" customWidth="1"/>
    <col min="12302" max="12544" width="9.84375" style="668"/>
    <col min="12545" max="12545" width="4.84375" style="668" customWidth="1"/>
    <col min="12546" max="12546" width="35.84375" style="668" customWidth="1"/>
    <col min="12547" max="12547" width="8.15234375" style="668" bestFit="1" customWidth="1"/>
    <col min="12548" max="12548" width="15.84375" style="668" customWidth="1"/>
    <col min="12549" max="12549" width="19.61328125" style="668" customWidth="1"/>
    <col min="12550" max="12550" width="6.84375" style="668" customWidth="1"/>
    <col min="12551" max="12551" width="11.84375" style="668" customWidth="1"/>
    <col min="12552" max="12552" width="15.84375" style="668" customWidth="1"/>
    <col min="12553" max="12553" width="15" style="668" customWidth="1"/>
    <col min="12554" max="12554" width="7.07421875" style="668" customWidth="1"/>
    <col min="12555" max="12555" width="15.84375" style="668" customWidth="1"/>
    <col min="12556" max="12556" width="7.07421875" style="668" customWidth="1"/>
    <col min="12557" max="12557" width="15.84375" style="668" customWidth="1"/>
    <col min="12558" max="12800" width="9.84375" style="668"/>
    <col min="12801" max="12801" width="4.84375" style="668" customWidth="1"/>
    <col min="12802" max="12802" width="35.84375" style="668" customWidth="1"/>
    <col min="12803" max="12803" width="8.15234375" style="668" bestFit="1" customWidth="1"/>
    <col min="12804" max="12804" width="15.84375" style="668" customWidth="1"/>
    <col min="12805" max="12805" width="19.61328125" style="668" customWidth="1"/>
    <col min="12806" max="12806" width="6.84375" style="668" customWidth="1"/>
    <col min="12807" max="12807" width="11.84375" style="668" customWidth="1"/>
    <col min="12808" max="12808" width="15.84375" style="668" customWidth="1"/>
    <col min="12809" max="12809" width="15" style="668" customWidth="1"/>
    <col min="12810" max="12810" width="7.07421875" style="668" customWidth="1"/>
    <col min="12811" max="12811" width="15.84375" style="668" customWidth="1"/>
    <col min="12812" max="12812" width="7.07421875" style="668" customWidth="1"/>
    <col min="12813" max="12813" width="15.84375" style="668" customWidth="1"/>
    <col min="12814" max="13056" width="9.84375" style="668"/>
    <col min="13057" max="13057" width="4.84375" style="668" customWidth="1"/>
    <col min="13058" max="13058" width="35.84375" style="668" customWidth="1"/>
    <col min="13059" max="13059" width="8.15234375" style="668" bestFit="1" customWidth="1"/>
    <col min="13060" max="13060" width="15.84375" style="668" customWidth="1"/>
    <col min="13061" max="13061" width="19.61328125" style="668" customWidth="1"/>
    <col min="13062" max="13062" width="6.84375" style="668" customWidth="1"/>
    <col min="13063" max="13063" width="11.84375" style="668" customWidth="1"/>
    <col min="13064" max="13064" width="15.84375" style="668" customWidth="1"/>
    <col min="13065" max="13065" width="15" style="668" customWidth="1"/>
    <col min="13066" max="13066" width="7.07421875" style="668" customWidth="1"/>
    <col min="13067" max="13067" width="15.84375" style="668" customWidth="1"/>
    <col min="13068" max="13068" width="7.07421875" style="668" customWidth="1"/>
    <col min="13069" max="13069" width="15.84375" style="668" customWidth="1"/>
    <col min="13070" max="13312" width="9.84375" style="668"/>
    <col min="13313" max="13313" width="4.84375" style="668" customWidth="1"/>
    <col min="13314" max="13314" width="35.84375" style="668" customWidth="1"/>
    <col min="13315" max="13315" width="8.15234375" style="668" bestFit="1" customWidth="1"/>
    <col min="13316" max="13316" width="15.84375" style="668" customWidth="1"/>
    <col min="13317" max="13317" width="19.61328125" style="668" customWidth="1"/>
    <col min="13318" max="13318" width="6.84375" style="668" customWidth="1"/>
    <col min="13319" max="13319" width="11.84375" style="668" customWidth="1"/>
    <col min="13320" max="13320" width="15.84375" style="668" customWidth="1"/>
    <col min="13321" max="13321" width="15" style="668" customWidth="1"/>
    <col min="13322" max="13322" width="7.07421875" style="668" customWidth="1"/>
    <col min="13323" max="13323" width="15.84375" style="668" customWidth="1"/>
    <col min="13324" max="13324" width="7.07421875" style="668" customWidth="1"/>
    <col min="13325" max="13325" width="15.84375" style="668" customWidth="1"/>
    <col min="13326" max="13568" width="9.84375" style="668"/>
    <col min="13569" max="13569" width="4.84375" style="668" customWidth="1"/>
    <col min="13570" max="13570" width="35.84375" style="668" customWidth="1"/>
    <col min="13571" max="13571" width="8.15234375" style="668" bestFit="1" customWidth="1"/>
    <col min="13572" max="13572" width="15.84375" style="668" customWidth="1"/>
    <col min="13573" max="13573" width="19.61328125" style="668" customWidth="1"/>
    <col min="13574" max="13574" width="6.84375" style="668" customWidth="1"/>
    <col min="13575" max="13575" width="11.84375" style="668" customWidth="1"/>
    <col min="13576" max="13576" width="15.84375" style="668" customWidth="1"/>
    <col min="13577" max="13577" width="15" style="668" customWidth="1"/>
    <col min="13578" max="13578" width="7.07421875" style="668" customWidth="1"/>
    <col min="13579" max="13579" width="15.84375" style="668" customWidth="1"/>
    <col min="13580" max="13580" width="7.07421875" style="668" customWidth="1"/>
    <col min="13581" max="13581" width="15.84375" style="668" customWidth="1"/>
    <col min="13582" max="13824" width="9.84375" style="668"/>
    <col min="13825" max="13825" width="4.84375" style="668" customWidth="1"/>
    <col min="13826" max="13826" width="35.84375" style="668" customWidth="1"/>
    <col min="13827" max="13827" width="8.15234375" style="668" bestFit="1" customWidth="1"/>
    <col min="13828" max="13828" width="15.84375" style="668" customWidth="1"/>
    <col min="13829" max="13829" width="19.61328125" style="668" customWidth="1"/>
    <col min="13830" max="13830" width="6.84375" style="668" customWidth="1"/>
    <col min="13831" max="13831" width="11.84375" style="668" customWidth="1"/>
    <col min="13832" max="13832" width="15.84375" style="668" customWidth="1"/>
    <col min="13833" max="13833" width="15" style="668" customWidth="1"/>
    <col min="13834" max="13834" width="7.07421875" style="668" customWidth="1"/>
    <col min="13835" max="13835" width="15.84375" style="668" customWidth="1"/>
    <col min="13836" max="13836" width="7.07421875" style="668" customWidth="1"/>
    <col min="13837" max="13837" width="15.84375" style="668" customWidth="1"/>
    <col min="13838" max="14080" width="9.84375" style="668"/>
    <col min="14081" max="14081" width="4.84375" style="668" customWidth="1"/>
    <col min="14082" max="14082" width="35.84375" style="668" customWidth="1"/>
    <col min="14083" max="14083" width="8.15234375" style="668" bestFit="1" customWidth="1"/>
    <col min="14084" max="14084" width="15.84375" style="668" customWidth="1"/>
    <col min="14085" max="14085" width="19.61328125" style="668" customWidth="1"/>
    <col min="14086" max="14086" width="6.84375" style="668" customWidth="1"/>
    <col min="14087" max="14087" width="11.84375" style="668" customWidth="1"/>
    <col min="14088" max="14088" width="15.84375" style="668" customWidth="1"/>
    <col min="14089" max="14089" width="15" style="668" customWidth="1"/>
    <col min="14090" max="14090" width="7.07421875" style="668" customWidth="1"/>
    <col min="14091" max="14091" width="15.84375" style="668" customWidth="1"/>
    <col min="14092" max="14092" width="7.07421875" style="668" customWidth="1"/>
    <col min="14093" max="14093" width="15.84375" style="668" customWidth="1"/>
    <col min="14094" max="14336" width="9.84375" style="668"/>
    <col min="14337" max="14337" width="4.84375" style="668" customWidth="1"/>
    <col min="14338" max="14338" width="35.84375" style="668" customWidth="1"/>
    <col min="14339" max="14339" width="8.15234375" style="668" bestFit="1" customWidth="1"/>
    <col min="14340" max="14340" width="15.84375" style="668" customWidth="1"/>
    <col min="14341" max="14341" width="19.61328125" style="668" customWidth="1"/>
    <col min="14342" max="14342" width="6.84375" style="668" customWidth="1"/>
    <col min="14343" max="14343" width="11.84375" style="668" customWidth="1"/>
    <col min="14344" max="14344" width="15.84375" style="668" customWidth="1"/>
    <col min="14345" max="14345" width="15" style="668" customWidth="1"/>
    <col min="14346" max="14346" width="7.07421875" style="668" customWidth="1"/>
    <col min="14347" max="14347" width="15.84375" style="668" customWidth="1"/>
    <col min="14348" max="14348" width="7.07421875" style="668" customWidth="1"/>
    <col min="14349" max="14349" width="15.84375" style="668" customWidth="1"/>
    <col min="14350" max="14592" width="9.84375" style="668"/>
    <col min="14593" max="14593" width="4.84375" style="668" customWidth="1"/>
    <col min="14594" max="14594" width="35.84375" style="668" customWidth="1"/>
    <col min="14595" max="14595" width="8.15234375" style="668" bestFit="1" customWidth="1"/>
    <col min="14596" max="14596" width="15.84375" style="668" customWidth="1"/>
    <col min="14597" max="14597" width="19.61328125" style="668" customWidth="1"/>
    <col min="14598" max="14598" width="6.84375" style="668" customWidth="1"/>
    <col min="14599" max="14599" width="11.84375" style="668" customWidth="1"/>
    <col min="14600" max="14600" width="15.84375" style="668" customWidth="1"/>
    <col min="14601" max="14601" width="15" style="668" customWidth="1"/>
    <col min="14602" max="14602" width="7.07421875" style="668" customWidth="1"/>
    <col min="14603" max="14603" width="15.84375" style="668" customWidth="1"/>
    <col min="14604" max="14604" width="7.07421875" style="668" customWidth="1"/>
    <col min="14605" max="14605" width="15.84375" style="668" customWidth="1"/>
    <col min="14606" max="14848" width="9.84375" style="668"/>
    <col min="14849" max="14849" width="4.84375" style="668" customWidth="1"/>
    <col min="14850" max="14850" width="35.84375" style="668" customWidth="1"/>
    <col min="14851" max="14851" width="8.15234375" style="668" bestFit="1" customWidth="1"/>
    <col min="14852" max="14852" width="15.84375" style="668" customWidth="1"/>
    <col min="14853" max="14853" width="19.61328125" style="668" customWidth="1"/>
    <col min="14854" max="14854" width="6.84375" style="668" customWidth="1"/>
    <col min="14855" max="14855" width="11.84375" style="668" customWidth="1"/>
    <col min="14856" max="14856" width="15.84375" style="668" customWidth="1"/>
    <col min="14857" max="14857" width="15" style="668" customWidth="1"/>
    <col min="14858" max="14858" width="7.07421875" style="668" customWidth="1"/>
    <col min="14859" max="14859" width="15.84375" style="668" customWidth="1"/>
    <col min="14860" max="14860" width="7.07421875" style="668" customWidth="1"/>
    <col min="14861" max="14861" width="15.84375" style="668" customWidth="1"/>
    <col min="14862" max="15104" width="9.84375" style="668"/>
    <col min="15105" max="15105" width="4.84375" style="668" customWidth="1"/>
    <col min="15106" max="15106" width="35.84375" style="668" customWidth="1"/>
    <col min="15107" max="15107" width="8.15234375" style="668" bestFit="1" customWidth="1"/>
    <col min="15108" max="15108" width="15.84375" style="668" customWidth="1"/>
    <col min="15109" max="15109" width="19.61328125" style="668" customWidth="1"/>
    <col min="15110" max="15110" width="6.84375" style="668" customWidth="1"/>
    <col min="15111" max="15111" width="11.84375" style="668" customWidth="1"/>
    <col min="15112" max="15112" width="15.84375" style="668" customWidth="1"/>
    <col min="15113" max="15113" width="15" style="668" customWidth="1"/>
    <col min="15114" max="15114" width="7.07421875" style="668" customWidth="1"/>
    <col min="15115" max="15115" width="15.84375" style="668" customWidth="1"/>
    <col min="15116" max="15116" width="7.07421875" style="668" customWidth="1"/>
    <col min="15117" max="15117" width="15.84375" style="668" customWidth="1"/>
    <col min="15118" max="15360" width="9.84375" style="668"/>
    <col min="15361" max="15361" width="4.84375" style="668" customWidth="1"/>
    <col min="15362" max="15362" width="35.84375" style="668" customWidth="1"/>
    <col min="15363" max="15363" width="8.15234375" style="668" bestFit="1" customWidth="1"/>
    <col min="15364" max="15364" width="15.84375" style="668" customWidth="1"/>
    <col min="15365" max="15365" width="19.61328125" style="668" customWidth="1"/>
    <col min="15366" max="15366" width="6.84375" style="668" customWidth="1"/>
    <col min="15367" max="15367" width="11.84375" style="668" customWidth="1"/>
    <col min="15368" max="15368" width="15.84375" style="668" customWidth="1"/>
    <col min="15369" max="15369" width="15" style="668" customWidth="1"/>
    <col min="15370" max="15370" width="7.07421875" style="668" customWidth="1"/>
    <col min="15371" max="15371" width="15.84375" style="668" customWidth="1"/>
    <col min="15372" max="15372" width="7.07421875" style="668" customWidth="1"/>
    <col min="15373" max="15373" width="15.84375" style="668" customWidth="1"/>
    <col min="15374" max="15616" width="9.84375" style="668"/>
    <col min="15617" max="15617" width="4.84375" style="668" customWidth="1"/>
    <col min="15618" max="15618" width="35.84375" style="668" customWidth="1"/>
    <col min="15619" max="15619" width="8.15234375" style="668" bestFit="1" customWidth="1"/>
    <col min="15620" max="15620" width="15.84375" style="668" customWidth="1"/>
    <col min="15621" max="15621" width="19.61328125" style="668" customWidth="1"/>
    <col min="15622" max="15622" width="6.84375" style="668" customWidth="1"/>
    <col min="15623" max="15623" width="11.84375" style="668" customWidth="1"/>
    <col min="15624" max="15624" width="15.84375" style="668" customWidth="1"/>
    <col min="15625" max="15625" width="15" style="668" customWidth="1"/>
    <col min="15626" max="15626" width="7.07421875" style="668" customWidth="1"/>
    <col min="15627" max="15627" width="15.84375" style="668" customWidth="1"/>
    <col min="15628" max="15628" width="7.07421875" style="668" customWidth="1"/>
    <col min="15629" max="15629" width="15.84375" style="668" customWidth="1"/>
    <col min="15630" max="15872" width="9.84375" style="668"/>
    <col min="15873" max="15873" width="4.84375" style="668" customWidth="1"/>
    <col min="15874" max="15874" width="35.84375" style="668" customWidth="1"/>
    <col min="15875" max="15875" width="8.15234375" style="668" bestFit="1" customWidth="1"/>
    <col min="15876" max="15876" width="15.84375" style="668" customWidth="1"/>
    <col min="15877" max="15877" width="19.61328125" style="668" customWidth="1"/>
    <col min="15878" max="15878" width="6.84375" style="668" customWidth="1"/>
    <col min="15879" max="15879" width="11.84375" style="668" customWidth="1"/>
    <col min="15880" max="15880" width="15.84375" style="668" customWidth="1"/>
    <col min="15881" max="15881" width="15" style="668" customWidth="1"/>
    <col min="15882" max="15882" width="7.07421875" style="668" customWidth="1"/>
    <col min="15883" max="15883" width="15.84375" style="668" customWidth="1"/>
    <col min="15884" max="15884" width="7.07421875" style="668" customWidth="1"/>
    <col min="15885" max="15885" width="15.84375" style="668" customWidth="1"/>
    <col min="15886" max="16128" width="9.84375" style="668"/>
    <col min="16129" max="16129" width="4.84375" style="668" customWidth="1"/>
    <col min="16130" max="16130" width="35.84375" style="668" customWidth="1"/>
    <col min="16131" max="16131" width="8.15234375" style="668" bestFit="1" customWidth="1"/>
    <col min="16132" max="16132" width="15.84375" style="668" customWidth="1"/>
    <col min="16133" max="16133" width="19.61328125" style="668" customWidth="1"/>
    <col min="16134" max="16134" width="6.84375" style="668" customWidth="1"/>
    <col min="16135" max="16135" width="11.84375" style="668" customWidth="1"/>
    <col min="16136" max="16136" width="15.84375" style="668" customWidth="1"/>
    <col min="16137" max="16137" width="15" style="668" customWidth="1"/>
    <col min="16138" max="16138" width="7.07421875" style="668" customWidth="1"/>
    <col min="16139" max="16139" width="15.84375" style="668" customWidth="1"/>
    <col min="16140" max="16140" width="7.07421875" style="668" customWidth="1"/>
    <col min="16141" max="16141" width="15.84375" style="668" customWidth="1"/>
    <col min="16142" max="16384" width="9.84375" style="668"/>
  </cols>
  <sheetData>
    <row r="1" spans="1:15" ht="18" thickBot="1">
      <c r="A1" s="572" t="str">
        <f>+CONAMEDATE7</f>
        <v>Annual Report of VERIZON NEW YORK INC.                                                                 For the period ending DECEMBER 31, 2023</v>
      </c>
      <c r="B1" s="559"/>
      <c r="C1" s="1572"/>
      <c r="D1" s="559"/>
      <c r="E1" s="559"/>
      <c r="F1" s="559"/>
      <c r="G1" s="559"/>
      <c r="H1" s="559"/>
      <c r="I1" s="559"/>
      <c r="J1" s="559"/>
      <c r="K1" s="559"/>
      <c r="L1" s="559"/>
      <c r="M1" s="559"/>
      <c r="N1" s="559"/>
      <c r="O1" s="559"/>
    </row>
    <row r="2" spans="1:15">
      <c r="A2" s="1471"/>
      <c r="B2" s="1400"/>
      <c r="C2" s="1573"/>
      <c r="D2" s="1400"/>
      <c r="E2" s="1400"/>
      <c r="F2" s="1400"/>
      <c r="G2" s="1400"/>
      <c r="H2" s="1400"/>
      <c r="I2" s="1574"/>
      <c r="J2" s="1400"/>
      <c r="K2" s="1400"/>
      <c r="L2" s="1400"/>
      <c r="M2" s="1472"/>
      <c r="N2" s="559"/>
      <c r="O2" s="559"/>
    </row>
    <row r="3" spans="1:15" ht="18">
      <c r="A3" s="569"/>
      <c r="B3" s="1200" t="s">
        <v>1399</v>
      </c>
      <c r="C3" s="1575"/>
      <c r="D3" s="561"/>
      <c r="E3" s="561"/>
      <c r="F3" s="1165"/>
      <c r="G3" s="561"/>
      <c r="H3" s="561"/>
      <c r="I3" s="561"/>
      <c r="J3" s="561"/>
      <c r="K3" s="561"/>
      <c r="L3" s="561"/>
      <c r="M3" s="562"/>
      <c r="N3" s="559"/>
      <c r="O3" s="559"/>
    </row>
    <row r="4" spans="1:15">
      <c r="A4" s="569"/>
      <c r="B4" s="559"/>
      <c r="C4" s="1572"/>
      <c r="D4" s="559"/>
      <c r="E4" s="559"/>
      <c r="F4" s="559"/>
      <c r="G4" s="559"/>
      <c r="H4" s="559"/>
      <c r="I4" s="559"/>
      <c r="J4" s="559"/>
      <c r="K4" s="559"/>
      <c r="L4" s="559"/>
      <c r="M4" s="571"/>
      <c r="N4" s="559"/>
      <c r="O4" s="559"/>
    </row>
    <row r="5" spans="1:15">
      <c r="A5" s="1576" t="s">
        <v>1400</v>
      </c>
      <c r="B5" s="559" t="s">
        <v>1401</v>
      </c>
      <c r="C5" s="1572"/>
      <c r="D5" s="559"/>
      <c r="E5" s="559"/>
      <c r="F5" s="559" t="s">
        <v>1402</v>
      </c>
      <c r="G5" s="559"/>
      <c r="H5" s="559"/>
      <c r="I5" s="559"/>
      <c r="J5" s="559"/>
      <c r="K5" s="559"/>
      <c r="L5" s="559"/>
      <c r="M5" s="571"/>
      <c r="N5" s="559"/>
      <c r="O5" s="559"/>
    </row>
    <row r="6" spans="1:15">
      <c r="A6" s="569"/>
      <c r="B6" s="559" t="s">
        <v>1403</v>
      </c>
      <c r="C6" s="1572"/>
      <c r="D6" s="559"/>
      <c r="E6" s="559"/>
      <c r="F6" s="559" t="s">
        <v>1404</v>
      </c>
      <c r="G6" s="559"/>
      <c r="H6" s="559"/>
      <c r="I6" s="559"/>
      <c r="J6" s="559"/>
      <c r="K6" s="559"/>
      <c r="L6" s="559"/>
      <c r="M6" s="571"/>
      <c r="N6" s="559"/>
      <c r="O6" s="559"/>
    </row>
    <row r="7" spans="1:15">
      <c r="A7" s="569"/>
      <c r="B7" s="559"/>
      <c r="C7" s="1572"/>
      <c r="D7" s="559"/>
      <c r="E7" s="559"/>
      <c r="F7" s="559" t="s">
        <v>1405</v>
      </c>
      <c r="G7" s="559"/>
      <c r="H7" s="559"/>
      <c r="I7" s="559"/>
      <c r="J7" s="559"/>
      <c r="K7" s="559"/>
      <c r="L7" s="559"/>
      <c r="M7" s="571"/>
      <c r="N7" s="559"/>
      <c r="O7" s="559"/>
    </row>
    <row r="8" spans="1:15">
      <c r="A8" s="1576" t="s">
        <v>1406</v>
      </c>
      <c r="B8" s="559" t="s">
        <v>1407</v>
      </c>
      <c r="C8" s="1572"/>
      <c r="D8" s="559"/>
      <c r="E8" s="559"/>
      <c r="F8" s="559" t="s">
        <v>1408</v>
      </c>
      <c r="G8" s="559"/>
      <c r="H8" s="559"/>
      <c r="I8" s="559"/>
      <c r="J8" s="559"/>
      <c r="K8" s="559"/>
      <c r="L8" s="559"/>
      <c r="M8" s="571"/>
      <c r="N8" s="559"/>
      <c r="O8" s="559"/>
    </row>
    <row r="9" spans="1:15">
      <c r="A9" s="569"/>
      <c r="B9" s="559" t="s">
        <v>1409</v>
      </c>
      <c r="C9" s="1572"/>
      <c r="D9" s="559"/>
      <c r="E9" s="559"/>
      <c r="F9" s="559"/>
      <c r="G9" s="559"/>
      <c r="H9" s="559"/>
      <c r="I9" s="559"/>
      <c r="J9" s="559"/>
      <c r="K9" s="559"/>
      <c r="L9" s="559"/>
      <c r="M9" s="571"/>
      <c r="N9" s="559"/>
      <c r="O9" s="559"/>
    </row>
    <row r="10" spans="1:15">
      <c r="A10" s="626"/>
      <c r="B10" s="629" t="s">
        <v>1410</v>
      </c>
      <c r="C10" s="1577" t="s">
        <v>1411</v>
      </c>
      <c r="D10" s="629" t="s">
        <v>1412</v>
      </c>
      <c r="E10" s="629" t="s">
        <v>1413</v>
      </c>
      <c r="F10" s="1208" t="s">
        <v>45</v>
      </c>
      <c r="G10" s="1578"/>
      <c r="H10" s="629" t="s">
        <v>1414</v>
      </c>
      <c r="I10" s="629" t="s">
        <v>1415</v>
      </c>
      <c r="J10" s="1208"/>
      <c r="K10" s="1578"/>
      <c r="L10" s="1208" t="s">
        <v>1416</v>
      </c>
      <c r="M10" s="1579"/>
      <c r="N10" s="559"/>
      <c r="O10" s="559"/>
    </row>
    <row r="11" spans="1:15">
      <c r="A11" s="635"/>
      <c r="B11" s="633" t="s">
        <v>1417</v>
      </c>
      <c r="C11" s="1580" t="s">
        <v>47</v>
      </c>
      <c r="D11" s="633" t="s">
        <v>1418</v>
      </c>
      <c r="E11" s="633" t="s">
        <v>1419</v>
      </c>
      <c r="F11" s="561" t="s">
        <v>1072</v>
      </c>
      <c r="G11" s="634"/>
      <c r="H11" s="633" t="s">
        <v>1420</v>
      </c>
      <c r="I11" s="633" t="s">
        <v>1421</v>
      </c>
      <c r="J11" s="561" t="s">
        <v>1422</v>
      </c>
      <c r="K11" s="634"/>
      <c r="L11" s="561" t="s">
        <v>1423</v>
      </c>
      <c r="M11" s="562"/>
      <c r="N11" s="559"/>
      <c r="O11" s="559"/>
    </row>
    <row r="12" spans="1:15">
      <c r="A12" s="635"/>
      <c r="B12" s="1581" t="s">
        <v>459</v>
      </c>
      <c r="C12" s="1582" t="s">
        <v>460</v>
      </c>
      <c r="D12" s="1581" t="s">
        <v>461</v>
      </c>
      <c r="E12" s="1581" t="s">
        <v>61</v>
      </c>
      <c r="F12" s="1504" t="s">
        <v>62</v>
      </c>
      <c r="G12" s="1583"/>
      <c r="H12" s="1581" t="s">
        <v>63</v>
      </c>
      <c r="I12" s="1581" t="s">
        <v>64</v>
      </c>
      <c r="J12" s="1504" t="s">
        <v>65</v>
      </c>
      <c r="K12" s="1583"/>
      <c r="L12" s="1504" t="s">
        <v>66</v>
      </c>
      <c r="M12" s="1584"/>
      <c r="N12" s="559"/>
      <c r="O12" s="559"/>
    </row>
    <row r="13" spans="1:15">
      <c r="A13" s="631" t="s">
        <v>35</v>
      </c>
      <c r="B13" s="632"/>
      <c r="C13" s="1585"/>
      <c r="D13" s="632"/>
      <c r="E13" s="1566"/>
      <c r="F13" s="1551" t="s">
        <v>1411</v>
      </c>
      <c r="G13" s="632"/>
      <c r="H13" s="632"/>
      <c r="I13" s="1566"/>
      <c r="J13" s="1586" t="s">
        <v>1411</v>
      </c>
      <c r="K13" s="1209"/>
      <c r="L13" s="1587" t="s">
        <v>1411</v>
      </c>
      <c r="M13" s="571"/>
      <c r="N13" s="559"/>
      <c r="O13" s="559"/>
    </row>
    <row r="14" spans="1:15">
      <c r="A14" s="631" t="s">
        <v>47</v>
      </c>
      <c r="B14" s="632"/>
      <c r="C14" s="1585"/>
      <c r="D14" s="632"/>
      <c r="E14" s="633" t="s">
        <v>1719</v>
      </c>
      <c r="F14" s="633" t="s">
        <v>47</v>
      </c>
      <c r="G14" s="633" t="s">
        <v>1719</v>
      </c>
      <c r="H14" s="633" t="s">
        <v>1719</v>
      </c>
      <c r="I14" s="632"/>
      <c r="J14" s="633" t="s">
        <v>47</v>
      </c>
      <c r="K14" s="633" t="s">
        <v>1719</v>
      </c>
      <c r="L14" s="633" t="s">
        <v>47</v>
      </c>
      <c r="M14" s="636" t="s">
        <v>1719</v>
      </c>
      <c r="N14" s="559"/>
      <c r="O14" s="559"/>
    </row>
    <row r="15" spans="1:15" s="1588" customFormat="1">
      <c r="A15" s="635" t="s">
        <v>463</v>
      </c>
      <c r="B15" s="632"/>
      <c r="C15" s="1100"/>
      <c r="D15" s="1100"/>
      <c r="E15" s="1100"/>
      <c r="F15" s="1100"/>
      <c r="G15" s="1100"/>
      <c r="H15" s="1100"/>
      <c r="I15" s="1100"/>
      <c r="J15" s="1100"/>
      <c r="K15" s="1100"/>
      <c r="L15" s="1100"/>
      <c r="M15" s="1421"/>
    </row>
    <row r="16" spans="1:15" s="1588" customFormat="1">
      <c r="A16" s="635" t="s">
        <v>820</v>
      </c>
      <c r="B16" s="632"/>
      <c r="C16" s="1100"/>
      <c r="D16" s="1100"/>
      <c r="E16" s="1100"/>
      <c r="F16" s="1100"/>
      <c r="G16" s="1100"/>
      <c r="H16" s="1100"/>
      <c r="I16" s="1100"/>
      <c r="J16" s="1100"/>
      <c r="K16" s="1100"/>
      <c r="L16" s="1100"/>
      <c r="M16" s="1421"/>
    </row>
    <row r="17" spans="1:13" s="1588" customFormat="1">
      <c r="A17" s="635" t="s">
        <v>1058</v>
      </c>
      <c r="B17" s="632"/>
      <c r="C17" s="1100"/>
      <c r="D17" s="1100"/>
      <c r="E17" s="1100"/>
      <c r="F17" s="1100"/>
      <c r="G17" s="1100"/>
      <c r="H17" s="1100"/>
      <c r="I17" s="1100"/>
      <c r="J17" s="1100"/>
      <c r="K17" s="1100"/>
      <c r="L17" s="1100"/>
      <c r="M17" s="1421"/>
    </row>
    <row r="18" spans="1:13" s="1588" customFormat="1">
      <c r="A18" s="635" t="s">
        <v>70</v>
      </c>
      <c r="B18" s="632"/>
      <c r="C18" s="1100"/>
      <c r="D18" s="1100"/>
      <c r="E18" s="1100"/>
      <c r="F18" s="1100"/>
      <c r="G18" s="1100"/>
      <c r="H18" s="1100"/>
      <c r="I18" s="1100"/>
      <c r="J18" s="1100"/>
      <c r="K18" s="1100"/>
      <c r="L18" s="1100"/>
      <c r="M18" s="1421"/>
    </row>
    <row r="19" spans="1:13" s="1588" customFormat="1">
      <c r="A19" s="635" t="s">
        <v>71</v>
      </c>
      <c r="B19" s="1589"/>
      <c r="C19" s="1590"/>
      <c r="D19" s="1590"/>
      <c r="E19" s="1590"/>
      <c r="F19" s="1100"/>
      <c r="G19" s="1100"/>
      <c r="H19" s="1590"/>
      <c r="I19" s="1100"/>
      <c r="J19" s="1100"/>
      <c r="K19" s="1100"/>
      <c r="L19" s="1100"/>
      <c r="M19" s="1591"/>
    </row>
    <row r="20" spans="1:13" s="1588" customFormat="1">
      <c r="A20" s="635" t="s">
        <v>471</v>
      </c>
      <c r="B20" s="632"/>
      <c r="C20" s="1592"/>
      <c r="D20" s="1100"/>
      <c r="E20" s="1100"/>
      <c r="F20" s="1100"/>
      <c r="G20" s="1100"/>
      <c r="H20" s="1100"/>
      <c r="I20" s="1100"/>
      <c r="J20" s="1100"/>
      <c r="K20" s="1100"/>
      <c r="L20" s="1100"/>
      <c r="M20" s="1421"/>
    </row>
    <row r="21" spans="1:13" s="1588" customFormat="1">
      <c r="A21" s="635" t="s">
        <v>474</v>
      </c>
      <c r="B21" s="632"/>
      <c r="C21" s="1592"/>
      <c r="D21" s="1100"/>
      <c r="E21" s="1100"/>
      <c r="F21" s="1100"/>
      <c r="G21" s="1100"/>
      <c r="H21" s="1100"/>
      <c r="I21" s="1100"/>
      <c r="J21" s="1100"/>
      <c r="K21" s="1100"/>
      <c r="L21" s="1100"/>
      <c r="M21" s="1421"/>
    </row>
    <row r="22" spans="1:13" s="1588" customFormat="1">
      <c r="A22" s="635" t="s">
        <v>2064</v>
      </c>
      <c r="B22" s="632"/>
      <c r="C22" s="1592"/>
      <c r="D22" s="1100"/>
      <c r="E22" s="1100"/>
      <c r="F22" s="1100"/>
      <c r="G22" s="1100"/>
      <c r="H22" s="1100"/>
      <c r="I22" s="1100"/>
      <c r="J22" s="1100"/>
      <c r="K22" s="1100"/>
      <c r="L22" s="1100"/>
      <c r="M22" s="1421"/>
    </row>
    <row r="23" spans="1:13" s="1588" customFormat="1">
      <c r="A23" s="635" t="s">
        <v>334</v>
      </c>
      <c r="B23" s="632"/>
      <c r="C23" s="1592"/>
      <c r="D23" s="1100"/>
      <c r="E23" s="1100"/>
      <c r="F23" s="1100"/>
      <c r="G23" s="1100"/>
      <c r="H23" s="1100"/>
      <c r="I23" s="1100"/>
      <c r="J23" s="1100"/>
      <c r="K23" s="1100"/>
      <c r="L23" s="1100"/>
      <c r="M23" s="1421"/>
    </row>
    <row r="24" spans="1:13" s="1588" customFormat="1">
      <c r="A24" s="635" t="s">
        <v>72</v>
      </c>
      <c r="B24" s="632"/>
      <c r="C24" s="1592"/>
      <c r="D24" s="1100"/>
      <c r="E24" s="1100"/>
      <c r="F24" s="1100"/>
      <c r="G24" s="1100"/>
      <c r="H24" s="1100"/>
      <c r="I24" s="1100"/>
      <c r="J24" s="1100"/>
      <c r="K24" s="1100"/>
      <c r="L24" s="1100"/>
      <c r="M24" s="1421"/>
    </row>
    <row r="25" spans="1:13" s="1588" customFormat="1">
      <c r="A25" s="635" t="s">
        <v>73</v>
      </c>
      <c r="B25" s="632"/>
      <c r="C25" s="1592"/>
      <c r="D25" s="1100"/>
      <c r="E25" s="1100"/>
      <c r="F25" s="1100"/>
      <c r="G25" s="1100"/>
      <c r="H25" s="1100"/>
      <c r="I25" s="1100"/>
      <c r="J25" s="1100"/>
      <c r="K25" s="1100"/>
      <c r="L25" s="1100"/>
      <c r="M25" s="1421"/>
    </row>
    <row r="26" spans="1:13" s="1588" customFormat="1">
      <c r="A26" s="635" t="s">
        <v>74</v>
      </c>
      <c r="B26" s="632"/>
      <c r="C26" s="1592"/>
      <c r="D26" s="1100"/>
      <c r="E26" s="1100"/>
      <c r="F26" s="1100"/>
      <c r="G26" s="1100"/>
      <c r="H26" s="1100"/>
      <c r="I26" s="1100"/>
      <c r="J26" s="1100"/>
      <c r="K26" s="1100"/>
      <c r="L26" s="1100"/>
      <c r="M26" s="1421"/>
    </row>
    <row r="27" spans="1:13" s="1588" customFormat="1">
      <c r="A27" s="635" t="s">
        <v>75</v>
      </c>
      <c r="B27" s="632"/>
      <c r="C27" s="1592"/>
      <c r="D27" s="1100"/>
      <c r="E27" s="1100"/>
      <c r="F27" s="1100"/>
      <c r="G27" s="1100"/>
      <c r="H27" s="1100"/>
      <c r="I27" s="1100"/>
      <c r="J27" s="1100"/>
      <c r="K27" s="1100"/>
      <c r="L27" s="1100"/>
      <c r="M27" s="1421"/>
    </row>
    <row r="28" spans="1:13" s="1588" customFormat="1">
      <c r="A28" s="635" t="s">
        <v>76</v>
      </c>
      <c r="B28" s="632"/>
      <c r="C28" s="1592"/>
      <c r="D28" s="1100"/>
      <c r="E28" s="1100"/>
      <c r="F28" s="1100"/>
      <c r="G28" s="1100"/>
      <c r="H28" s="1100"/>
      <c r="I28" s="1100"/>
      <c r="J28" s="1100"/>
      <c r="K28" s="1100"/>
      <c r="L28" s="1100"/>
      <c r="M28" s="1421"/>
    </row>
    <row r="29" spans="1:13" s="1588" customFormat="1">
      <c r="A29" s="635" t="s">
        <v>77</v>
      </c>
      <c r="B29" s="632"/>
      <c r="C29" s="1592"/>
      <c r="D29" s="1100"/>
      <c r="E29" s="1100"/>
      <c r="F29" s="1100"/>
      <c r="G29" s="1100"/>
      <c r="H29" s="1100"/>
      <c r="I29" s="1100"/>
      <c r="J29" s="1100"/>
      <c r="K29" s="1100"/>
      <c r="L29" s="1100"/>
      <c r="M29" s="1421"/>
    </row>
    <row r="30" spans="1:13" s="1588" customFormat="1">
      <c r="A30" s="635" t="s">
        <v>78</v>
      </c>
      <c r="B30" s="632"/>
      <c r="C30" s="1592"/>
      <c r="D30" s="1100"/>
      <c r="E30" s="1100"/>
      <c r="F30" s="1100"/>
      <c r="G30" s="1100"/>
      <c r="H30" s="1100"/>
      <c r="I30" s="1100"/>
      <c r="J30" s="1100"/>
      <c r="K30" s="1100"/>
      <c r="L30" s="1100"/>
      <c r="M30" s="1421"/>
    </row>
    <row r="31" spans="1:13" s="1588" customFormat="1">
      <c r="A31" s="635" t="s">
        <v>79</v>
      </c>
      <c r="B31" s="632"/>
      <c r="C31" s="1592"/>
      <c r="D31" s="1100"/>
      <c r="E31" s="1100"/>
      <c r="F31" s="1100"/>
      <c r="G31" s="1100"/>
      <c r="H31" s="1100"/>
      <c r="I31" s="1100"/>
      <c r="J31" s="1100"/>
      <c r="K31" s="1100"/>
      <c r="L31" s="1100"/>
      <c r="M31" s="1421"/>
    </row>
    <row r="32" spans="1:13" s="1588" customFormat="1">
      <c r="A32" s="635" t="s">
        <v>80</v>
      </c>
      <c r="B32" s="632"/>
      <c r="C32" s="1592"/>
      <c r="D32" s="1100"/>
      <c r="E32" s="1100"/>
      <c r="F32" s="1100"/>
      <c r="G32" s="1100"/>
      <c r="H32" s="1100"/>
      <c r="I32" s="1100"/>
      <c r="J32" s="1100"/>
      <c r="K32" s="1100"/>
      <c r="L32" s="1100"/>
      <c r="M32" s="1421"/>
    </row>
    <row r="33" spans="1:13" s="1588" customFormat="1">
      <c r="A33" s="635" t="s">
        <v>81</v>
      </c>
      <c r="B33" s="632"/>
      <c r="C33" s="1592"/>
      <c r="D33" s="1100"/>
      <c r="E33" s="1100"/>
      <c r="F33" s="1100"/>
      <c r="G33" s="1100"/>
      <c r="H33" s="1100"/>
      <c r="I33" s="1100"/>
      <c r="J33" s="1100"/>
      <c r="K33" s="1100"/>
      <c r="L33" s="1100"/>
      <c r="M33" s="1421"/>
    </row>
    <row r="34" spans="1:13" s="1588" customFormat="1">
      <c r="A34" s="635" t="s">
        <v>82</v>
      </c>
      <c r="B34" s="632"/>
      <c r="C34" s="1592"/>
      <c r="D34" s="1100"/>
      <c r="E34" s="1100"/>
      <c r="F34" s="1100"/>
      <c r="G34" s="1100"/>
      <c r="H34" s="1100"/>
      <c r="I34" s="1100"/>
      <c r="J34" s="1100"/>
      <c r="K34" s="1100"/>
      <c r="L34" s="1100"/>
      <c r="M34" s="1421"/>
    </row>
    <row r="35" spans="1:13" s="1588" customFormat="1">
      <c r="A35" s="635" t="s">
        <v>83</v>
      </c>
      <c r="B35" s="632"/>
      <c r="C35" s="1592"/>
      <c r="D35" s="1100"/>
      <c r="E35" s="1100"/>
      <c r="F35" s="1100"/>
      <c r="G35" s="1100"/>
      <c r="H35" s="1100"/>
      <c r="I35" s="1100"/>
      <c r="J35" s="1100"/>
      <c r="K35" s="1100"/>
      <c r="L35" s="1100"/>
      <c r="M35" s="1593"/>
    </row>
    <row r="36" spans="1:13" s="1588" customFormat="1">
      <c r="A36" s="635" t="s">
        <v>84</v>
      </c>
      <c r="B36" s="632"/>
      <c r="C36" s="1592"/>
      <c r="D36" s="1100"/>
      <c r="E36" s="1100"/>
      <c r="F36" s="1100"/>
      <c r="G36" s="1100"/>
      <c r="H36" s="1100"/>
      <c r="I36" s="1100"/>
      <c r="J36" s="1100"/>
      <c r="K36" s="1100"/>
      <c r="L36" s="1100"/>
      <c r="M36" s="1593"/>
    </row>
    <row r="37" spans="1:13" s="1588" customFormat="1">
      <c r="A37" s="635" t="s">
        <v>85</v>
      </c>
      <c r="B37" s="632"/>
      <c r="C37" s="1592"/>
      <c r="D37" s="1100"/>
      <c r="E37" s="1100"/>
      <c r="F37" s="1100"/>
      <c r="G37" s="1100"/>
      <c r="H37" s="1100"/>
      <c r="I37" s="1100"/>
      <c r="J37" s="1100"/>
      <c r="K37" s="1100"/>
      <c r="L37" s="1100"/>
      <c r="M37" s="1593"/>
    </row>
    <row r="38" spans="1:13" s="1588" customFormat="1">
      <c r="A38" s="635" t="s">
        <v>86</v>
      </c>
      <c r="B38" s="632"/>
      <c r="C38" s="1592"/>
      <c r="D38" s="1100"/>
      <c r="E38" s="1100"/>
      <c r="F38" s="1100"/>
      <c r="G38" s="1100"/>
      <c r="H38" s="1100"/>
      <c r="I38" s="1100"/>
      <c r="J38" s="1100"/>
      <c r="K38" s="1100"/>
      <c r="L38" s="1100"/>
      <c r="M38" s="1593"/>
    </row>
    <row r="39" spans="1:13" s="1588" customFormat="1">
      <c r="A39" s="635" t="s">
        <v>87</v>
      </c>
      <c r="B39" s="632"/>
      <c r="C39" s="1592"/>
      <c r="D39" s="1100"/>
      <c r="E39" s="1100"/>
      <c r="F39" s="1100"/>
      <c r="G39" s="1100"/>
      <c r="H39" s="1100"/>
      <c r="I39" s="1100"/>
      <c r="J39" s="1100"/>
      <c r="K39" s="1100"/>
      <c r="L39" s="1100"/>
      <c r="M39" s="1593"/>
    </row>
    <row r="40" spans="1:13" s="1588" customFormat="1">
      <c r="A40" s="635" t="s">
        <v>2076</v>
      </c>
      <c r="B40" s="632"/>
      <c r="C40" s="1592"/>
      <c r="D40" s="1100"/>
      <c r="E40" s="1100"/>
      <c r="F40" s="1100"/>
      <c r="G40" s="1100"/>
      <c r="H40" s="1100"/>
      <c r="I40" s="1100"/>
      <c r="J40" s="1100"/>
      <c r="K40" s="1100"/>
      <c r="L40" s="1100"/>
      <c r="M40" s="1593"/>
    </row>
    <row r="41" spans="1:13" s="1588" customFormat="1">
      <c r="A41" s="635" t="s">
        <v>2078</v>
      </c>
      <c r="B41" s="632"/>
      <c r="C41" s="1592"/>
      <c r="D41" s="1100"/>
      <c r="E41" s="1100"/>
      <c r="F41" s="1100"/>
      <c r="G41" s="1100"/>
      <c r="H41" s="1100"/>
      <c r="I41" s="1100"/>
      <c r="J41" s="1100"/>
      <c r="K41" s="1100"/>
      <c r="L41" s="1100"/>
      <c r="M41" s="1593"/>
    </row>
    <row r="42" spans="1:13" s="1588" customFormat="1">
      <c r="A42" s="635" t="s">
        <v>2080</v>
      </c>
      <c r="B42" s="632"/>
      <c r="C42" s="1592"/>
      <c r="D42" s="1100"/>
      <c r="E42" s="1100"/>
      <c r="F42" s="1100"/>
      <c r="G42" s="1100"/>
      <c r="H42" s="1100"/>
      <c r="I42" s="1100"/>
      <c r="J42" s="1100"/>
      <c r="K42" s="1100"/>
      <c r="L42" s="1100"/>
      <c r="M42" s="1593"/>
    </row>
    <row r="43" spans="1:13" s="1588" customFormat="1">
      <c r="A43" s="635" t="s">
        <v>2083</v>
      </c>
      <c r="B43" s="632"/>
      <c r="C43" s="1592"/>
      <c r="D43" s="1100"/>
      <c r="E43" s="1100"/>
      <c r="F43" s="1100"/>
      <c r="G43" s="1100"/>
      <c r="H43" s="1100"/>
      <c r="I43" s="1100"/>
      <c r="J43" s="1100"/>
      <c r="K43" s="1100"/>
      <c r="L43" s="1100"/>
      <c r="M43" s="1593"/>
    </row>
    <row r="44" spans="1:13" s="1588" customFormat="1">
      <c r="A44" s="635" t="s">
        <v>2397</v>
      </c>
      <c r="B44" s="632"/>
      <c r="C44" s="1592"/>
      <c r="D44" s="1100"/>
      <c r="E44" s="1100"/>
      <c r="F44" s="1100"/>
      <c r="G44" s="1100"/>
      <c r="H44" s="1100"/>
      <c r="I44" s="1100"/>
      <c r="J44" s="1100"/>
      <c r="K44" s="1100"/>
      <c r="L44" s="1100"/>
      <c r="M44" s="1593"/>
    </row>
    <row r="45" spans="1:13" s="1588" customFormat="1">
      <c r="A45" s="635"/>
      <c r="B45" s="632"/>
      <c r="C45" s="1592"/>
      <c r="D45" s="1100"/>
      <c r="E45" s="1100"/>
      <c r="F45" s="1100"/>
      <c r="G45" s="1100"/>
      <c r="H45" s="1100"/>
      <c r="I45" s="1100"/>
      <c r="J45" s="1100"/>
      <c r="K45" s="1100"/>
      <c r="L45" s="1100"/>
      <c r="M45" s="1184"/>
    </row>
    <row r="46" spans="1:13" s="1588" customFormat="1">
      <c r="A46" s="635"/>
      <c r="B46" s="632" t="s">
        <v>3305</v>
      </c>
      <c r="C46" s="1592"/>
      <c r="D46" s="1100">
        <f>SUM(D15:D45)</f>
        <v>0</v>
      </c>
      <c r="E46" s="1100">
        <f>SUM(E15:E45)</f>
        <v>0</v>
      </c>
      <c r="F46" s="1100"/>
      <c r="G46" s="1100"/>
      <c r="H46" s="1100">
        <f>SUM(H15:H45)</f>
        <v>0</v>
      </c>
      <c r="I46" s="1100"/>
      <c r="J46" s="1100"/>
      <c r="K46" s="1100"/>
      <c r="L46" s="1100"/>
      <c r="M46" s="1593">
        <f>SUM(M15:M45)</f>
        <v>0</v>
      </c>
    </row>
    <row r="47" spans="1:13" s="570" customFormat="1">
      <c r="A47" s="635"/>
      <c r="B47" s="1594"/>
      <c r="C47" s="1595"/>
      <c r="D47" s="1596"/>
      <c r="E47" s="1596"/>
      <c r="F47" s="1597"/>
      <c r="G47" s="1596"/>
      <c r="H47" s="1598"/>
      <c r="I47" s="1598"/>
      <c r="J47" s="1598"/>
      <c r="K47" s="1598"/>
      <c r="L47" s="1598"/>
      <c r="M47" s="1594"/>
    </row>
    <row r="48" spans="1:13" s="1588" customFormat="1">
      <c r="A48" s="1599" t="s">
        <v>1424</v>
      </c>
      <c r="B48" s="559"/>
      <c r="C48" s="1572"/>
      <c r="D48" s="559"/>
      <c r="E48" s="559"/>
      <c r="F48" s="559"/>
      <c r="G48" s="559"/>
      <c r="H48" s="1477"/>
      <c r="I48" s="559"/>
      <c r="J48" s="559"/>
      <c r="K48" s="559"/>
      <c r="L48" s="559"/>
      <c r="M48" s="571"/>
    </row>
    <row r="49" spans="1:13" s="1588" customFormat="1">
      <c r="A49" s="569"/>
      <c r="B49" s="559"/>
      <c r="C49" s="1572"/>
      <c r="D49" s="559"/>
      <c r="E49" s="559"/>
      <c r="F49" s="559"/>
      <c r="G49" s="559"/>
      <c r="H49" s="559"/>
      <c r="I49" s="559"/>
      <c r="J49" s="559"/>
      <c r="K49" s="559"/>
      <c r="L49" s="559"/>
      <c r="M49" s="571"/>
    </row>
    <row r="50" spans="1:13" s="1588" customFormat="1">
      <c r="A50" s="569"/>
      <c r="B50" s="559"/>
      <c r="C50" s="1572"/>
      <c r="D50" s="559"/>
      <c r="E50" s="559"/>
      <c r="F50" s="559"/>
      <c r="G50" s="559"/>
      <c r="H50" s="559"/>
      <c r="I50" s="559"/>
      <c r="J50" s="559"/>
      <c r="K50" s="559"/>
      <c r="L50" s="559"/>
      <c r="M50" s="571"/>
    </row>
    <row r="51" spans="1:13" s="1588" customFormat="1">
      <c r="A51" s="569"/>
      <c r="B51" s="559"/>
      <c r="C51" s="1572"/>
      <c r="D51" s="559"/>
      <c r="E51" s="559"/>
      <c r="F51" s="559"/>
      <c r="G51" s="559"/>
      <c r="H51" s="559"/>
      <c r="I51" s="559"/>
      <c r="J51" s="559"/>
      <c r="K51" s="559"/>
      <c r="L51" s="559"/>
      <c r="M51" s="571"/>
    </row>
    <row r="52" spans="1:13" s="1588" customFormat="1" ht="16" thickBot="1">
      <c r="A52" s="1302"/>
      <c r="B52" s="648"/>
      <c r="C52" s="1600"/>
      <c r="D52" s="648"/>
      <c r="E52" s="648"/>
      <c r="F52" s="648"/>
      <c r="G52" s="648"/>
      <c r="H52" s="648"/>
      <c r="I52" s="648"/>
      <c r="J52" s="648"/>
      <c r="K52" s="648"/>
      <c r="L52" s="648"/>
      <c r="M52" s="1303"/>
    </row>
    <row r="53" spans="1:13" s="1588" customFormat="1">
      <c r="A53" s="1211" t="s">
        <v>2377</v>
      </c>
      <c r="B53" s="561"/>
      <c r="C53" s="1575"/>
      <c r="D53" s="561"/>
      <c r="E53" s="561"/>
      <c r="F53" s="559"/>
      <c r="G53" s="559"/>
      <c r="H53" s="559"/>
      <c r="I53" s="559"/>
      <c r="J53" s="559"/>
      <c r="K53" s="559"/>
      <c r="L53" s="559"/>
      <c r="M53" s="559"/>
    </row>
    <row r="54" spans="1:13" s="1588" customFormat="1">
      <c r="A54" s="559"/>
      <c r="B54" s="559"/>
      <c r="C54" s="1572"/>
      <c r="D54" s="559"/>
      <c r="E54" s="559"/>
      <c r="F54" s="559"/>
      <c r="G54" s="559"/>
      <c r="H54" s="559"/>
      <c r="I54" s="559"/>
      <c r="J54" s="559"/>
      <c r="K54" s="559"/>
      <c r="L54" s="559"/>
      <c r="M54" s="559"/>
    </row>
    <row r="55" spans="1:13" s="1588" customFormat="1">
      <c r="A55" s="561">
        <v>30</v>
      </c>
      <c r="B55" s="561"/>
      <c r="C55" s="1575"/>
      <c r="D55" s="561"/>
      <c r="E55" s="561"/>
      <c r="F55" s="561"/>
      <c r="G55" s="561"/>
      <c r="H55" s="561"/>
      <c r="I55" s="561"/>
      <c r="J55" s="561"/>
      <c r="K55" s="561"/>
      <c r="L55" s="561"/>
      <c r="M55" s="561"/>
    </row>
    <row r="56" spans="1:13" s="1588" customFormat="1" ht="18" thickBot="1">
      <c r="A56" s="572" t="str">
        <f>+CONAMEDATE7</f>
        <v>Annual Report of VERIZON NEW YORK INC.                                                                 For the period ending DECEMBER 31, 2023</v>
      </c>
      <c r="B56" s="559"/>
      <c r="C56" s="1572"/>
      <c r="D56" s="559"/>
      <c r="E56" s="559"/>
      <c r="F56" s="559"/>
      <c r="G56" s="559"/>
      <c r="H56" s="559"/>
      <c r="I56" s="559"/>
      <c r="J56" s="559"/>
      <c r="K56" s="559"/>
      <c r="L56" s="559"/>
      <c r="M56" s="559"/>
    </row>
    <row r="57" spans="1:13" s="1588" customFormat="1">
      <c r="A57" s="1471"/>
      <c r="B57" s="1400"/>
      <c r="C57" s="1573"/>
      <c r="D57" s="1400"/>
      <c r="E57" s="1400"/>
      <c r="F57" s="1400"/>
      <c r="G57" s="1400"/>
      <c r="H57" s="1400"/>
      <c r="I57" s="1574"/>
      <c r="J57" s="1400"/>
      <c r="K57" s="1400"/>
      <c r="L57" s="1400"/>
      <c r="M57" s="1472"/>
    </row>
    <row r="58" spans="1:13" s="1588" customFormat="1" ht="18">
      <c r="A58" s="569"/>
      <c r="B58" s="1200" t="s">
        <v>1399</v>
      </c>
      <c r="C58" s="1575"/>
      <c r="D58" s="561"/>
      <c r="E58" s="561"/>
      <c r="F58" s="1165"/>
      <c r="G58" s="561"/>
      <c r="H58" s="561"/>
      <c r="I58" s="561"/>
      <c r="J58" s="561"/>
      <c r="K58" s="561"/>
      <c r="L58" s="561"/>
      <c r="M58" s="562"/>
    </row>
    <row r="59" spans="1:13" s="1588" customFormat="1">
      <c r="A59" s="569"/>
      <c r="B59" s="559"/>
      <c r="C59" s="1572"/>
      <c r="D59" s="559"/>
      <c r="E59" s="559"/>
      <c r="F59" s="559"/>
      <c r="G59" s="559"/>
      <c r="H59" s="559"/>
      <c r="I59" s="559"/>
      <c r="J59" s="559"/>
      <c r="K59" s="559"/>
      <c r="L59" s="559"/>
      <c r="M59" s="571"/>
    </row>
    <row r="60" spans="1:13" s="1588" customFormat="1">
      <c r="A60" s="1576" t="s">
        <v>1400</v>
      </c>
      <c r="B60" s="559" t="s">
        <v>1401</v>
      </c>
      <c r="C60" s="1572"/>
      <c r="D60" s="559"/>
      <c r="E60" s="559"/>
      <c r="F60" s="559" t="s">
        <v>1402</v>
      </c>
      <c r="G60" s="559"/>
      <c r="H60" s="559"/>
      <c r="I60" s="559"/>
      <c r="J60" s="559"/>
      <c r="K60" s="559"/>
      <c r="L60" s="559"/>
      <c r="M60" s="571"/>
    </row>
    <row r="61" spans="1:13" s="1588" customFormat="1">
      <c r="A61" s="569"/>
      <c r="B61" s="559" t="s">
        <v>1403</v>
      </c>
      <c r="C61" s="1572"/>
      <c r="D61" s="559"/>
      <c r="E61" s="559"/>
      <c r="F61" s="559" t="s">
        <v>1404</v>
      </c>
      <c r="G61" s="559"/>
      <c r="H61" s="559"/>
      <c r="I61" s="559"/>
      <c r="J61" s="559"/>
      <c r="K61" s="559"/>
      <c r="L61" s="559"/>
      <c r="M61" s="571"/>
    </row>
    <row r="62" spans="1:13" s="1588" customFormat="1">
      <c r="A62" s="569"/>
      <c r="B62" s="559"/>
      <c r="C62" s="1572"/>
      <c r="D62" s="559"/>
      <c r="E62" s="559"/>
      <c r="F62" s="559" t="s">
        <v>1405</v>
      </c>
      <c r="G62" s="559"/>
      <c r="H62" s="559"/>
      <c r="I62" s="559"/>
      <c r="J62" s="559"/>
      <c r="K62" s="559"/>
      <c r="L62" s="559"/>
      <c r="M62" s="571"/>
    </row>
    <row r="63" spans="1:13" s="1588" customFormat="1">
      <c r="A63" s="1576" t="s">
        <v>1406</v>
      </c>
      <c r="B63" s="559" t="s">
        <v>1407</v>
      </c>
      <c r="C63" s="1572"/>
      <c r="D63" s="559"/>
      <c r="E63" s="559"/>
      <c r="F63" s="559" t="s">
        <v>1408</v>
      </c>
      <c r="G63" s="559"/>
      <c r="H63" s="559"/>
      <c r="I63" s="559"/>
      <c r="J63" s="559"/>
      <c r="K63" s="559"/>
      <c r="L63" s="559"/>
      <c r="M63" s="571"/>
    </row>
    <row r="64" spans="1:13" s="1588" customFormat="1">
      <c r="A64" s="569"/>
      <c r="B64" s="559" t="s">
        <v>1409</v>
      </c>
      <c r="C64" s="1572"/>
      <c r="D64" s="559"/>
      <c r="E64" s="559"/>
      <c r="F64" s="559"/>
      <c r="G64" s="559"/>
      <c r="H64" s="559"/>
      <c r="I64" s="559"/>
      <c r="J64" s="559"/>
      <c r="K64" s="559"/>
      <c r="L64" s="559"/>
      <c r="M64" s="571"/>
    </row>
    <row r="65" spans="1:13" s="1588" customFormat="1">
      <c r="A65" s="626"/>
      <c r="B65" s="629" t="s">
        <v>1410</v>
      </c>
      <c r="C65" s="1577" t="s">
        <v>1411</v>
      </c>
      <c r="D65" s="629" t="s">
        <v>1412</v>
      </c>
      <c r="E65" s="629" t="s">
        <v>1413</v>
      </c>
      <c r="F65" s="1208" t="s">
        <v>45</v>
      </c>
      <c r="G65" s="1578"/>
      <c r="H65" s="629" t="s">
        <v>1414</v>
      </c>
      <c r="I65" s="629" t="s">
        <v>1415</v>
      </c>
      <c r="J65" s="1208"/>
      <c r="K65" s="1578"/>
      <c r="L65" s="1208" t="s">
        <v>1416</v>
      </c>
      <c r="M65" s="1579"/>
    </row>
    <row r="66" spans="1:13" s="1588" customFormat="1">
      <c r="A66" s="635"/>
      <c r="B66" s="633" t="s">
        <v>1417</v>
      </c>
      <c r="C66" s="1580" t="s">
        <v>47</v>
      </c>
      <c r="D66" s="633" t="s">
        <v>1418</v>
      </c>
      <c r="E66" s="633" t="s">
        <v>1419</v>
      </c>
      <c r="F66" s="561" t="s">
        <v>1072</v>
      </c>
      <c r="G66" s="634"/>
      <c r="H66" s="633" t="s">
        <v>1420</v>
      </c>
      <c r="I66" s="633" t="s">
        <v>1421</v>
      </c>
      <c r="J66" s="561" t="s">
        <v>1422</v>
      </c>
      <c r="K66" s="634"/>
      <c r="L66" s="561" t="s">
        <v>1423</v>
      </c>
      <c r="M66" s="562"/>
    </row>
    <row r="67" spans="1:13" s="1588" customFormat="1">
      <c r="A67" s="635"/>
      <c r="B67" s="1581" t="s">
        <v>459</v>
      </c>
      <c r="C67" s="1582" t="s">
        <v>460</v>
      </c>
      <c r="D67" s="1581" t="s">
        <v>461</v>
      </c>
      <c r="E67" s="1581" t="s">
        <v>61</v>
      </c>
      <c r="F67" s="1504" t="s">
        <v>62</v>
      </c>
      <c r="G67" s="1583"/>
      <c r="H67" s="1581" t="s">
        <v>63</v>
      </c>
      <c r="I67" s="1581" t="s">
        <v>64</v>
      </c>
      <c r="J67" s="1504" t="s">
        <v>65</v>
      </c>
      <c r="K67" s="1583"/>
      <c r="L67" s="1504" t="s">
        <v>66</v>
      </c>
      <c r="M67" s="1584"/>
    </row>
    <row r="68" spans="1:13" s="1588" customFormat="1">
      <c r="A68" s="631" t="s">
        <v>35</v>
      </c>
      <c r="B68" s="632"/>
      <c r="C68" s="1585"/>
      <c r="D68" s="632"/>
      <c r="E68" s="1566"/>
      <c r="F68" s="1551" t="s">
        <v>1411</v>
      </c>
      <c r="G68" s="632"/>
      <c r="H68" s="632"/>
      <c r="I68" s="1566"/>
      <c r="J68" s="1586" t="s">
        <v>1411</v>
      </c>
      <c r="K68" s="1209"/>
      <c r="L68" s="1587" t="s">
        <v>1411</v>
      </c>
      <c r="M68" s="571"/>
    </row>
    <row r="69" spans="1:13" s="1588" customFormat="1">
      <c r="A69" s="631" t="s">
        <v>47</v>
      </c>
      <c r="B69" s="632"/>
      <c r="C69" s="1585"/>
      <c r="D69" s="632"/>
      <c r="E69" s="633" t="s">
        <v>1719</v>
      </c>
      <c r="F69" s="633" t="s">
        <v>47</v>
      </c>
      <c r="G69" s="633" t="s">
        <v>1719</v>
      </c>
      <c r="H69" s="633" t="s">
        <v>1719</v>
      </c>
      <c r="I69" s="632"/>
      <c r="J69" s="633" t="s">
        <v>47</v>
      </c>
      <c r="K69" s="633" t="s">
        <v>1719</v>
      </c>
      <c r="L69" s="633" t="s">
        <v>47</v>
      </c>
      <c r="M69" s="636" t="s">
        <v>1719</v>
      </c>
    </row>
    <row r="70" spans="1:13" s="1588" customFormat="1">
      <c r="A70" s="635" t="s">
        <v>463</v>
      </c>
      <c r="B70" s="632" t="s">
        <v>3133</v>
      </c>
      <c r="C70" s="1100" t="s">
        <v>3018</v>
      </c>
      <c r="D70" s="1100">
        <v>353.63</v>
      </c>
      <c r="E70" s="1100">
        <v>159.13999999999999</v>
      </c>
      <c r="F70" s="1100"/>
      <c r="G70" s="1100"/>
      <c r="H70" s="1100">
        <v>194.49</v>
      </c>
      <c r="I70" s="1100"/>
      <c r="J70" s="1100"/>
      <c r="K70" s="1100"/>
      <c r="L70" s="1100"/>
      <c r="M70" s="1421">
        <v>194.49</v>
      </c>
    </row>
    <row r="71" spans="1:13" s="1588" customFormat="1">
      <c r="A71" s="635" t="s">
        <v>820</v>
      </c>
      <c r="B71" s="632" t="s">
        <v>3131</v>
      </c>
      <c r="C71" s="1100" t="s">
        <v>3018</v>
      </c>
      <c r="D71" s="1100">
        <v>674.24</v>
      </c>
      <c r="E71" s="1100">
        <v>464.14</v>
      </c>
      <c r="F71" s="1100"/>
      <c r="G71" s="1100"/>
      <c r="H71" s="1100">
        <v>210.1</v>
      </c>
      <c r="I71" s="1100"/>
      <c r="J71" s="1100"/>
      <c r="K71" s="1100"/>
      <c r="L71" s="1100"/>
      <c r="M71" s="1421">
        <v>210.1</v>
      </c>
    </row>
    <row r="72" spans="1:13" s="1588" customFormat="1">
      <c r="A72" s="635" t="s">
        <v>1058</v>
      </c>
      <c r="B72" s="632" t="s">
        <v>3019</v>
      </c>
      <c r="C72" s="1100" t="s">
        <v>3024</v>
      </c>
      <c r="D72" s="1100">
        <v>198195.62999999998</v>
      </c>
      <c r="E72" s="1100">
        <v>193268.84999999998</v>
      </c>
      <c r="F72" s="1100"/>
      <c r="G72" s="1100"/>
      <c r="H72" s="1100">
        <v>4926.7800000000007</v>
      </c>
      <c r="I72" s="1100"/>
      <c r="J72" s="1100"/>
      <c r="K72" s="1100"/>
      <c r="L72" s="1100"/>
      <c r="M72" s="1421">
        <v>4926.7800000000007</v>
      </c>
    </row>
    <row r="73" spans="1:13" s="1588" customFormat="1">
      <c r="A73" s="635" t="s">
        <v>70</v>
      </c>
      <c r="B73" s="632" t="s">
        <v>3019</v>
      </c>
      <c r="C73" s="1100" t="s">
        <v>3020</v>
      </c>
      <c r="D73" s="1100">
        <v>71400.420000000013</v>
      </c>
      <c r="E73" s="1100">
        <v>53206.670000000006</v>
      </c>
      <c r="F73" s="1100"/>
      <c r="G73" s="1100"/>
      <c r="H73" s="1100">
        <v>18193.75</v>
      </c>
      <c r="I73" s="1100"/>
      <c r="J73" s="1100"/>
      <c r="K73" s="1100"/>
      <c r="L73" s="1100"/>
      <c r="M73" s="1421">
        <v>18193.75</v>
      </c>
    </row>
    <row r="74" spans="1:13" s="1588" customFormat="1">
      <c r="A74" s="635" t="s">
        <v>71</v>
      </c>
      <c r="B74" s="632" t="s">
        <v>3019</v>
      </c>
      <c r="C74" s="1100" t="s">
        <v>3018</v>
      </c>
      <c r="D74" s="1100">
        <v>1156.8499999999999</v>
      </c>
      <c r="E74" s="1100">
        <v>645.30999999999995</v>
      </c>
      <c r="F74" s="1100"/>
      <c r="G74" s="1100"/>
      <c r="H74" s="1100">
        <v>511.54</v>
      </c>
      <c r="I74" s="1100"/>
      <c r="J74" s="1100"/>
      <c r="K74" s="1100"/>
      <c r="L74" s="1100"/>
      <c r="M74" s="1421">
        <v>511.54</v>
      </c>
    </row>
    <row r="75" spans="1:13" s="1588" customFormat="1">
      <c r="A75" s="635" t="s">
        <v>471</v>
      </c>
      <c r="B75" s="632" t="s">
        <v>3132</v>
      </c>
      <c r="C75" s="1100" t="s">
        <v>3020</v>
      </c>
      <c r="D75" s="1100">
        <v>666.44</v>
      </c>
      <c r="E75" s="1100">
        <v>164.9</v>
      </c>
      <c r="F75" s="1100"/>
      <c r="G75" s="1100"/>
      <c r="H75" s="1100">
        <v>501.54000000000008</v>
      </c>
      <c r="I75" s="1100"/>
      <c r="J75" s="1100"/>
      <c r="K75" s="1100"/>
      <c r="L75" s="1100"/>
      <c r="M75" s="1421">
        <v>501.54000000000008</v>
      </c>
    </row>
    <row r="76" spans="1:13" s="1588" customFormat="1">
      <c r="A76" s="635" t="s">
        <v>474</v>
      </c>
      <c r="B76" s="632" t="s">
        <v>3132</v>
      </c>
      <c r="C76" s="1100" t="s">
        <v>3018</v>
      </c>
      <c r="D76" s="1100">
        <v>1668.21</v>
      </c>
      <c r="E76" s="1100">
        <v>1043.1199999999999</v>
      </c>
      <c r="F76" s="1100"/>
      <c r="G76" s="1100"/>
      <c r="H76" s="1100">
        <v>625.08999999999992</v>
      </c>
      <c r="I76" s="1100"/>
      <c r="J76" s="1100"/>
      <c r="K76" s="1100"/>
      <c r="L76" s="1100"/>
      <c r="M76" s="1421">
        <v>625.08999999999992</v>
      </c>
    </row>
    <row r="77" spans="1:13" s="1588" customFormat="1">
      <c r="A77" s="635" t="s">
        <v>2064</v>
      </c>
      <c r="B77" s="632" t="s">
        <v>3021</v>
      </c>
      <c r="C77" s="1100" t="s">
        <v>3024</v>
      </c>
      <c r="D77" s="1100">
        <v>6657.03</v>
      </c>
      <c r="E77" s="1100">
        <v>6657.03</v>
      </c>
      <c r="F77" s="1100"/>
      <c r="G77" s="1100"/>
      <c r="H77" s="1100">
        <v>0</v>
      </c>
      <c r="I77" s="1100"/>
      <c r="J77" s="1100"/>
      <c r="K77" s="1100"/>
      <c r="L77" s="1100"/>
      <c r="M77" s="1421">
        <v>0</v>
      </c>
    </row>
    <row r="78" spans="1:13" s="1588" customFormat="1">
      <c r="A78" s="635" t="s">
        <v>334</v>
      </c>
      <c r="B78" s="632" t="s">
        <v>3021</v>
      </c>
      <c r="C78" s="1100" t="s">
        <v>3020</v>
      </c>
      <c r="D78" s="1100">
        <v>0.79</v>
      </c>
      <c r="E78" s="1100">
        <v>0.18</v>
      </c>
      <c r="F78" s="1100"/>
      <c r="G78" s="1100"/>
      <c r="H78" s="1100">
        <v>0.6100000000000001</v>
      </c>
      <c r="I78" s="1100"/>
      <c r="J78" s="1100"/>
      <c r="K78" s="1100"/>
      <c r="L78" s="1100"/>
      <c r="M78" s="1421">
        <v>0.6100000000000001</v>
      </c>
    </row>
    <row r="79" spans="1:13" s="1588" customFormat="1">
      <c r="A79" s="635" t="s">
        <v>72</v>
      </c>
      <c r="B79" s="632" t="s">
        <v>3021</v>
      </c>
      <c r="C79" s="1100" t="s">
        <v>3018</v>
      </c>
      <c r="D79" s="1100">
        <v>16378.800000000001</v>
      </c>
      <c r="E79" s="1100">
        <v>11363.53</v>
      </c>
      <c r="F79" s="1100"/>
      <c r="G79" s="1100"/>
      <c r="H79" s="1100">
        <v>5015.2700000000004</v>
      </c>
      <c r="I79" s="1100"/>
      <c r="J79" s="1100"/>
      <c r="K79" s="1100"/>
      <c r="L79" s="1100"/>
      <c r="M79" s="1421">
        <v>5015.2700000000004</v>
      </c>
    </row>
    <row r="80" spans="1:13" s="1588" customFormat="1">
      <c r="A80" s="635" t="s">
        <v>73</v>
      </c>
      <c r="B80" s="632" t="s">
        <v>3022</v>
      </c>
      <c r="C80" s="1100" t="s">
        <v>3020</v>
      </c>
      <c r="D80" s="1100">
        <v>55.6</v>
      </c>
      <c r="E80" s="1100">
        <v>15.29</v>
      </c>
      <c r="F80" s="1100"/>
      <c r="G80" s="1100"/>
      <c r="H80" s="1100">
        <v>40.31</v>
      </c>
      <c r="I80" s="1100"/>
      <c r="J80" s="1100"/>
      <c r="K80" s="1100"/>
      <c r="L80" s="1100"/>
      <c r="M80" s="1421">
        <v>40.31</v>
      </c>
    </row>
    <row r="81" spans="1:13" s="1588" customFormat="1">
      <c r="A81" s="635" t="s">
        <v>74</v>
      </c>
      <c r="B81" s="632" t="s">
        <v>3022</v>
      </c>
      <c r="C81" s="1100" t="s">
        <v>3018</v>
      </c>
      <c r="D81" s="1100">
        <v>2330.63</v>
      </c>
      <c r="E81" s="1100">
        <v>1641.94</v>
      </c>
      <c r="F81" s="1100"/>
      <c r="G81" s="1100"/>
      <c r="H81" s="1100">
        <v>688.68999999999994</v>
      </c>
      <c r="I81" s="1100"/>
      <c r="J81" s="1100"/>
      <c r="K81" s="1100"/>
      <c r="L81" s="1100"/>
      <c r="M81" s="1421">
        <v>688.68999999999994</v>
      </c>
    </row>
    <row r="82" spans="1:13" s="1588" customFormat="1">
      <c r="A82" s="635" t="s">
        <v>75</v>
      </c>
      <c r="B82" s="632" t="s">
        <v>3325</v>
      </c>
      <c r="C82" s="1100" t="s">
        <v>3024</v>
      </c>
      <c r="D82" s="1100">
        <v>6085.11</v>
      </c>
      <c r="E82" s="1100">
        <v>5897.05</v>
      </c>
      <c r="F82" s="1100"/>
      <c r="G82" s="1100"/>
      <c r="H82" s="1100">
        <v>188.05999999999949</v>
      </c>
      <c r="I82" s="1100"/>
      <c r="J82" s="1100"/>
      <c r="K82" s="1100"/>
      <c r="L82" s="1100"/>
      <c r="M82" s="1421">
        <v>188.05999999999949</v>
      </c>
    </row>
    <row r="83" spans="1:13" s="1588" customFormat="1">
      <c r="A83" s="635" t="s">
        <v>76</v>
      </c>
      <c r="B83" s="632" t="s">
        <v>3325</v>
      </c>
      <c r="C83" s="1100" t="s">
        <v>3020</v>
      </c>
      <c r="D83" s="1100">
        <v>19093.87</v>
      </c>
      <c r="E83" s="1100">
        <v>13088.550000000001</v>
      </c>
      <c r="F83" s="1100"/>
      <c r="G83" s="1100"/>
      <c r="H83" s="1100">
        <v>6005.32</v>
      </c>
      <c r="I83" s="1100"/>
      <c r="J83" s="1100"/>
      <c r="K83" s="1100"/>
      <c r="L83" s="1100"/>
      <c r="M83" s="1421">
        <v>6005.32</v>
      </c>
    </row>
    <row r="84" spans="1:13" s="1588" customFormat="1">
      <c r="A84" s="635" t="s">
        <v>77</v>
      </c>
      <c r="B84" s="632" t="s">
        <v>3325</v>
      </c>
      <c r="C84" s="1100" t="s">
        <v>3018</v>
      </c>
      <c r="D84" s="1100">
        <v>2542.86</v>
      </c>
      <c r="E84" s="1100">
        <v>2287.15</v>
      </c>
      <c r="F84" s="1100"/>
      <c r="G84" s="1100"/>
      <c r="H84" s="1100">
        <v>255.71000000000004</v>
      </c>
      <c r="I84" s="1100"/>
      <c r="J84" s="1100"/>
      <c r="K84" s="1100"/>
      <c r="L84" s="1100"/>
      <c r="M84" s="1421">
        <v>255.71000000000004</v>
      </c>
    </row>
    <row r="85" spans="1:13" s="1588" customFormat="1">
      <c r="A85" s="635" t="s">
        <v>78</v>
      </c>
      <c r="B85" s="632" t="s">
        <v>3023</v>
      </c>
      <c r="C85" s="1100" t="s">
        <v>3018</v>
      </c>
      <c r="D85" s="1100">
        <v>2869.2700000000004</v>
      </c>
      <c r="E85" s="1100">
        <v>1819.89</v>
      </c>
      <c r="F85" s="1100"/>
      <c r="G85" s="1100"/>
      <c r="H85" s="1100">
        <v>1049.3800000000001</v>
      </c>
      <c r="I85" s="1100"/>
      <c r="J85" s="1100"/>
      <c r="K85" s="1100"/>
      <c r="L85" s="1100"/>
      <c r="M85" s="1421">
        <v>1049.3800000000001</v>
      </c>
    </row>
    <row r="86" spans="1:13" s="1588" customFormat="1">
      <c r="A86" s="635" t="s">
        <v>79</v>
      </c>
      <c r="B86" s="632" t="s">
        <v>3401</v>
      </c>
      <c r="C86" s="1100" t="s">
        <v>3024</v>
      </c>
      <c r="D86" s="1100">
        <v>6160.3899999999994</v>
      </c>
      <c r="E86" s="1100">
        <v>6160.3899999999994</v>
      </c>
      <c r="F86" s="1100"/>
      <c r="G86" s="1100"/>
      <c r="H86" s="1100">
        <v>0</v>
      </c>
      <c r="I86" s="1100"/>
      <c r="J86" s="1100"/>
      <c r="K86" s="1100"/>
      <c r="L86" s="1100"/>
      <c r="M86" s="1421">
        <v>0</v>
      </c>
    </row>
    <row r="87" spans="1:13" s="1588" customFormat="1">
      <c r="A87" s="635" t="s">
        <v>80</v>
      </c>
      <c r="B87" s="632" t="s">
        <v>3008</v>
      </c>
      <c r="C87" s="1100" t="s">
        <v>3024</v>
      </c>
      <c r="D87" s="1100">
        <v>79331.7</v>
      </c>
      <c r="E87" s="1100">
        <v>74845.109999999986</v>
      </c>
      <c r="F87" s="1100"/>
      <c r="G87" s="1100"/>
      <c r="H87" s="1100">
        <v>4486.59</v>
      </c>
      <c r="I87" s="1100"/>
      <c r="J87" s="1100"/>
      <c r="K87" s="1100"/>
      <c r="L87" s="1100"/>
      <c r="M87" s="1421">
        <v>4486.59</v>
      </c>
    </row>
    <row r="88" spans="1:13" s="1588" customFormat="1">
      <c r="A88" s="635" t="s">
        <v>81</v>
      </c>
      <c r="B88" s="632" t="s">
        <v>3008</v>
      </c>
      <c r="C88" s="1100" t="s">
        <v>3025</v>
      </c>
      <c r="D88" s="1100">
        <v>1033.29</v>
      </c>
      <c r="E88" s="1100">
        <v>1033.29</v>
      </c>
      <c r="F88" s="1100"/>
      <c r="G88" s="1100"/>
      <c r="H88" s="1100">
        <v>0</v>
      </c>
      <c r="I88" s="1100"/>
      <c r="J88" s="1100"/>
      <c r="K88" s="1100"/>
      <c r="L88" s="1100"/>
      <c r="M88" s="1421">
        <v>0</v>
      </c>
    </row>
    <row r="89" spans="1:13" s="1588" customFormat="1">
      <c r="A89" s="635" t="s">
        <v>82</v>
      </c>
      <c r="B89" s="632" t="s">
        <v>3008</v>
      </c>
      <c r="C89" s="1100" t="s">
        <v>3028</v>
      </c>
      <c r="D89" s="1100">
        <v>1623.82</v>
      </c>
      <c r="E89" s="1100">
        <v>1623.82</v>
      </c>
      <c r="F89" s="1100"/>
      <c r="G89" s="1100"/>
      <c r="H89" s="1100">
        <v>0</v>
      </c>
      <c r="I89" s="1100"/>
      <c r="J89" s="1100"/>
      <c r="K89" s="1100"/>
      <c r="L89" s="1100"/>
      <c r="M89" s="1421">
        <v>0</v>
      </c>
    </row>
    <row r="90" spans="1:13" s="1588" customFormat="1">
      <c r="A90" s="635" t="s">
        <v>83</v>
      </c>
      <c r="B90" s="632" t="s">
        <v>3008</v>
      </c>
      <c r="C90" s="1100" t="s">
        <v>3020</v>
      </c>
      <c r="D90" s="1100">
        <v>292005.74</v>
      </c>
      <c r="E90" s="1100">
        <v>229161.36</v>
      </c>
      <c r="F90" s="1100"/>
      <c r="G90" s="1100"/>
      <c r="H90" s="1100">
        <v>62844.37999999999</v>
      </c>
      <c r="I90" s="1100"/>
      <c r="J90" s="1100"/>
      <c r="K90" s="1100"/>
      <c r="L90" s="1100"/>
      <c r="M90" s="1421">
        <v>62844.37999999999</v>
      </c>
    </row>
    <row r="91" spans="1:13" s="1588" customFormat="1">
      <c r="A91" s="635" t="s">
        <v>84</v>
      </c>
      <c r="B91" s="632" t="s">
        <v>3008</v>
      </c>
      <c r="C91" s="1100" t="s">
        <v>3026</v>
      </c>
      <c r="D91" s="1100">
        <v>17412.150000000001</v>
      </c>
      <c r="E91" s="1100">
        <v>5174.3899999999994</v>
      </c>
      <c r="F91" s="1100"/>
      <c r="G91" s="1100"/>
      <c r="H91" s="1100">
        <v>12237.760000000002</v>
      </c>
      <c r="I91" s="1100"/>
      <c r="J91" s="1100"/>
      <c r="K91" s="1100"/>
      <c r="L91" s="1100"/>
      <c r="M91" s="1421">
        <v>12237.760000000002</v>
      </c>
    </row>
    <row r="92" spans="1:13" s="1588" customFormat="1">
      <c r="A92" s="635" t="s">
        <v>85</v>
      </c>
      <c r="B92" s="632" t="s">
        <v>3008</v>
      </c>
      <c r="C92" s="1100" t="s">
        <v>3018</v>
      </c>
      <c r="D92" s="1100">
        <v>219760.99999999997</v>
      </c>
      <c r="E92" s="1100">
        <v>143712.09999999998</v>
      </c>
      <c r="F92" s="1100"/>
      <c r="G92" s="1100"/>
      <c r="H92" s="1100">
        <v>76048.899999999994</v>
      </c>
      <c r="I92" s="1100"/>
      <c r="J92" s="1100"/>
      <c r="K92" s="1100"/>
      <c r="L92" s="1100"/>
      <c r="M92" s="1421">
        <v>76048.899999999994</v>
      </c>
    </row>
    <row r="93" spans="1:13" s="1588" customFormat="1">
      <c r="A93" s="635" t="s">
        <v>86</v>
      </c>
      <c r="B93" s="632" t="s">
        <v>3009</v>
      </c>
      <c r="C93" s="1100" t="s">
        <v>3024</v>
      </c>
      <c r="D93" s="1100">
        <v>61839.790000000008</v>
      </c>
      <c r="E93" s="1100">
        <v>55275.910000000011</v>
      </c>
      <c r="F93" s="1100"/>
      <c r="G93" s="1100"/>
      <c r="H93" s="1100">
        <v>6563.8799999999992</v>
      </c>
      <c r="I93" s="1100"/>
      <c r="J93" s="1100"/>
      <c r="K93" s="1100"/>
      <c r="L93" s="1100"/>
      <c r="M93" s="1421">
        <v>6563.8799999999992</v>
      </c>
    </row>
    <row r="94" spans="1:13" s="1588" customFormat="1">
      <c r="A94" s="635" t="s">
        <v>87</v>
      </c>
      <c r="B94" s="632" t="s">
        <v>3009</v>
      </c>
      <c r="C94" s="1100" t="s">
        <v>3025</v>
      </c>
      <c r="D94" s="1100">
        <v>1.32</v>
      </c>
      <c r="E94" s="1100">
        <v>0.2</v>
      </c>
      <c r="F94" s="1100"/>
      <c r="G94" s="1100"/>
      <c r="H94" s="1100">
        <v>1.1200000000000001</v>
      </c>
      <c r="I94" s="1100"/>
      <c r="J94" s="1100"/>
      <c r="K94" s="1100"/>
      <c r="L94" s="1100"/>
      <c r="M94" s="1421">
        <v>1.1200000000000001</v>
      </c>
    </row>
    <row r="95" spans="1:13" s="1588" customFormat="1">
      <c r="A95" s="635" t="s">
        <v>2076</v>
      </c>
      <c r="B95" s="632" t="s">
        <v>3009</v>
      </c>
      <c r="C95" s="1100" t="s">
        <v>3028</v>
      </c>
      <c r="D95" s="1100">
        <v>1221.22</v>
      </c>
      <c r="E95" s="1100">
        <v>1221.22</v>
      </c>
      <c r="F95" s="1100"/>
      <c r="G95" s="1100"/>
      <c r="H95" s="1100">
        <v>0</v>
      </c>
      <c r="I95" s="1100"/>
      <c r="J95" s="1100"/>
      <c r="K95" s="1100"/>
      <c r="L95" s="1100"/>
      <c r="M95" s="1421">
        <v>0</v>
      </c>
    </row>
    <row r="96" spans="1:13" s="1588" customFormat="1">
      <c r="A96" s="635" t="s">
        <v>2078</v>
      </c>
      <c r="B96" s="632" t="s">
        <v>3009</v>
      </c>
      <c r="C96" s="1100" t="s">
        <v>3020</v>
      </c>
      <c r="D96" s="1100">
        <v>156620.19000000003</v>
      </c>
      <c r="E96" s="1100">
        <v>109974.27999999998</v>
      </c>
      <c r="F96" s="1100"/>
      <c r="G96" s="1100"/>
      <c r="H96" s="1100">
        <v>46645.91</v>
      </c>
      <c r="I96" s="1100"/>
      <c r="J96" s="1100"/>
      <c r="K96" s="1100"/>
      <c r="L96" s="1100"/>
      <c r="M96" s="1421">
        <v>46645.91</v>
      </c>
    </row>
    <row r="97" spans="1:13" s="1588" customFormat="1">
      <c r="A97" s="635" t="s">
        <v>2080</v>
      </c>
      <c r="B97" s="632" t="s">
        <v>3009</v>
      </c>
      <c r="C97" s="1100" t="s">
        <v>3026</v>
      </c>
      <c r="D97" s="1100">
        <v>18233.97</v>
      </c>
      <c r="E97" s="1100">
        <v>18233.97</v>
      </c>
      <c r="F97" s="1100"/>
      <c r="G97" s="1100"/>
      <c r="H97" s="1100">
        <v>0</v>
      </c>
      <c r="I97" s="1100"/>
      <c r="J97" s="1100"/>
      <c r="K97" s="1100"/>
      <c r="L97" s="1100"/>
      <c r="M97" s="1421">
        <v>0</v>
      </c>
    </row>
    <row r="98" spans="1:13" s="1588" customFormat="1">
      <c r="A98" s="635" t="s">
        <v>2083</v>
      </c>
      <c r="B98" s="632" t="s">
        <v>3009</v>
      </c>
      <c r="C98" s="1100" t="s">
        <v>3018</v>
      </c>
      <c r="D98" s="1100">
        <v>362412.26</v>
      </c>
      <c r="E98" s="1100">
        <v>267793.66999999993</v>
      </c>
      <c r="F98" s="1100"/>
      <c r="G98" s="1100"/>
      <c r="H98" s="1100">
        <v>94618.590000000011</v>
      </c>
      <c r="I98" s="1100"/>
      <c r="J98" s="1100"/>
      <c r="K98" s="1100"/>
      <c r="L98" s="1100"/>
      <c r="M98" s="1421">
        <v>94618.590000000011</v>
      </c>
    </row>
    <row r="99" spans="1:13" s="1588" customFormat="1">
      <c r="A99" s="635" t="s">
        <v>2397</v>
      </c>
      <c r="B99" s="632" t="s">
        <v>3402</v>
      </c>
      <c r="C99" s="1100" t="s">
        <v>3020</v>
      </c>
      <c r="D99" s="1100">
        <v>1978.53</v>
      </c>
      <c r="E99" s="1100">
        <v>1978.53</v>
      </c>
      <c r="F99" s="1100"/>
      <c r="G99" s="1100"/>
      <c r="H99" s="1100">
        <v>0</v>
      </c>
      <c r="I99" s="1100"/>
      <c r="J99" s="1100"/>
      <c r="K99" s="1100"/>
      <c r="L99" s="1100"/>
      <c r="M99" s="1421">
        <v>0</v>
      </c>
    </row>
    <row r="100" spans="1:13" s="1588" customFormat="1">
      <c r="A100" s="1601" t="s">
        <v>2400</v>
      </c>
      <c r="B100" s="632" t="s">
        <v>3007</v>
      </c>
      <c r="C100" s="1100" t="s">
        <v>3024</v>
      </c>
      <c r="D100" s="1100">
        <v>855036.10000000021</v>
      </c>
      <c r="E100" s="1100">
        <v>740797.13</v>
      </c>
      <c r="F100" s="1100"/>
      <c r="G100" s="1100"/>
      <c r="H100" s="1100">
        <v>114238.97000000002</v>
      </c>
      <c r="I100" s="1100"/>
      <c r="J100" s="1100"/>
      <c r="K100" s="1100"/>
      <c r="L100" s="1100"/>
      <c r="M100" s="1421">
        <v>114238.97000000002</v>
      </c>
    </row>
    <row r="101" spans="1:13" s="1588" customFormat="1">
      <c r="A101" s="1601" t="s">
        <v>2403</v>
      </c>
      <c r="B101" s="632" t="s">
        <v>3007</v>
      </c>
      <c r="C101" s="1100" t="s">
        <v>3025</v>
      </c>
      <c r="D101" s="1100">
        <v>258071.31</v>
      </c>
      <c r="E101" s="1100">
        <v>167459.87</v>
      </c>
      <c r="F101" s="1100"/>
      <c r="G101" s="1100"/>
      <c r="H101" s="1100">
        <v>90611.439999999988</v>
      </c>
      <c r="I101" s="1100"/>
      <c r="J101" s="1100"/>
      <c r="K101" s="1100"/>
      <c r="L101" s="1100"/>
      <c r="M101" s="1421">
        <v>90611.439999999988</v>
      </c>
    </row>
    <row r="102" spans="1:13" s="1588" customFormat="1">
      <c r="A102" s="1601" t="s">
        <v>2407</v>
      </c>
      <c r="B102" s="632" t="s">
        <v>3007</v>
      </c>
      <c r="C102" s="1100" t="s">
        <v>3028</v>
      </c>
      <c r="D102" s="1100">
        <v>7316.7199999999993</v>
      </c>
      <c r="E102" s="1100">
        <v>6811.98</v>
      </c>
      <c r="F102" s="1100"/>
      <c r="G102" s="1100"/>
      <c r="H102" s="1100">
        <v>504.74000000000012</v>
      </c>
      <c r="I102" s="1100"/>
      <c r="J102" s="1100"/>
      <c r="K102" s="1100"/>
      <c r="L102" s="1100"/>
      <c r="M102" s="1421">
        <v>504.74000000000012</v>
      </c>
    </row>
    <row r="103" spans="1:13" s="1588" customFormat="1">
      <c r="A103" s="1601" t="s">
        <v>2410</v>
      </c>
      <c r="B103" s="632" t="s">
        <v>3007</v>
      </c>
      <c r="C103" s="1100" t="s">
        <v>3020</v>
      </c>
      <c r="D103" s="1100">
        <v>2153050.0099999988</v>
      </c>
      <c r="E103" s="1100">
        <v>1538784.4599999995</v>
      </c>
      <c r="F103" s="1100"/>
      <c r="G103" s="1100"/>
      <c r="H103" s="1100">
        <v>614265.54999999981</v>
      </c>
      <c r="I103" s="1100"/>
      <c r="J103" s="1100"/>
      <c r="K103" s="1100"/>
      <c r="L103" s="1100"/>
      <c r="M103" s="1421">
        <v>614265.54999999981</v>
      </c>
    </row>
    <row r="104" spans="1:13" s="1588" customFormat="1">
      <c r="A104" s="1601" t="s">
        <v>2413</v>
      </c>
      <c r="B104" s="632" t="s">
        <v>3007</v>
      </c>
      <c r="C104" s="1100" t="s">
        <v>3026</v>
      </c>
      <c r="D104" s="1100">
        <v>224203.96999999997</v>
      </c>
      <c r="E104" s="1100">
        <v>166650.05999999997</v>
      </c>
      <c r="F104" s="1100"/>
      <c r="G104" s="1100"/>
      <c r="H104" s="1100">
        <v>57553.909999999996</v>
      </c>
      <c r="I104" s="1100"/>
      <c r="J104" s="1100"/>
      <c r="K104" s="1100"/>
      <c r="L104" s="1100"/>
      <c r="M104" s="1421">
        <v>57553.909999999996</v>
      </c>
    </row>
    <row r="105" spans="1:13" s="1588" customFormat="1">
      <c r="A105" s="1601" t="s">
        <v>1837</v>
      </c>
      <c r="B105" s="632" t="s">
        <v>3007</v>
      </c>
      <c r="C105" s="1100" t="s">
        <v>3018</v>
      </c>
      <c r="D105" s="1100">
        <v>915281.57999999984</v>
      </c>
      <c r="E105" s="1100">
        <v>621018.54999999993</v>
      </c>
      <c r="F105" s="1100"/>
      <c r="G105" s="1100"/>
      <c r="H105" s="1100">
        <v>294263.03000000003</v>
      </c>
      <c r="I105" s="1100"/>
      <c r="J105" s="1100"/>
      <c r="K105" s="1100"/>
      <c r="L105" s="1100"/>
      <c r="M105" s="1421">
        <v>294263.03000000003</v>
      </c>
    </row>
    <row r="106" spans="1:13" s="1588" customFormat="1">
      <c r="A106" s="1601" t="s">
        <v>1839</v>
      </c>
      <c r="B106" s="632" t="s">
        <v>3007</v>
      </c>
      <c r="C106" s="1100" t="s">
        <v>3027</v>
      </c>
      <c r="D106" s="1100">
        <v>193.82</v>
      </c>
      <c r="E106" s="1100">
        <v>127.81</v>
      </c>
      <c r="F106" s="1100"/>
      <c r="G106" s="1100"/>
      <c r="H106" s="1100">
        <v>66.009999999999991</v>
      </c>
      <c r="I106" s="1100"/>
      <c r="J106" s="1100"/>
      <c r="K106" s="1100"/>
      <c r="L106" s="1100"/>
      <c r="M106" s="1421">
        <v>66.009999999999991</v>
      </c>
    </row>
    <row r="107" spans="1:13" s="1588" customFormat="1">
      <c r="A107" s="1601" t="s">
        <v>1840</v>
      </c>
      <c r="B107" s="632" t="s">
        <v>3010</v>
      </c>
      <c r="C107" s="1100" t="s">
        <v>3024</v>
      </c>
      <c r="D107" s="1100">
        <v>599835.93999999983</v>
      </c>
      <c r="E107" s="1100">
        <v>504353.95999999996</v>
      </c>
      <c r="F107" s="1100"/>
      <c r="G107" s="1100"/>
      <c r="H107" s="1100">
        <v>95481.98</v>
      </c>
      <c r="I107" s="1100"/>
      <c r="J107" s="1100"/>
      <c r="K107" s="1100"/>
      <c r="L107" s="1100"/>
      <c r="M107" s="1421">
        <v>95481.98</v>
      </c>
    </row>
    <row r="108" spans="1:13" s="1588" customFormat="1">
      <c r="A108" s="1601" t="s">
        <v>1844</v>
      </c>
      <c r="B108" s="632" t="s">
        <v>3010</v>
      </c>
      <c r="C108" s="1100" t="s">
        <v>3025</v>
      </c>
      <c r="D108" s="1100">
        <v>18472.46</v>
      </c>
      <c r="E108" s="1100">
        <v>16401.43</v>
      </c>
      <c r="F108" s="1100"/>
      <c r="G108" s="1100"/>
      <c r="H108" s="1100">
        <v>2071.0299999999997</v>
      </c>
      <c r="I108" s="1100"/>
      <c r="J108" s="1100"/>
      <c r="K108" s="1100"/>
      <c r="L108" s="1100"/>
      <c r="M108" s="1421">
        <v>2071.0299999999997</v>
      </c>
    </row>
    <row r="109" spans="1:13" s="570" customFormat="1">
      <c r="A109" s="635"/>
      <c r="B109" s="632"/>
      <c r="C109" s="1592"/>
      <c r="D109" s="1100"/>
      <c r="E109" s="1100"/>
      <c r="F109" s="1100"/>
      <c r="G109" s="1100"/>
      <c r="H109" s="1100"/>
      <c r="I109" s="1100"/>
      <c r="J109" s="1100"/>
      <c r="K109" s="1100"/>
      <c r="L109" s="1100"/>
      <c r="M109" s="1421"/>
    </row>
    <row r="110" spans="1:13" s="1588" customFormat="1">
      <c r="A110" s="635" t="s">
        <v>1424</v>
      </c>
      <c r="B110" s="632"/>
      <c r="C110" s="1592"/>
      <c r="D110" s="1100"/>
      <c r="E110" s="1100"/>
      <c r="F110" s="1100"/>
      <c r="G110" s="1100"/>
      <c r="H110" s="1100"/>
      <c r="I110" s="1100"/>
      <c r="J110" s="1100"/>
      <c r="K110" s="1100"/>
      <c r="L110" s="1100"/>
      <c r="M110" s="1421"/>
    </row>
    <row r="111" spans="1:13" s="1588" customFormat="1" ht="16" thickBot="1">
      <c r="A111" s="1302"/>
      <c r="B111" s="1303"/>
      <c r="C111" s="1602"/>
      <c r="D111" s="1303"/>
      <c r="E111" s="1303"/>
      <c r="F111" s="1303"/>
      <c r="G111" s="1303"/>
      <c r="H111" s="1303"/>
      <c r="I111" s="1303"/>
      <c r="J111" s="1303"/>
      <c r="K111" s="1303"/>
      <c r="L111" s="1303"/>
      <c r="M111" s="1303"/>
    </row>
    <row r="112" spans="1:13" s="1588" customFormat="1">
      <c r="A112" s="1211" t="s">
        <v>2377</v>
      </c>
      <c r="B112" s="561"/>
      <c r="C112" s="1575"/>
      <c r="D112" s="1603"/>
      <c r="E112" s="1603"/>
      <c r="F112" s="559"/>
      <c r="G112" s="559"/>
      <c r="H112" s="1603"/>
      <c r="I112" s="559"/>
      <c r="J112" s="559"/>
      <c r="K112" s="559"/>
      <c r="L112" s="559"/>
      <c r="M112" s="559"/>
    </row>
    <row r="113" spans="1:13" s="1588" customFormat="1">
      <c r="A113" s="2088">
        <v>31</v>
      </c>
      <c r="B113" s="2088"/>
      <c r="C113" s="2088"/>
      <c r="D113" s="2088"/>
      <c r="E113" s="2088"/>
      <c r="F113" s="2088"/>
      <c r="G113" s="2088"/>
      <c r="H113" s="2088"/>
      <c r="I113" s="2088"/>
      <c r="J113" s="2088"/>
      <c r="K113" s="2088"/>
      <c r="L113" s="2088"/>
      <c r="M113" s="2088"/>
    </row>
    <row r="114" spans="1:13" s="1588" customFormat="1">
      <c r="A114" s="559"/>
      <c r="B114" s="559"/>
      <c r="C114" s="1572"/>
      <c r="D114" s="559"/>
      <c r="E114" s="559"/>
      <c r="F114" s="559"/>
      <c r="G114" s="559"/>
      <c r="H114" s="559"/>
      <c r="I114" s="559"/>
      <c r="J114" s="559"/>
      <c r="K114" s="559"/>
      <c r="L114" s="559"/>
      <c r="M114" s="559"/>
    </row>
    <row r="115" spans="1:13" s="1588" customFormat="1" ht="18" thickBot="1">
      <c r="A115" s="572" t="str">
        <f>+CONAMEDATE7</f>
        <v>Annual Report of VERIZON NEW YORK INC.                                                                 For the period ending DECEMBER 31, 2023</v>
      </c>
      <c r="B115" s="559"/>
      <c r="C115" s="1572"/>
      <c r="D115" s="559"/>
      <c r="E115" s="559"/>
      <c r="F115" s="559"/>
      <c r="G115" s="559"/>
      <c r="H115" s="559"/>
      <c r="I115" s="559"/>
      <c r="J115" s="559"/>
      <c r="K115" s="559"/>
      <c r="L115" s="559"/>
      <c r="M115" s="559"/>
    </row>
    <row r="116" spans="1:13" s="1588" customFormat="1">
      <c r="A116" s="1471"/>
      <c r="B116" s="1400"/>
      <c r="C116" s="1573"/>
      <c r="D116" s="1400"/>
      <c r="E116" s="1400"/>
      <c r="F116" s="1400"/>
      <c r="G116" s="1400"/>
      <c r="H116" s="1400"/>
      <c r="I116" s="1574"/>
      <c r="J116" s="1400"/>
      <c r="K116" s="1400"/>
      <c r="L116" s="1400"/>
      <c r="M116" s="1472"/>
    </row>
    <row r="117" spans="1:13" s="1588" customFormat="1" ht="18">
      <c r="A117" s="569"/>
      <c r="B117" s="1200" t="s">
        <v>1399</v>
      </c>
      <c r="C117" s="1575"/>
      <c r="D117" s="561"/>
      <c r="E117" s="561"/>
      <c r="F117" s="1165"/>
      <c r="G117" s="561"/>
      <c r="H117" s="561"/>
      <c r="I117" s="561"/>
      <c r="J117" s="561"/>
      <c r="K117" s="561"/>
      <c r="L117" s="561"/>
      <c r="M117" s="562"/>
    </row>
    <row r="118" spans="1:13" s="1588" customFormat="1">
      <c r="A118" s="569"/>
      <c r="B118" s="559"/>
      <c r="C118" s="1572"/>
      <c r="D118" s="559"/>
      <c r="E118" s="559"/>
      <c r="F118" s="559"/>
      <c r="G118" s="559"/>
      <c r="H118" s="559"/>
      <c r="I118" s="559"/>
      <c r="J118" s="559"/>
      <c r="K118" s="559"/>
      <c r="L118" s="559"/>
      <c r="M118" s="571"/>
    </row>
    <row r="119" spans="1:13" s="1588" customFormat="1">
      <c r="A119" s="1576" t="s">
        <v>1400</v>
      </c>
      <c r="B119" s="559" t="s">
        <v>1401</v>
      </c>
      <c r="C119" s="1572"/>
      <c r="D119" s="559"/>
      <c r="E119" s="559"/>
      <c r="F119" s="559" t="s">
        <v>1402</v>
      </c>
      <c r="G119" s="559"/>
      <c r="H119" s="559"/>
      <c r="I119" s="559"/>
      <c r="J119" s="559"/>
      <c r="K119" s="559"/>
      <c r="L119" s="559"/>
      <c r="M119" s="571"/>
    </row>
    <row r="120" spans="1:13" s="1588" customFormat="1">
      <c r="A120" s="569"/>
      <c r="B120" s="559" t="s">
        <v>1403</v>
      </c>
      <c r="C120" s="1572"/>
      <c r="D120" s="559"/>
      <c r="E120" s="559"/>
      <c r="F120" s="559" t="s">
        <v>1404</v>
      </c>
      <c r="G120" s="559"/>
      <c r="H120" s="559"/>
      <c r="I120" s="559"/>
      <c r="J120" s="559"/>
      <c r="K120" s="559"/>
      <c r="L120" s="559"/>
      <c r="M120" s="571"/>
    </row>
    <row r="121" spans="1:13" s="1588" customFormat="1">
      <c r="A121" s="569"/>
      <c r="B121" s="559"/>
      <c r="C121" s="1572"/>
      <c r="D121" s="559"/>
      <c r="E121" s="559"/>
      <c r="F121" s="559" t="s">
        <v>1405</v>
      </c>
      <c r="G121" s="559"/>
      <c r="H121" s="559"/>
      <c r="I121" s="559"/>
      <c r="J121" s="559"/>
      <c r="K121" s="559"/>
      <c r="L121" s="559"/>
      <c r="M121" s="571"/>
    </row>
    <row r="122" spans="1:13" s="1588" customFormat="1">
      <c r="A122" s="1576" t="s">
        <v>1406</v>
      </c>
      <c r="B122" s="559" t="s">
        <v>1407</v>
      </c>
      <c r="C122" s="1572"/>
      <c r="D122" s="559"/>
      <c r="E122" s="559"/>
      <c r="F122" s="559" t="s">
        <v>1408</v>
      </c>
      <c r="G122" s="559"/>
      <c r="H122" s="559"/>
      <c r="I122" s="559"/>
      <c r="J122" s="559"/>
      <c r="K122" s="559"/>
      <c r="L122" s="559"/>
      <c r="M122" s="571"/>
    </row>
    <row r="123" spans="1:13" s="1588" customFormat="1">
      <c r="A123" s="569"/>
      <c r="B123" s="559" t="s">
        <v>1409</v>
      </c>
      <c r="C123" s="1572"/>
      <c r="D123" s="559"/>
      <c r="E123" s="559"/>
      <c r="F123" s="559"/>
      <c r="G123" s="559"/>
      <c r="H123" s="559"/>
      <c r="I123" s="559"/>
      <c r="J123" s="559"/>
      <c r="K123" s="559"/>
      <c r="L123" s="559"/>
      <c r="M123" s="571"/>
    </row>
    <row r="124" spans="1:13" s="1588" customFormat="1">
      <c r="A124" s="626"/>
      <c r="B124" s="629" t="s">
        <v>1410</v>
      </c>
      <c r="C124" s="1577" t="s">
        <v>1411</v>
      </c>
      <c r="D124" s="629" t="s">
        <v>1412</v>
      </c>
      <c r="E124" s="629" t="s">
        <v>1413</v>
      </c>
      <c r="F124" s="1208" t="s">
        <v>45</v>
      </c>
      <c r="G124" s="1578"/>
      <c r="H124" s="629" t="s">
        <v>1414</v>
      </c>
      <c r="I124" s="629" t="s">
        <v>1415</v>
      </c>
      <c r="J124" s="1208"/>
      <c r="K124" s="1578"/>
      <c r="L124" s="1208" t="s">
        <v>1416</v>
      </c>
      <c r="M124" s="1579"/>
    </row>
    <row r="125" spans="1:13" s="1588" customFormat="1">
      <c r="A125" s="635"/>
      <c r="B125" s="633" t="s">
        <v>1417</v>
      </c>
      <c r="C125" s="1580" t="s">
        <v>47</v>
      </c>
      <c r="D125" s="633" t="s">
        <v>1418</v>
      </c>
      <c r="E125" s="633" t="s">
        <v>1419</v>
      </c>
      <c r="F125" s="561" t="s">
        <v>1072</v>
      </c>
      <c r="G125" s="634"/>
      <c r="H125" s="633" t="s">
        <v>1420</v>
      </c>
      <c r="I125" s="633" t="s">
        <v>1421</v>
      </c>
      <c r="J125" s="561" t="s">
        <v>1422</v>
      </c>
      <c r="K125" s="634"/>
      <c r="L125" s="561" t="s">
        <v>1423</v>
      </c>
      <c r="M125" s="562"/>
    </row>
    <row r="126" spans="1:13" s="1588" customFormat="1">
      <c r="A126" s="635"/>
      <c r="B126" s="1581" t="s">
        <v>459</v>
      </c>
      <c r="C126" s="1582" t="s">
        <v>460</v>
      </c>
      <c r="D126" s="1581" t="s">
        <v>461</v>
      </c>
      <c r="E126" s="1581" t="s">
        <v>61</v>
      </c>
      <c r="F126" s="1504" t="s">
        <v>62</v>
      </c>
      <c r="G126" s="1583"/>
      <c r="H126" s="1581" t="s">
        <v>63</v>
      </c>
      <c r="I126" s="1581" t="s">
        <v>64</v>
      </c>
      <c r="J126" s="1504" t="s">
        <v>65</v>
      </c>
      <c r="K126" s="1583"/>
      <c r="L126" s="1504" t="s">
        <v>66</v>
      </c>
      <c r="M126" s="1584"/>
    </row>
    <row r="127" spans="1:13" s="1588" customFormat="1">
      <c r="A127" s="631" t="s">
        <v>35</v>
      </c>
      <c r="B127" s="632"/>
      <c r="C127" s="1585"/>
      <c r="D127" s="632"/>
      <c r="E127" s="1566"/>
      <c r="F127" s="1551" t="s">
        <v>1411</v>
      </c>
      <c r="G127" s="632"/>
      <c r="H127" s="632"/>
      <c r="I127" s="1566"/>
      <c r="J127" s="1586" t="s">
        <v>1411</v>
      </c>
      <c r="K127" s="1209"/>
      <c r="L127" s="1587" t="s">
        <v>1411</v>
      </c>
      <c r="M127" s="571"/>
    </row>
    <row r="128" spans="1:13" s="1588" customFormat="1">
      <c r="A128" s="631" t="s">
        <v>47</v>
      </c>
      <c r="B128" s="632"/>
      <c r="C128" s="1585"/>
      <c r="D128" s="632"/>
      <c r="E128" s="633" t="s">
        <v>1719</v>
      </c>
      <c r="F128" s="633" t="s">
        <v>47</v>
      </c>
      <c r="G128" s="633" t="s">
        <v>1719</v>
      </c>
      <c r="H128" s="633" t="s">
        <v>1719</v>
      </c>
      <c r="I128" s="632"/>
      <c r="J128" s="633" t="s">
        <v>47</v>
      </c>
      <c r="K128" s="633" t="s">
        <v>1719</v>
      </c>
      <c r="L128" s="633" t="s">
        <v>47</v>
      </c>
      <c r="M128" s="636" t="s">
        <v>1719</v>
      </c>
    </row>
    <row r="129" spans="1:13" s="1588" customFormat="1">
      <c r="A129" s="635" t="s">
        <v>463</v>
      </c>
      <c r="B129" s="632" t="s">
        <v>3010</v>
      </c>
      <c r="C129" s="1100" t="s">
        <v>3028</v>
      </c>
      <c r="D129" s="1100">
        <v>5940.38</v>
      </c>
      <c r="E129" s="1100">
        <v>5940.38</v>
      </c>
      <c r="F129" s="1100"/>
      <c r="G129" s="1100"/>
      <c r="H129" s="1100">
        <v>0</v>
      </c>
      <c r="I129" s="1100"/>
      <c r="J129" s="1100"/>
      <c r="K129" s="1100"/>
      <c r="L129" s="1100"/>
      <c r="M129" s="1421">
        <v>0</v>
      </c>
    </row>
    <row r="130" spans="1:13" s="1588" customFormat="1">
      <c r="A130" s="635" t="s">
        <v>820</v>
      </c>
      <c r="B130" s="632" t="s">
        <v>3010</v>
      </c>
      <c r="C130" s="1100" t="s">
        <v>3020</v>
      </c>
      <c r="D130" s="1100">
        <v>937105.31</v>
      </c>
      <c r="E130" s="1100">
        <v>650621.24000000011</v>
      </c>
      <c r="F130" s="1100"/>
      <c r="G130" s="1100"/>
      <c r="H130" s="1100">
        <v>286484.07000000007</v>
      </c>
      <c r="I130" s="1100"/>
      <c r="J130" s="1100"/>
      <c r="K130" s="1100"/>
      <c r="L130" s="1100"/>
      <c r="M130" s="1421">
        <v>286484.07000000007</v>
      </c>
    </row>
    <row r="131" spans="1:13" s="1588" customFormat="1">
      <c r="A131" s="635" t="s">
        <v>1058</v>
      </c>
      <c r="B131" s="632" t="s">
        <v>3010</v>
      </c>
      <c r="C131" s="1100" t="s">
        <v>3026</v>
      </c>
      <c r="D131" s="1100">
        <v>59469.61</v>
      </c>
      <c r="E131" s="1100">
        <v>41416.11</v>
      </c>
      <c r="F131" s="1100"/>
      <c r="G131" s="1100"/>
      <c r="H131" s="1100">
        <v>18053.5</v>
      </c>
      <c r="I131" s="1100"/>
      <c r="J131" s="1100"/>
      <c r="K131" s="1100"/>
      <c r="L131" s="1100"/>
      <c r="M131" s="1421">
        <v>18053.5</v>
      </c>
    </row>
    <row r="132" spans="1:13" s="1588" customFormat="1">
      <c r="A132" s="635" t="s">
        <v>70</v>
      </c>
      <c r="B132" s="632" t="s">
        <v>3010</v>
      </c>
      <c r="C132" s="1100" t="s">
        <v>3018</v>
      </c>
      <c r="D132" s="1100">
        <v>1199786.17</v>
      </c>
      <c r="E132" s="1100">
        <v>809479.87000000011</v>
      </c>
      <c r="F132" s="1100"/>
      <c r="G132" s="1100"/>
      <c r="H132" s="1100">
        <v>390306.30000000005</v>
      </c>
      <c r="I132" s="1100"/>
      <c r="J132" s="1100"/>
      <c r="K132" s="1100"/>
      <c r="L132" s="1100"/>
      <c r="M132" s="1421">
        <v>390306.30000000005</v>
      </c>
    </row>
    <row r="133" spans="1:13" s="1588" customFormat="1">
      <c r="A133" s="635" t="s">
        <v>71</v>
      </c>
      <c r="B133" s="632" t="s">
        <v>3011</v>
      </c>
      <c r="C133" s="1100" t="s">
        <v>3024</v>
      </c>
      <c r="D133" s="1100">
        <v>859208.74</v>
      </c>
      <c r="E133" s="1100">
        <v>774715.32000000007</v>
      </c>
      <c r="F133" s="1100"/>
      <c r="G133" s="1100"/>
      <c r="H133" s="1100">
        <v>84493.42</v>
      </c>
      <c r="I133" s="1100"/>
      <c r="J133" s="1100"/>
      <c r="K133" s="1100"/>
      <c r="L133" s="1100"/>
      <c r="M133" s="1421">
        <v>84493.42</v>
      </c>
    </row>
    <row r="134" spans="1:13" s="1588" customFormat="1">
      <c r="A134" s="635" t="s">
        <v>471</v>
      </c>
      <c r="B134" s="632" t="s">
        <v>3011</v>
      </c>
      <c r="C134" s="1100" t="s">
        <v>3025</v>
      </c>
      <c r="D134" s="1100">
        <v>20341.260000000002</v>
      </c>
      <c r="E134" s="1100">
        <v>4975.3899999999994</v>
      </c>
      <c r="F134" s="1100"/>
      <c r="G134" s="1100"/>
      <c r="H134" s="1100">
        <v>15365.87</v>
      </c>
      <c r="I134" s="1100"/>
      <c r="J134" s="1100"/>
      <c r="K134" s="1100"/>
      <c r="L134" s="1100"/>
      <c r="M134" s="1421">
        <v>15365.87</v>
      </c>
    </row>
    <row r="135" spans="1:13" s="1588" customFormat="1">
      <c r="A135" s="635" t="s">
        <v>474</v>
      </c>
      <c r="B135" s="632" t="s">
        <v>3011</v>
      </c>
      <c r="C135" s="1100" t="s">
        <v>3028</v>
      </c>
      <c r="D135" s="1100">
        <v>9280.69</v>
      </c>
      <c r="E135" s="1100">
        <v>9280.69</v>
      </c>
      <c r="F135" s="1100"/>
      <c r="G135" s="1100"/>
      <c r="H135" s="1100">
        <v>0</v>
      </c>
      <c r="I135" s="1100"/>
      <c r="J135" s="1100"/>
      <c r="K135" s="1100"/>
      <c r="L135" s="1100"/>
      <c r="M135" s="1421">
        <v>0</v>
      </c>
    </row>
    <row r="136" spans="1:13" s="1588" customFormat="1">
      <c r="A136" s="635" t="s">
        <v>2064</v>
      </c>
      <c r="B136" s="632" t="s">
        <v>3011</v>
      </c>
      <c r="C136" s="1100" t="s">
        <v>3020</v>
      </c>
      <c r="D136" s="1100">
        <v>2090912.0399999989</v>
      </c>
      <c r="E136" s="1100">
        <v>1589174.4799999995</v>
      </c>
      <c r="F136" s="1100"/>
      <c r="G136" s="1100"/>
      <c r="H136" s="1100">
        <v>501737.55999999994</v>
      </c>
      <c r="I136" s="1100"/>
      <c r="J136" s="1100"/>
      <c r="K136" s="1100"/>
      <c r="L136" s="1100"/>
      <c r="M136" s="1421">
        <v>501737.55999999994</v>
      </c>
    </row>
    <row r="137" spans="1:13" s="1588" customFormat="1">
      <c r="A137" s="635" t="s">
        <v>334</v>
      </c>
      <c r="B137" s="632" t="s">
        <v>3011</v>
      </c>
      <c r="C137" s="1100" t="s">
        <v>3034</v>
      </c>
      <c r="D137" s="1100">
        <v>5953.84</v>
      </c>
      <c r="E137" s="1100">
        <v>5953.84</v>
      </c>
      <c r="F137" s="1100"/>
      <c r="G137" s="1100"/>
      <c r="H137" s="1100">
        <v>0</v>
      </c>
      <c r="I137" s="1100"/>
      <c r="J137" s="1100"/>
      <c r="K137" s="1100"/>
      <c r="L137" s="1100"/>
      <c r="M137" s="1421">
        <v>0</v>
      </c>
    </row>
    <row r="138" spans="1:13" s="1588" customFormat="1">
      <c r="A138" s="635" t="s">
        <v>72</v>
      </c>
      <c r="B138" s="632" t="s">
        <v>3011</v>
      </c>
      <c r="C138" s="1100" t="s">
        <v>3026</v>
      </c>
      <c r="D138" s="1100">
        <v>76148.239999999991</v>
      </c>
      <c r="E138" s="1100">
        <v>42285.229999999996</v>
      </c>
      <c r="F138" s="1100"/>
      <c r="G138" s="1100"/>
      <c r="H138" s="1100">
        <v>33863.01</v>
      </c>
      <c r="I138" s="1100"/>
      <c r="J138" s="1100"/>
      <c r="K138" s="1100"/>
      <c r="L138" s="1100"/>
      <c r="M138" s="1421">
        <v>33863.01</v>
      </c>
    </row>
    <row r="139" spans="1:13" s="1588" customFormat="1">
      <c r="A139" s="635" t="s">
        <v>73</v>
      </c>
      <c r="B139" s="632" t="s">
        <v>3011</v>
      </c>
      <c r="C139" s="1100" t="s">
        <v>3018</v>
      </c>
      <c r="D139" s="1100">
        <v>2356296.5299999998</v>
      </c>
      <c r="E139" s="1100">
        <v>1576625.9299999992</v>
      </c>
      <c r="F139" s="1100"/>
      <c r="G139" s="1100"/>
      <c r="H139" s="1100">
        <v>779670.6</v>
      </c>
      <c r="I139" s="1100"/>
      <c r="J139" s="1100"/>
      <c r="K139" s="1100"/>
      <c r="L139" s="1100"/>
      <c r="M139" s="1421">
        <v>779670.6</v>
      </c>
    </row>
    <row r="140" spans="1:13" s="1588" customFormat="1">
      <c r="A140" s="635" t="s">
        <v>74</v>
      </c>
      <c r="B140" s="632" t="s">
        <v>3324</v>
      </c>
      <c r="C140" s="1100" t="s">
        <v>3020</v>
      </c>
      <c r="D140" s="1100">
        <v>3503.4</v>
      </c>
      <c r="E140" s="1100">
        <v>3503.4</v>
      </c>
      <c r="F140" s="1100"/>
      <c r="G140" s="1100"/>
      <c r="H140" s="1100">
        <v>0</v>
      </c>
      <c r="I140" s="1100"/>
      <c r="J140" s="1100"/>
      <c r="K140" s="1100"/>
      <c r="L140" s="1100"/>
      <c r="M140" s="1421">
        <v>0</v>
      </c>
    </row>
    <row r="141" spans="1:13" s="1588" customFormat="1">
      <c r="A141" s="635" t="s">
        <v>75</v>
      </c>
      <c r="B141" s="632" t="s">
        <v>3012</v>
      </c>
      <c r="C141" s="1100" t="s">
        <v>3024</v>
      </c>
      <c r="D141" s="1100">
        <v>616296.46999999986</v>
      </c>
      <c r="E141" s="1100">
        <v>547457.6399999999</v>
      </c>
      <c r="F141" s="1100"/>
      <c r="G141" s="1100"/>
      <c r="H141" s="1100">
        <v>68838.83</v>
      </c>
      <c r="I141" s="1100"/>
      <c r="J141" s="1100"/>
      <c r="K141" s="1100"/>
      <c r="L141" s="1100"/>
      <c r="M141" s="1421">
        <v>68838.83</v>
      </c>
    </row>
    <row r="142" spans="1:13" s="1588" customFormat="1">
      <c r="A142" s="635" t="s">
        <v>76</v>
      </c>
      <c r="B142" s="632" t="s">
        <v>3012</v>
      </c>
      <c r="C142" s="1100" t="s">
        <v>3025</v>
      </c>
      <c r="D142" s="1100">
        <v>242723.37</v>
      </c>
      <c r="E142" s="1100">
        <v>163899.20000000001</v>
      </c>
      <c r="F142" s="1100"/>
      <c r="G142" s="1100"/>
      <c r="H142" s="1100">
        <v>78824.17</v>
      </c>
      <c r="I142" s="1100"/>
      <c r="J142" s="1100"/>
      <c r="K142" s="1100"/>
      <c r="L142" s="1100"/>
      <c r="M142" s="1421">
        <v>78824.17</v>
      </c>
    </row>
    <row r="143" spans="1:13" s="1588" customFormat="1">
      <c r="A143" s="635" t="s">
        <v>77</v>
      </c>
      <c r="B143" s="632" t="s">
        <v>3012</v>
      </c>
      <c r="C143" s="1100" t="s">
        <v>3028</v>
      </c>
      <c r="D143" s="1100">
        <v>30583.27</v>
      </c>
      <c r="E143" s="1100">
        <v>15905.359999999999</v>
      </c>
      <c r="F143" s="1100"/>
      <c r="G143" s="1100"/>
      <c r="H143" s="1100">
        <v>14677.910000000002</v>
      </c>
      <c r="I143" s="1100"/>
      <c r="J143" s="1100"/>
      <c r="K143" s="1100"/>
      <c r="L143" s="1100"/>
      <c r="M143" s="1421">
        <v>14677.910000000002</v>
      </c>
    </row>
    <row r="144" spans="1:13" s="1588" customFormat="1">
      <c r="A144" s="635" t="s">
        <v>78</v>
      </c>
      <c r="B144" s="632" t="s">
        <v>3012</v>
      </c>
      <c r="C144" s="1100" t="s">
        <v>3020</v>
      </c>
      <c r="D144" s="1100">
        <v>2904965.36</v>
      </c>
      <c r="E144" s="1100">
        <v>2013474.38</v>
      </c>
      <c r="F144" s="1100"/>
      <c r="G144" s="1100"/>
      <c r="H144" s="1100">
        <v>891490.97999999986</v>
      </c>
      <c r="I144" s="1100"/>
      <c r="J144" s="1100"/>
      <c r="K144" s="1100"/>
      <c r="L144" s="1100"/>
      <c r="M144" s="1421">
        <v>891490.97999999986</v>
      </c>
    </row>
    <row r="145" spans="1:13" s="1588" customFormat="1">
      <c r="A145" s="635" t="s">
        <v>79</v>
      </c>
      <c r="B145" s="632" t="s">
        <v>3012</v>
      </c>
      <c r="C145" s="1100" t="s">
        <v>3026</v>
      </c>
      <c r="D145" s="1100">
        <v>104879.72</v>
      </c>
      <c r="E145" s="1100">
        <v>75259.51999999999</v>
      </c>
      <c r="F145" s="1100"/>
      <c r="G145" s="1100"/>
      <c r="H145" s="1100">
        <v>29620.199999999997</v>
      </c>
      <c r="I145" s="1100"/>
      <c r="J145" s="1100"/>
      <c r="K145" s="1100"/>
      <c r="L145" s="1100"/>
      <c r="M145" s="1421">
        <v>29620.199999999997</v>
      </c>
    </row>
    <row r="146" spans="1:13" s="1588" customFormat="1">
      <c r="A146" s="635" t="s">
        <v>80</v>
      </c>
      <c r="B146" s="632" t="s">
        <v>3012</v>
      </c>
      <c r="C146" s="1100" t="s">
        <v>3018</v>
      </c>
      <c r="D146" s="1100">
        <v>1800826.51</v>
      </c>
      <c r="E146" s="1100">
        <v>1224216.1299999997</v>
      </c>
      <c r="F146" s="1100"/>
      <c r="G146" s="1100"/>
      <c r="H146" s="1100">
        <v>576610.38000000012</v>
      </c>
      <c r="I146" s="1100"/>
      <c r="J146" s="1100"/>
      <c r="K146" s="1100"/>
      <c r="L146" s="1100"/>
      <c r="M146" s="1421">
        <v>576610.38000000012</v>
      </c>
    </row>
    <row r="147" spans="1:13" s="1588" customFormat="1">
      <c r="A147" s="635" t="s">
        <v>81</v>
      </c>
      <c r="B147" s="632" t="s">
        <v>3012</v>
      </c>
      <c r="C147" s="1100" t="s">
        <v>3027</v>
      </c>
      <c r="D147" s="1100">
        <v>18258.900000000001</v>
      </c>
      <c r="E147" s="1100">
        <v>11943.520000000002</v>
      </c>
      <c r="F147" s="1100"/>
      <c r="G147" s="1100"/>
      <c r="H147" s="1100">
        <v>6315.380000000001</v>
      </c>
      <c r="I147" s="1100"/>
      <c r="J147" s="1100"/>
      <c r="K147" s="1100"/>
      <c r="L147" s="1100"/>
      <c r="M147" s="1421">
        <v>6315.380000000001</v>
      </c>
    </row>
    <row r="148" spans="1:13" s="1588" customFormat="1">
      <c r="A148" s="635" t="s">
        <v>82</v>
      </c>
      <c r="B148" s="632" t="s">
        <v>3013</v>
      </c>
      <c r="C148" s="1100" t="s">
        <v>3024</v>
      </c>
      <c r="D148" s="1100">
        <v>142514.06</v>
      </c>
      <c r="E148" s="1100">
        <v>128853.59000000003</v>
      </c>
      <c r="F148" s="1100"/>
      <c r="G148" s="1100"/>
      <c r="H148" s="1100">
        <v>13660.47</v>
      </c>
      <c r="I148" s="1100"/>
      <c r="J148" s="1100"/>
      <c r="K148" s="1100"/>
      <c r="L148" s="1100"/>
      <c r="M148" s="1421">
        <v>13660.47</v>
      </c>
    </row>
    <row r="149" spans="1:13" s="1588" customFormat="1">
      <c r="A149" s="635" t="s">
        <v>83</v>
      </c>
      <c r="B149" s="632" t="s">
        <v>3013</v>
      </c>
      <c r="C149" s="1100" t="s">
        <v>3025</v>
      </c>
      <c r="D149" s="1100">
        <v>58802.020000000004</v>
      </c>
      <c r="E149" s="1100">
        <v>37947.659999999996</v>
      </c>
      <c r="F149" s="1100"/>
      <c r="G149" s="1100"/>
      <c r="H149" s="1100">
        <v>20854.36</v>
      </c>
      <c r="I149" s="1100"/>
      <c r="J149" s="1100"/>
      <c r="K149" s="1100"/>
      <c r="L149" s="1100"/>
      <c r="M149" s="1421">
        <v>20854.36</v>
      </c>
    </row>
    <row r="150" spans="1:13" s="1588" customFormat="1">
      <c r="A150" s="635" t="s">
        <v>84</v>
      </c>
      <c r="B150" s="632" t="s">
        <v>3013</v>
      </c>
      <c r="C150" s="1100" t="s">
        <v>3020</v>
      </c>
      <c r="D150" s="1100">
        <v>507308.49999999988</v>
      </c>
      <c r="E150" s="1100">
        <v>401629.43</v>
      </c>
      <c r="F150" s="1100"/>
      <c r="G150" s="1100"/>
      <c r="H150" s="1100">
        <v>105679.07</v>
      </c>
      <c r="I150" s="1100"/>
      <c r="J150" s="1100"/>
      <c r="K150" s="1100"/>
      <c r="L150" s="1100"/>
      <c r="M150" s="1421">
        <v>105679.07</v>
      </c>
    </row>
    <row r="151" spans="1:13" s="1588" customFormat="1">
      <c r="A151" s="635" t="s">
        <v>85</v>
      </c>
      <c r="B151" s="1604" t="s">
        <v>3013</v>
      </c>
      <c r="C151" s="1590" t="s">
        <v>3026</v>
      </c>
      <c r="D151" s="1590">
        <v>2984.52</v>
      </c>
      <c r="E151" s="1590">
        <v>2984.52</v>
      </c>
      <c r="F151" s="1590"/>
      <c r="G151" s="1590"/>
      <c r="H151" s="1590">
        <v>0</v>
      </c>
      <c r="I151" s="1590"/>
      <c r="J151" s="1590"/>
      <c r="K151" s="1590"/>
      <c r="L151" s="1590"/>
      <c r="M151" s="1591">
        <v>0</v>
      </c>
    </row>
    <row r="152" spans="1:13" s="1588" customFormat="1">
      <c r="A152" s="635" t="s">
        <v>86</v>
      </c>
      <c r="B152" s="1604" t="s">
        <v>3013</v>
      </c>
      <c r="C152" s="1590" t="s">
        <v>3018</v>
      </c>
      <c r="D152" s="1590">
        <v>256749.56</v>
      </c>
      <c r="E152" s="1590">
        <v>164666.90000000002</v>
      </c>
      <c r="F152" s="1590"/>
      <c r="G152" s="1590"/>
      <c r="H152" s="1590">
        <v>92082.66</v>
      </c>
      <c r="I152" s="1590"/>
      <c r="J152" s="1590"/>
      <c r="K152" s="1590"/>
      <c r="L152" s="1590"/>
      <c r="M152" s="1591">
        <v>92082.66</v>
      </c>
    </row>
    <row r="153" spans="1:13" s="1588" customFormat="1">
      <c r="A153" s="635" t="s">
        <v>87</v>
      </c>
      <c r="B153" s="1604" t="s">
        <v>3014</v>
      </c>
      <c r="C153" s="1590" t="s">
        <v>3024</v>
      </c>
      <c r="D153" s="1590">
        <v>684063.31999999948</v>
      </c>
      <c r="E153" s="1590">
        <v>616141.55999999971</v>
      </c>
      <c r="F153" s="1590"/>
      <c r="G153" s="1590"/>
      <c r="H153" s="1590">
        <v>67921.75999999998</v>
      </c>
      <c r="I153" s="1590"/>
      <c r="J153" s="1590"/>
      <c r="K153" s="1590"/>
      <c r="L153" s="1590"/>
      <c r="M153" s="1591">
        <v>67921.75999999998</v>
      </c>
    </row>
    <row r="154" spans="1:13" s="1588" customFormat="1">
      <c r="A154" s="635" t="s">
        <v>2076</v>
      </c>
      <c r="B154" s="1604" t="s">
        <v>3014</v>
      </c>
      <c r="C154" s="1590" t="s">
        <v>3025</v>
      </c>
      <c r="D154" s="1590">
        <v>32181.84</v>
      </c>
      <c r="E154" s="1590">
        <v>27690.79</v>
      </c>
      <c r="F154" s="1590"/>
      <c r="G154" s="1590"/>
      <c r="H154" s="1590">
        <v>4491.05</v>
      </c>
      <c r="I154" s="1590"/>
      <c r="J154" s="1590"/>
      <c r="K154" s="1590"/>
      <c r="L154" s="1590"/>
      <c r="M154" s="1591">
        <v>4491.05</v>
      </c>
    </row>
    <row r="155" spans="1:13" s="1588" customFormat="1">
      <c r="A155" s="635" t="s">
        <v>2078</v>
      </c>
      <c r="B155" s="1604" t="s">
        <v>3014</v>
      </c>
      <c r="C155" s="1590" t="s">
        <v>3028</v>
      </c>
      <c r="D155" s="1590">
        <v>11662.25</v>
      </c>
      <c r="E155" s="1590">
        <v>11635.71</v>
      </c>
      <c r="F155" s="1590"/>
      <c r="G155" s="1590"/>
      <c r="H155" s="1590">
        <v>26.54000000000002</v>
      </c>
      <c r="I155" s="1590"/>
      <c r="J155" s="1590"/>
      <c r="K155" s="1590"/>
      <c r="L155" s="1590"/>
      <c r="M155" s="1591">
        <v>26.54000000000002</v>
      </c>
    </row>
    <row r="156" spans="1:13" s="1588" customFormat="1">
      <c r="A156" s="635" t="s">
        <v>2080</v>
      </c>
      <c r="B156" s="1604" t="s">
        <v>3014</v>
      </c>
      <c r="C156" s="1590" t="s">
        <v>3020</v>
      </c>
      <c r="D156" s="1590">
        <v>1527592.1399999997</v>
      </c>
      <c r="E156" s="1590">
        <v>1087734.7999999991</v>
      </c>
      <c r="F156" s="1590"/>
      <c r="G156" s="1590"/>
      <c r="H156" s="1590">
        <v>439857.34</v>
      </c>
      <c r="I156" s="1590"/>
      <c r="J156" s="1590"/>
      <c r="K156" s="1590"/>
      <c r="L156" s="1590"/>
      <c r="M156" s="1591">
        <v>439857.34</v>
      </c>
    </row>
    <row r="157" spans="1:13" s="1588" customFormat="1">
      <c r="A157" s="635" t="s">
        <v>2083</v>
      </c>
      <c r="B157" s="1604" t="s">
        <v>3014</v>
      </c>
      <c r="C157" s="1590" t="s">
        <v>3026</v>
      </c>
      <c r="D157" s="1590">
        <v>84340.479999999996</v>
      </c>
      <c r="E157" s="1590">
        <v>57332.54</v>
      </c>
      <c r="F157" s="1590"/>
      <c r="G157" s="1590"/>
      <c r="H157" s="1590">
        <v>27007.940000000002</v>
      </c>
      <c r="I157" s="1590"/>
      <c r="J157" s="1590"/>
      <c r="K157" s="1590"/>
      <c r="L157" s="1590"/>
      <c r="M157" s="1591">
        <v>27007.940000000002</v>
      </c>
    </row>
    <row r="158" spans="1:13" s="1588" customFormat="1">
      <c r="A158" s="635" t="s">
        <v>2397</v>
      </c>
      <c r="B158" s="1604" t="s">
        <v>3014</v>
      </c>
      <c r="C158" s="1590" t="s">
        <v>3018</v>
      </c>
      <c r="D158" s="1590">
        <v>1249659.7600000005</v>
      </c>
      <c r="E158" s="1590">
        <v>861229.45000000007</v>
      </c>
      <c r="F158" s="1590"/>
      <c r="G158" s="1590"/>
      <c r="H158" s="1590">
        <v>388430.30999999994</v>
      </c>
      <c r="I158" s="1590"/>
      <c r="J158" s="1590"/>
      <c r="K158" s="1590"/>
      <c r="L158" s="1590"/>
      <c r="M158" s="1591">
        <v>388430.30999999994</v>
      </c>
    </row>
    <row r="159" spans="1:13" s="1588" customFormat="1">
      <c r="A159" s="1601" t="s">
        <v>2400</v>
      </c>
      <c r="B159" s="1604" t="s">
        <v>3014</v>
      </c>
      <c r="C159" s="1590" t="s">
        <v>3027</v>
      </c>
      <c r="D159" s="1590">
        <v>5001.3200000000006</v>
      </c>
      <c r="E159" s="1590">
        <v>4321.7</v>
      </c>
      <c r="F159" s="1590"/>
      <c r="G159" s="1590"/>
      <c r="H159" s="1590">
        <v>679.61999999999989</v>
      </c>
      <c r="I159" s="1590"/>
      <c r="J159" s="1590"/>
      <c r="K159" s="1590"/>
      <c r="L159" s="1590"/>
      <c r="M159" s="1591">
        <v>679.61999999999989</v>
      </c>
    </row>
    <row r="160" spans="1:13" s="1588" customFormat="1">
      <c r="A160" s="1601" t="s">
        <v>2403</v>
      </c>
      <c r="B160" s="1604"/>
      <c r="C160" s="1590"/>
      <c r="D160" s="1590"/>
      <c r="E160" s="1590"/>
      <c r="F160" s="1590"/>
      <c r="G160" s="1590"/>
      <c r="H160" s="1590"/>
      <c r="I160" s="1590"/>
      <c r="J160" s="1590"/>
      <c r="K160" s="1590"/>
      <c r="L160" s="1590"/>
      <c r="M160" s="1591"/>
    </row>
    <row r="161" spans="1:15" s="1588" customFormat="1">
      <c r="A161" s="1601" t="s">
        <v>2407</v>
      </c>
      <c r="B161" s="1604"/>
      <c r="C161" s="1590"/>
      <c r="D161" s="1590"/>
      <c r="E161" s="1590"/>
      <c r="F161" s="1590"/>
      <c r="G161" s="1590"/>
      <c r="H161" s="1590"/>
      <c r="I161" s="1590"/>
      <c r="J161" s="1590"/>
      <c r="K161" s="1590"/>
      <c r="L161" s="1590"/>
      <c r="M161" s="1591"/>
    </row>
    <row r="162" spans="1:15" s="1588" customFormat="1">
      <c r="A162" s="1601" t="s">
        <v>2410</v>
      </c>
      <c r="B162" s="1604"/>
      <c r="C162" s="1590"/>
      <c r="D162" s="1590"/>
      <c r="E162" s="1590"/>
      <c r="F162" s="1590"/>
      <c r="G162" s="1590"/>
      <c r="H162" s="1590"/>
      <c r="I162" s="1590"/>
      <c r="J162" s="1590"/>
      <c r="K162" s="1590"/>
      <c r="L162" s="1590"/>
      <c r="M162" s="1591"/>
    </row>
    <row r="163" spans="1:15" s="1588" customFormat="1">
      <c r="A163" s="1601" t="s">
        <v>2413</v>
      </c>
      <c r="B163" s="632"/>
      <c r="C163" s="1592"/>
      <c r="D163" s="1100"/>
      <c r="E163" s="1100"/>
      <c r="F163" s="1100"/>
      <c r="G163" s="1100"/>
      <c r="H163" s="1100"/>
      <c r="I163" s="1100"/>
      <c r="J163" s="1100"/>
      <c r="K163" s="1100"/>
      <c r="L163" s="1100"/>
      <c r="M163" s="1421"/>
    </row>
    <row r="164" spans="1:15" s="1588" customFormat="1">
      <c r="A164" s="1601" t="s">
        <v>1837</v>
      </c>
      <c r="B164" s="632"/>
      <c r="C164" s="1592"/>
      <c r="D164" s="1100"/>
      <c r="E164" s="1100"/>
      <c r="F164" s="1100"/>
      <c r="G164" s="1100"/>
      <c r="H164" s="1100"/>
      <c r="I164" s="1100"/>
      <c r="J164" s="1100"/>
      <c r="K164" s="1100"/>
      <c r="L164" s="1100"/>
      <c r="M164" s="1421"/>
    </row>
    <row r="165" spans="1:15" s="1588" customFormat="1">
      <c r="A165" s="1601" t="s">
        <v>1839</v>
      </c>
      <c r="B165" s="632"/>
      <c r="C165" s="1592"/>
      <c r="D165" s="1100"/>
      <c r="E165" s="1100"/>
      <c r="F165" s="1100"/>
      <c r="G165" s="1100"/>
      <c r="H165" s="1100"/>
      <c r="I165" s="1100"/>
      <c r="J165" s="1100"/>
      <c r="K165" s="1100"/>
      <c r="L165" s="1100"/>
      <c r="M165" s="1421"/>
    </row>
    <row r="166" spans="1:15" s="1588" customFormat="1">
      <c r="A166" s="1601" t="s">
        <v>1840</v>
      </c>
      <c r="B166" s="632"/>
      <c r="C166" s="1592"/>
      <c r="D166" s="1100"/>
      <c r="E166" s="1100"/>
      <c r="F166" s="1100"/>
      <c r="G166" s="1100"/>
      <c r="H166" s="1100"/>
      <c r="I166" s="1100"/>
      <c r="J166" s="1100"/>
      <c r="K166" s="1100"/>
      <c r="L166" s="1100"/>
      <c r="M166" s="1421"/>
    </row>
    <row r="167" spans="1:15" s="1588" customFormat="1">
      <c r="A167" s="1601" t="s">
        <v>1844</v>
      </c>
      <c r="B167" s="632"/>
      <c r="C167" s="1592"/>
      <c r="D167" s="1100"/>
      <c r="E167" s="1100"/>
      <c r="F167" s="1100"/>
      <c r="G167" s="1100"/>
      <c r="H167" s="1100"/>
      <c r="I167" s="1100"/>
      <c r="J167" s="1100"/>
      <c r="K167" s="1100"/>
      <c r="L167" s="1100"/>
      <c r="M167" s="1421"/>
    </row>
    <row r="168" spans="1:15" s="1588" customFormat="1">
      <c r="A168" s="635"/>
      <c r="B168" s="632" t="s">
        <v>2793</v>
      </c>
      <c r="C168" s="1592"/>
      <c r="D168" s="1100">
        <f>SUM(D129:D166)+SUM(D70:D108)</f>
        <v>24486566.240000002</v>
      </c>
      <c r="E168" s="1100">
        <f>SUM(E129:E166)+SUM(E70:E108)</f>
        <v>17938612.50999999</v>
      </c>
      <c r="F168" s="1100"/>
      <c r="G168" s="1100"/>
      <c r="H168" s="1100">
        <f>SUM(H129:H166)+SUM(H70:H108)</f>
        <v>6547953.7300000004</v>
      </c>
      <c r="I168" s="1100"/>
      <c r="J168" s="1100"/>
      <c r="K168" s="1100"/>
      <c r="L168" s="1100"/>
      <c r="M168" s="1100">
        <f>SUM(M129:M166)+SUM(M70:M108)</f>
        <v>6547953.7300000004</v>
      </c>
    </row>
    <row r="169" spans="1:15" s="1588" customFormat="1">
      <c r="A169" s="635" t="s">
        <v>1424</v>
      </c>
      <c r="B169" s="632"/>
      <c r="C169" s="1592"/>
      <c r="D169" s="1100"/>
      <c r="E169" s="1100"/>
      <c r="F169" s="1100"/>
      <c r="G169" s="1100"/>
      <c r="H169" s="1100"/>
      <c r="I169" s="1100"/>
      <c r="J169" s="1100"/>
      <c r="K169" s="1100"/>
      <c r="L169" s="1100"/>
      <c r="M169" s="1421"/>
    </row>
    <row r="170" spans="1:15" s="1588" customFormat="1" ht="16" thickBot="1">
      <c r="A170" s="1302"/>
      <c r="B170" s="1303"/>
      <c r="C170" s="1602"/>
      <c r="D170" s="1303"/>
      <c r="E170" s="1303"/>
      <c r="F170" s="1303"/>
      <c r="G170" s="1303"/>
      <c r="H170" s="1303"/>
      <c r="I170" s="1303"/>
      <c r="J170" s="1303"/>
      <c r="K170" s="1303"/>
      <c r="L170" s="1303"/>
      <c r="M170" s="1303"/>
    </row>
    <row r="171" spans="1:15" s="1588" customFormat="1">
      <c r="A171" s="1211" t="s">
        <v>2377</v>
      </c>
      <c r="B171" s="561"/>
      <c r="C171" s="1575"/>
      <c r="D171" s="1603"/>
      <c r="E171" s="1603"/>
      <c r="F171" s="559"/>
      <c r="G171" s="559"/>
      <c r="H171" s="1603"/>
      <c r="I171" s="559"/>
      <c r="J171" s="559"/>
      <c r="K171" s="559"/>
      <c r="L171" s="559"/>
      <c r="M171" s="559"/>
    </row>
    <row r="172" spans="1:15" s="1588" customFormat="1">
      <c r="A172" s="2088" t="s">
        <v>3147</v>
      </c>
      <c r="B172" s="2088"/>
      <c r="C172" s="2088"/>
      <c r="D172" s="2088"/>
      <c r="E172" s="2088"/>
      <c r="F172" s="2088"/>
      <c r="G172" s="2088"/>
      <c r="H172" s="2088"/>
      <c r="I172" s="2088"/>
      <c r="J172" s="2088"/>
      <c r="K172" s="2088"/>
      <c r="L172" s="2088"/>
      <c r="M172" s="2088"/>
    </row>
    <row r="173" spans="1:15" s="1588" customFormat="1">
      <c r="B173" s="561"/>
      <c r="C173" s="1575"/>
      <c r="D173" s="561"/>
      <c r="E173" s="561"/>
      <c r="F173" s="561"/>
      <c r="G173" s="561"/>
      <c r="H173" s="561"/>
      <c r="I173" s="561"/>
      <c r="J173" s="561"/>
      <c r="K173" s="561"/>
      <c r="L173" s="561"/>
      <c r="M173" s="561"/>
    </row>
    <row r="174" spans="1:15" s="1588" customFormat="1" ht="18" thickBot="1">
      <c r="A174" s="572" t="str">
        <f>+CONAMEDATE7</f>
        <v>Annual Report of VERIZON NEW YORK INC.                                                                 For the period ending DECEMBER 31, 2023</v>
      </c>
      <c r="B174" s="559"/>
      <c r="C174" s="1572"/>
      <c r="D174" s="559"/>
      <c r="E174" s="559"/>
      <c r="F174" s="559"/>
      <c r="G174" s="559"/>
      <c r="H174" s="559"/>
      <c r="I174" s="559"/>
      <c r="J174" s="559"/>
      <c r="K174" s="559"/>
      <c r="L174" s="559"/>
      <c r="M174" s="559"/>
      <c r="N174" s="559"/>
      <c r="O174" s="559"/>
    </row>
    <row r="175" spans="1:15" s="1588" customFormat="1">
      <c r="A175" s="1471"/>
      <c r="B175" s="1400"/>
      <c r="C175" s="1573"/>
      <c r="D175" s="1400"/>
      <c r="E175" s="1400"/>
      <c r="F175" s="1400"/>
      <c r="G175" s="1400"/>
      <c r="H175" s="1400"/>
      <c r="I175" s="1574"/>
      <c r="J175" s="1400"/>
      <c r="K175" s="1400"/>
      <c r="L175" s="1400"/>
      <c r="M175" s="1472"/>
      <c r="N175" s="559"/>
      <c r="O175" s="559"/>
    </row>
    <row r="176" spans="1:15" s="1588" customFormat="1" ht="18">
      <c r="A176" s="569"/>
      <c r="B176" s="1200" t="s">
        <v>1399</v>
      </c>
      <c r="C176" s="1575"/>
      <c r="D176" s="561"/>
      <c r="E176" s="561"/>
      <c r="F176" s="1165"/>
      <c r="G176" s="561"/>
      <c r="H176" s="561"/>
      <c r="I176" s="561"/>
      <c r="J176" s="561"/>
      <c r="K176" s="561"/>
      <c r="L176" s="561"/>
      <c r="M176" s="562"/>
      <c r="N176" s="559"/>
      <c r="O176" s="559"/>
    </row>
    <row r="177" spans="1:15" s="1588" customFormat="1">
      <c r="A177" s="569"/>
      <c r="B177" s="559"/>
      <c r="C177" s="1572"/>
      <c r="D177" s="559"/>
      <c r="E177" s="559"/>
      <c r="F177" s="559"/>
      <c r="G177" s="559"/>
      <c r="H177" s="559"/>
      <c r="I177" s="559"/>
      <c r="J177" s="559"/>
      <c r="K177" s="559"/>
      <c r="L177" s="559"/>
      <c r="M177" s="571"/>
      <c r="N177" s="559"/>
      <c r="O177" s="559"/>
    </row>
    <row r="178" spans="1:15" s="1588" customFormat="1">
      <c r="A178" s="1576" t="s">
        <v>1400</v>
      </c>
      <c r="B178" s="559" t="s">
        <v>1401</v>
      </c>
      <c r="C178" s="1572"/>
      <c r="D178" s="559"/>
      <c r="E178" s="559"/>
      <c r="F178" s="559" t="s">
        <v>1402</v>
      </c>
      <c r="G178" s="559"/>
      <c r="H178" s="559"/>
      <c r="I178" s="559"/>
      <c r="J178" s="559"/>
      <c r="K178" s="559"/>
      <c r="L178" s="559"/>
      <c r="M178" s="571"/>
      <c r="N178" s="559"/>
      <c r="O178" s="559"/>
    </row>
    <row r="179" spans="1:15" s="1588" customFormat="1">
      <c r="A179" s="569"/>
      <c r="B179" s="559" t="s">
        <v>1403</v>
      </c>
      <c r="C179" s="1572"/>
      <c r="D179" s="559"/>
      <c r="E179" s="559"/>
      <c r="F179" s="559" t="s">
        <v>1404</v>
      </c>
      <c r="G179" s="559"/>
      <c r="H179" s="559"/>
      <c r="I179" s="559"/>
      <c r="J179" s="559"/>
      <c r="K179" s="559"/>
      <c r="L179" s="559"/>
      <c r="M179" s="571"/>
      <c r="N179" s="559"/>
      <c r="O179" s="559"/>
    </row>
    <row r="180" spans="1:15" s="1588" customFormat="1">
      <c r="A180" s="569"/>
      <c r="B180" s="559"/>
      <c r="C180" s="1572"/>
      <c r="D180" s="559"/>
      <c r="E180" s="559"/>
      <c r="F180" s="559" t="s">
        <v>1405</v>
      </c>
      <c r="G180" s="559"/>
      <c r="H180" s="559"/>
      <c r="I180" s="559"/>
      <c r="J180" s="559"/>
      <c r="K180" s="559"/>
      <c r="L180" s="559"/>
      <c r="M180" s="571"/>
      <c r="N180" s="559"/>
      <c r="O180" s="559"/>
    </row>
    <row r="181" spans="1:15" s="1588" customFormat="1">
      <c r="A181" s="1576" t="s">
        <v>1406</v>
      </c>
      <c r="B181" s="559" t="s">
        <v>1407</v>
      </c>
      <c r="C181" s="1572"/>
      <c r="D181" s="559"/>
      <c r="E181" s="559"/>
      <c r="F181" s="559" t="s">
        <v>1408</v>
      </c>
      <c r="G181" s="559"/>
      <c r="H181" s="559"/>
      <c r="I181" s="559"/>
      <c r="J181" s="559"/>
      <c r="K181" s="559"/>
      <c r="L181" s="559"/>
      <c r="M181" s="571"/>
      <c r="N181" s="559"/>
      <c r="O181" s="559"/>
    </row>
    <row r="182" spans="1:15" s="1588" customFormat="1">
      <c r="A182" s="569"/>
      <c r="B182" s="559" t="s">
        <v>1409</v>
      </c>
      <c r="C182" s="1572"/>
      <c r="D182" s="559"/>
      <c r="E182" s="559"/>
      <c r="F182" s="559"/>
      <c r="G182" s="559"/>
      <c r="H182" s="559"/>
      <c r="I182" s="559"/>
      <c r="J182" s="559"/>
      <c r="K182" s="559"/>
      <c r="L182" s="559"/>
      <c r="M182" s="571"/>
      <c r="N182" s="559"/>
      <c r="O182" s="559"/>
    </row>
    <row r="183" spans="1:15" s="1588" customFormat="1">
      <c r="A183" s="626"/>
      <c r="B183" s="629" t="s">
        <v>1410</v>
      </c>
      <c r="C183" s="1577" t="s">
        <v>1411</v>
      </c>
      <c r="D183" s="629" t="s">
        <v>1412</v>
      </c>
      <c r="E183" s="629" t="s">
        <v>1413</v>
      </c>
      <c r="F183" s="1208" t="s">
        <v>45</v>
      </c>
      <c r="G183" s="1578"/>
      <c r="H183" s="629" t="s">
        <v>1414</v>
      </c>
      <c r="I183" s="629" t="s">
        <v>1415</v>
      </c>
      <c r="J183" s="1208"/>
      <c r="K183" s="1578"/>
      <c r="L183" s="1208" t="s">
        <v>1416</v>
      </c>
      <c r="M183" s="1579"/>
      <c r="N183" s="559"/>
      <c r="O183" s="559"/>
    </row>
    <row r="184" spans="1:15" s="1588" customFormat="1">
      <c r="A184" s="635"/>
      <c r="B184" s="633" t="s">
        <v>1417</v>
      </c>
      <c r="C184" s="1580" t="s">
        <v>47</v>
      </c>
      <c r="D184" s="633" t="s">
        <v>1418</v>
      </c>
      <c r="E184" s="633" t="s">
        <v>1419</v>
      </c>
      <c r="F184" s="561" t="s">
        <v>1072</v>
      </c>
      <c r="G184" s="634"/>
      <c r="H184" s="633" t="s">
        <v>1420</v>
      </c>
      <c r="I184" s="633" t="s">
        <v>1421</v>
      </c>
      <c r="J184" s="561" t="s">
        <v>1422</v>
      </c>
      <c r="K184" s="634"/>
      <c r="L184" s="561" t="s">
        <v>1423</v>
      </c>
      <c r="M184" s="562"/>
      <c r="N184" s="559"/>
      <c r="O184" s="559"/>
    </row>
    <row r="185" spans="1:15" s="1588" customFormat="1">
      <c r="A185" s="635"/>
      <c r="B185" s="1581" t="s">
        <v>459</v>
      </c>
      <c r="C185" s="1582" t="s">
        <v>460</v>
      </c>
      <c r="D185" s="1581" t="s">
        <v>461</v>
      </c>
      <c r="E185" s="1581" t="s">
        <v>61</v>
      </c>
      <c r="F185" s="1504" t="s">
        <v>62</v>
      </c>
      <c r="G185" s="1583"/>
      <c r="H185" s="1581" t="s">
        <v>63</v>
      </c>
      <c r="I185" s="1581" t="s">
        <v>64</v>
      </c>
      <c r="J185" s="1504" t="s">
        <v>65</v>
      </c>
      <c r="K185" s="1583"/>
      <c r="L185" s="1504" t="s">
        <v>66</v>
      </c>
      <c r="M185" s="1584"/>
      <c r="N185" s="559"/>
      <c r="O185" s="559"/>
    </row>
    <row r="186" spans="1:15" s="1588" customFormat="1">
      <c r="A186" s="635" t="s">
        <v>35</v>
      </c>
      <c r="B186" s="632"/>
      <c r="C186" s="1585"/>
      <c r="D186" s="632"/>
      <c r="E186" s="1566"/>
      <c r="F186" s="1551" t="s">
        <v>1411</v>
      </c>
      <c r="G186" s="632"/>
      <c r="H186" s="632"/>
      <c r="I186" s="1566"/>
      <c r="J186" s="1586" t="s">
        <v>1411</v>
      </c>
      <c r="K186" s="1209"/>
      <c r="L186" s="1587" t="s">
        <v>1411</v>
      </c>
      <c r="M186" s="571"/>
      <c r="N186" s="559"/>
      <c r="O186" s="559"/>
    </row>
    <row r="187" spans="1:15" s="1588" customFormat="1">
      <c r="A187" s="635" t="s">
        <v>47</v>
      </c>
      <c r="B187" s="632"/>
      <c r="C187" s="1585"/>
      <c r="D187" s="632"/>
      <c r="E187" s="633" t="s">
        <v>1719</v>
      </c>
      <c r="F187" s="633" t="s">
        <v>47</v>
      </c>
      <c r="G187" s="633" t="s">
        <v>1719</v>
      </c>
      <c r="H187" s="633" t="s">
        <v>1719</v>
      </c>
      <c r="I187" s="632"/>
      <c r="J187" s="633" t="s">
        <v>47</v>
      </c>
      <c r="K187" s="633" t="s">
        <v>1719</v>
      </c>
      <c r="L187" s="633" t="s">
        <v>47</v>
      </c>
      <c r="M187" s="636" t="s">
        <v>1719</v>
      </c>
      <c r="N187" s="559"/>
      <c r="O187" s="559"/>
    </row>
    <row r="188" spans="1:15" s="1588" customFormat="1">
      <c r="A188" s="635" t="s">
        <v>463</v>
      </c>
      <c r="B188" s="632"/>
      <c r="C188" s="1592"/>
      <c r="D188" s="1100"/>
      <c r="E188" s="1100"/>
      <c r="F188" s="1100"/>
      <c r="G188" s="1100"/>
      <c r="H188" s="1100"/>
      <c r="I188" s="1100"/>
      <c r="J188" s="1100"/>
      <c r="K188" s="1100"/>
      <c r="L188" s="1100"/>
      <c r="M188" s="1421"/>
    </row>
    <row r="189" spans="1:15" s="1588" customFormat="1">
      <c r="A189" s="635" t="s">
        <v>820</v>
      </c>
      <c r="B189" s="632"/>
      <c r="C189" s="1592"/>
      <c r="D189" s="1100"/>
      <c r="E189" s="1100"/>
      <c r="F189" s="1100"/>
      <c r="G189" s="1100"/>
      <c r="H189" s="1100"/>
      <c r="I189" s="1100"/>
      <c r="J189" s="1100"/>
      <c r="K189" s="1100"/>
      <c r="L189" s="1100"/>
      <c r="M189" s="1421"/>
    </row>
    <row r="190" spans="1:15" s="1588" customFormat="1">
      <c r="A190" s="635" t="s">
        <v>1058</v>
      </c>
      <c r="B190" s="632"/>
      <c r="C190" s="1592"/>
      <c r="D190" s="1100"/>
      <c r="E190" s="1100"/>
      <c r="F190" s="1100"/>
      <c r="G190" s="1100"/>
      <c r="H190" s="1100"/>
      <c r="I190" s="1100"/>
      <c r="J190" s="1100"/>
      <c r="K190" s="1100"/>
      <c r="L190" s="1100"/>
      <c r="M190" s="1421"/>
    </row>
    <row r="191" spans="1:15" s="1588" customFormat="1">
      <c r="A191" s="635" t="s">
        <v>70</v>
      </c>
      <c r="B191" s="632"/>
      <c r="C191" s="1592"/>
      <c r="D191" s="1100"/>
      <c r="E191" s="1100"/>
      <c r="F191" s="1100"/>
      <c r="G191" s="1100"/>
      <c r="H191" s="1100"/>
      <c r="I191" s="1100"/>
      <c r="J191" s="1100"/>
      <c r="K191" s="1100"/>
      <c r="L191" s="1100"/>
      <c r="M191" s="1421"/>
    </row>
    <row r="192" spans="1:15" s="1588" customFormat="1">
      <c r="A192" s="635" t="s">
        <v>71</v>
      </c>
      <c r="B192" s="632"/>
      <c r="C192" s="1592"/>
      <c r="D192" s="1100"/>
      <c r="E192" s="1100"/>
      <c r="F192" s="1100"/>
      <c r="G192" s="1100"/>
      <c r="H192" s="1100"/>
      <c r="I192" s="1100"/>
      <c r="J192" s="1100"/>
      <c r="K192" s="1100"/>
      <c r="L192" s="1100"/>
      <c r="M192" s="1421"/>
    </row>
    <row r="193" spans="1:13" s="1588" customFormat="1">
      <c r="A193" s="635" t="s">
        <v>471</v>
      </c>
      <c r="B193" s="632"/>
      <c r="C193" s="1592"/>
      <c r="D193" s="1100"/>
      <c r="E193" s="1100"/>
      <c r="F193" s="1100"/>
      <c r="G193" s="1100"/>
      <c r="H193" s="1100"/>
      <c r="I193" s="1100"/>
      <c r="J193" s="1100"/>
      <c r="K193" s="1100"/>
      <c r="L193" s="1100"/>
      <c r="M193" s="1421"/>
    </row>
    <row r="194" spans="1:13" s="1588" customFormat="1">
      <c r="A194" s="635" t="s">
        <v>474</v>
      </c>
      <c r="B194" s="632"/>
      <c r="C194" s="1592"/>
      <c r="D194" s="1100"/>
      <c r="E194" s="1100"/>
      <c r="F194" s="1100"/>
      <c r="G194" s="1100"/>
      <c r="H194" s="1100"/>
      <c r="I194" s="1100"/>
      <c r="J194" s="1100"/>
      <c r="K194" s="1100"/>
      <c r="L194" s="1100"/>
      <c r="M194" s="1421"/>
    </row>
    <row r="195" spans="1:13" s="1588" customFormat="1">
      <c r="A195" s="635" t="s">
        <v>2064</v>
      </c>
      <c r="B195" s="632"/>
      <c r="C195" s="1592"/>
      <c r="D195" s="1100"/>
      <c r="E195" s="1100"/>
      <c r="F195" s="1100"/>
      <c r="G195" s="1100"/>
      <c r="H195" s="1100"/>
      <c r="I195" s="1100"/>
      <c r="J195" s="1100"/>
      <c r="K195" s="1100"/>
      <c r="L195" s="1100"/>
      <c r="M195" s="1421"/>
    </row>
    <row r="196" spans="1:13" s="1588" customFormat="1">
      <c r="A196" s="635" t="s">
        <v>334</v>
      </c>
      <c r="B196" s="632"/>
      <c r="C196" s="1592"/>
      <c r="D196" s="1100"/>
      <c r="E196" s="1100"/>
      <c r="F196" s="1100"/>
      <c r="G196" s="1100"/>
      <c r="H196" s="1100"/>
      <c r="I196" s="1100"/>
      <c r="J196" s="1100"/>
      <c r="K196" s="1100"/>
      <c r="L196" s="1100"/>
      <c r="M196" s="1421"/>
    </row>
    <row r="197" spans="1:13" s="1588" customFormat="1">
      <c r="A197" s="635" t="s">
        <v>72</v>
      </c>
      <c r="B197" s="632"/>
      <c r="C197" s="1592"/>
      <c r="D197" s="1100"/>
      <c r="E197" s="1100"/>
      <c r="F197" s="1100"/>
      <c r="G197" s="1100"/>
      <c r="H197" s="1100"/>
      <c r="I197" s="1100"/>
      <c r="J197" s="1100"/>
      <c r="K197" s="1100"/>
      <c r="L197" s="1100"/>
      <c r="M197" s="1421"/>
    </row>
    <row r="198" spans="1:13" s="1588" customFormat="1">
      <c r="A198" s="635" t="s">
        <v>73</v>
      </c>
      <c r="B198" s="632"/>
      <c r="C198" s="1592"/>
      <c r="D198" s="1100"/>
      <c r="E198" s="1100"/>
      <c r="F198" s="1100"/>
      <c r="G198" s="1100"/>
      <c r="H198" s="1100"/>
      <c r="I198" s="1100"/>
      <c r="J198" s="1100"/>
      <c r="K198" s="1100"/>
      <c r="L198" s="1100"/>
      <c r="M198" s="1421"/>
    </row>
    <row r="199" spans="1:13" s="1588" customFormat="1">
      <c r="A199" s="635" t="s">
        <v>74</v>
      </c>
      <c r="B199" s="632"/>
      <c r="C199" s="1592"/>
      <c r="D199" s="1100"/>
      <c r="E199" s="1100"/>
      <c r="F199" s="1100"/>
      <c r="G199" s="1100"/>
      <c r="H199" s="1100"/>
      <c r="I199" s="1100"/>
      <c r="J199" s="1100"/>
      <c r="K199" s="1100"/>
      <c r="L199" s="1100"/>
      <c r="M199" s="1421"/>
    </row>
    <row r="200" spans="1:13" s="1588" customFormat="1">
      <c r="A200" s="635" t="s">
        <v>75</v>
      </c>
      <c r="B200" s="632"/>
      <c r="C200" s="1592"/>
      <c r="D200" s="1100"/>
      <c r="E200" s="1100"/>
      <c r="F200" s="1100"/>
      <c r="G200" s="1100"/>
      <c r="H200" s="1100"/>
      <c r="I200" s="1100"/>
      <c r="J200" s="1100"/>
      <c r="K200" s="1100"/>
      <c r="L200" s="1100"/>
      <c r="M200" s="1421"/>
    </row>
    <row r="201" spans="1:13" s="1588" customFormat="1">
      <c r="A201" s="635" t="s">
        <v>76</v>
      </c>
      <c r="B201" s="632"/>
      <c r="C201" s="1592"/>
      <c r="D201" s="1100"/>
      <c r="E201" s="1100"/>
      <c r="F201" s="1100"/>
      <c r="G201" s="1100"/>
      <c r="H201" s="1100"/>
      <c r="I201" s="1100"/>
      <c r="J201" s="1100"/>
      <c r="K201" s="1100"/>
      <c r="L201" s="1100"/>
      <c r="M201" s="1421"/>
    </row>
    <row r="202" spans="1:13" s="1588" customFormat="1">
      <c r="A202" s="635" t="s">
        <v>77</v>
      </c>
      <c r="B202" s="632"/>
      <c r="C202" s="1592"/>
      <c r="D202" s="1100"/>
      <c r="E202" s="1100"/>
      <c r="F202" s="1100"/>
      <c r="G202" s="1100"/>
      <c r="H202" s="1100"/>
      <c r="I202" s="1100"/>
      <c r="J202" s="1100"/>
      <c r="K202" s="1100"/>
      <c r="L202" s="1100"/>
      <c r="M202" s="1421"/>
    </row>
    <row r="203" spans="1:13" s="1588" customFormat="1">
      <c r="A203" s="635" t="s">
        <v>78</v>
      </c>
      <c r="B203" s="632"/>
      <c r="C203" s="1592"/>
      <c r="D203" s="1100"/>
      <c r="E203" s="1100"/>
      <c r="F203" s="1100"/>
      <c r="G203" s="1100"/>
      <c r="H203" s="1100"/>
      <c r="I203" s="1100"/>
      <c r="J203" s="1100"/>
      <c r="K203" s="1100"/>
      <c r="L203" s="1100"/>
      <c r="M203" s="1421"/>
    </row>
    <row r="204" spans="1:13" s="1588" customFormat="1">
      <c r="A204" s="635" t="s">
        <v>79</v>
      </c>
      <c r="B204" s="632"/>
      <c r="C204" s="1592"/>
      <c r="D204" s="1100"/>
      <c r="E204" s="1100"/>
      <c r="F204" s="1100"/>
      <c r="G204" s="1100"/>
      <c r="H204" s="1100"/>
      <c r="I204" s="1100"/>
      <c r="J204" s="1100"/>
      <c r="K204" s="1100"/>
      <c r="L204" s="1100"/>
      <c r="M204" s="1421"/>
    </row>
    <row r="205" spans="1:13" s="1588" customFormat="1">
      <c r="A205" s="635" t="s">
        <v>80</v>
      </c>
      <c r="B205" s="632"/>
      <c r="C205" s="1592"/>
      <c r="D205" s="1100"/>
      <c r="E205" s="1100"/>
      <c r="F205" s="1100"/>
      <c r="G205" s="1100"/>
      <c r="H205" s="1100"/>
      <c r="I205" s="1100"/>
      <c r="J205" s="1100"/>
      <c r="K205" s="1100"/>
      <c r="L205" s="1100"/>
      <c r="M205" s="1421"/>
    </row>
    <row r="206" spans="1:13" s="1588" customFormat="1">
      <c r="A206" s="635" t="s">
        <v>81</v>
      </c>
      <c r="B206" s="632"/>
      <c r="C206" s="1592"/>
      <c r="D206" s="1100"/>
      <c r="E206" s="1100"/>
      <c r="F206" s="1100"/>
      <c r="G206" s="1100"/>
      <c r="H206" s="1100"/>
      <c r="I206" s="1100"/>
      <c r="J206" s="1100"/>
      <c r="K206" s="1100"/>
      <c r="L206" s="1100"/>
      <c r="M206" s="1421"/>
    </row>
    <row r="207" spans="1:13" s="1588" customFormat="1">
      <c r="A207" s="635" t="s">
        <v>82</v>
      </c>
      <c r="B207" s="632"/>
      <c r="C207" s="1592"/>
      <c r="D207" s="1100"/>
      <c r="E207" s="1100"/>
      <c r="F207" s="1100"/>
      <c r="G207" s="1100"/>
      <c r="H207" s="1100"/>
      <c r="I207" s="1100"/>
      <c r="J207" s="1100"/>
      <c r="K207" s="1100"/>
      <c r="L207" s="1100"/>
      <c r="M207" s="1421"/>
    </row>
    <row r="208" spans="1:13" s="1588" customFormat="1">
      <c r="A208" s="635" t="s">
        <v>83</v>
      </c>
      <c r="B208" s="632"/>
      <c r="C208" s="1592"/>
      <c r="D208" s="1100"/>
      <c r="E208" s="1100"/>
      <c r="F208" s="1100"/>
      <c r="G208" s="1100"/>
      <c r="H208" s="1100"/>
      <c r="I208" s="1100"/>
      <c r="J208" s="1100"/>
      <c r="K208" s="1100"/>
      <c r="L208" s="1100"/>
      <c r="M208" s="1421"/>
    </row>
    <row r="209" spans="1:15" s="1588" customFormat="1">
      <c r="A209" s="635" t="s">
        <v>84</v>
      </c>
      <c r="B209" s="632"/>
      <c r="C209" s="1592"/>
      <c r="D209" s="1100"/>
      <c r="E209" s="1100"/>
      <c r="F209" s="1100"/>
      <c r="G209" s="1100"/>
      <c r="H209" s="1100"/>
      <c r="I209" s="1100"/>
      <c r="J209" s="1100"/>
      <c r="K209" s="1100"/>
      <c r="L209" s="1100"/>
      <c r="M209" s="1421"/>
    </row>
    <row r="210" spans="1:15" s="1588" customFormat="1">
      <c r="A210" s="635" t="s">
        <v>85</v>
      </c>
      <c r="B210" s="632"/>
      <c r="C210" s="1592"/>
      <c r="D210" s="1100"/>
      <c r="E210" s="1100"/>
      <c r="F210" s="1100"/>
      <c r="G210" s="1100"/>
      <c r="H210" s="1100"/>
      <c r="I210" s="1100"/>
      <c r="J210" s="1100"/>
      <c r="K210" s="1100"/>
      <c r="L210" s="1100"/>
      <c r="M210" s="1421"/>
    </row>
    <row r="211" spans="1:15" s="1588" customFormat="1">
      <c r="A211" s="635" t="s">
        <v>86</v>
      </c>
      <c r="B211" s="632"/>
      <c r="C211" s="1592"/>
      <c r="D211" s="1100"/>
      <c r="E211" s="1100"/>
      <c r="F211" s="1100"/>
      <c r="G211" s="1100"/>
      <c r="H211" s="1100"/>
      <c r="I211" s="1100"/>
      <c r="J211" s="1100"/>
      <c r="K211" s="1100"/>
      <c r="L211" s="1100"/>
      <c r="M211" s="1421"/>
    </row>
    <row r="212" spans="1:15" s="1588" customFormat="1">
      <c r="A212" s="635" t="s">
        <v>87</v>
      </c>
      <c r="B212" s="632"/>
      <c r="C212" s="1592"/>
      <c r="D212" s="1100"/>
      <c r="E212" s="1100"/>
      <c r="F212" s="1100"/>
      <c r="G212" s="1100"/>
      <c r="H212" s="1100"/>
      <c r="I212" s="1100"/>
      <c r="J212" s="1100"/>
      <c r="K212" s="1100"/>
      <c r="L212" s="1100"/>
      <c r="M212" s="1421"/>
    </row>
    <row r="213" spans="1:15" s="1588" customFormat="1">
      <c r="A213" s="635" t="s">
        <v>2076</v>
      </c>
      <c r="B213" s="632"/>
      <c r="C213" s="1592"/>
      <c r="D213" s="1100"/>
      <c r="E213" s="1100"/>
      <c r="F213" s="1100"/>
      <c r="G213" s="1100"/>
      <c r="H213" s="1100"/>
      <c r="I213" s="1100"/>
      <c r="J213" s="1100"/>
      <c r="K213" s="1100"/>
      <c r="L213" s="1100"/>
      <c r="M213" s="1421"/>
    </row>
    <row r="214" spans="1:15" s="1588" customFormat="1">
      <c r="A214" s="635" t="s">
        <v>2078</v>
      </c>
      <c r="B214" s="632"/>
      <c r="C214" s="1592"/>
      <c r="D214" s="1100"/>
      <c r="E214" s="1100"/>
      <c r="F214" s="1100"/>
      <c r="G214" s="1100"/>
      <c r="H214" s="1100"/>
      <c r="I214" s="1100"/>
      <c r="J214" s="1100"/>
      <c r="K214" s="1100"/>
      <c r="L214" s="1100"/>
      <c r="M214" s="1421"/>
    </row>
    <row r="215" spans="1:15" s="1588" customFormat="1">
      <c r="A215" s="635" t="s">
        <v>2080</v>
      </c>
      <c r="B215" s="632"/>
      <c r="C215" s="1592"/>
      <c r="D215" s="1100"/>
      <c r="E215" s="1100"/>
      <c r="F215" s="1100"/>
      <c r="G215" s="1100"/>
      <c r="H215" s="1100"/>
      <c r="I215" s="1100"/>
      <c r="J215" s="1100"/>
      <c r="K215" s="1100"/>
      <c r="L215" s="1100"/>
      <c r="M215" s="1421"/>
    </row>
    <row r="216" spans="1:15" s="1588" customFormat="1">
      <c r="A216" s="635" t="s">
        <v>2083</v>
      </c>
      <c r="B216" s="632"/>
      <c r="C216" s="1592"/>
      <c r="D216" s="1100"/>
      <c r="E216" s="1100"/>
      <c r="F216" s="1100"/>
      <c r="G216" s="1100"/>
      <c r="H216" s="1100"/>
      <c r="I216" s="1100"/>
      <c r="J216" s="1100"/>
      <c r="K216" s="1100"/>
      <c r="L216" s="1100"/>
      <c r="M216" s="1421"/>
    </row>
    <row r="217" spans="1:15" s="1588" customFormat="1">
      <c r="A217" s="635" t="s">
        <v>2397</v>
      </c>
      <c r="B217" s="632"/>
      <c r="C217" s="1592"/>
      <c r="D217" s="1100"/>
      <c r="E217" s="1100"/>
      <c r="F217" s="1100"/>
      <c r="G217" s="1100"/>
      <c r="H217" s="1100"/>
      <c r="I217" s="1100"/>
      <c r="J217" s="1100"/>
      <c r="K217" s="1100"/>
      <c r="L217" s="1100"/>
      <c r="M217" s="1421"/>
    </row>
    <row r="218" spans="1:15" s="1588" customFormat="1">
      <c r="A218" s="1601" t="s">
        <v>2400</v>
      </c>
      <c r="B218" s="632"/>
      <c r="C218" s="1592"/>
      <c r="D218" s="1100"/>
      <c r="E218" s="1100"/>
      <c r="F218" s="1100"/>
      <c r="G218" s="1100"/>
      <c r="H218" s="1100"/>
      <c r="I218" s="1100"/>
      <c r="J218" s="1100"/>
      <c r="K218" s="1100"/>
      <c r="L218" s="1100"/>
      <c r="M218" s="1421"/>
    </row>
    <row r="219" spans="1:15" s="1588" customFormat="1">
      <c r="A219" s="635"/>
      <c r="B219" s="632" t="s">
        <v>3306</v>
      </c>
      <c r="C219" s="1592"/>
      <c r="D219" s="1100">
        <f>SUM(D188:D218)</f>
        <v>0</v>
      </c>
      <c r="E219" s="1100">
        <f>SUM(E188:E218)</f>
        <v>0</v>
      </c>
      <c r="F219" s="1100"/>
      <c r="G219" s="1100"/>
      <c r="H219" s="1100">
        <f>SUM(H188:H218)</f>
        <v>0</v>
      </c>
      <c r="I219" s="1100"/>
      <c r="J219" s="1100"/>
      <c r="K219" s="1100"/>
      <c r="L219" s="1100"/>
      <c r="M219" s="1593">
        <f>SUM(M188:M218)</f>
        <v>0</v>
      </c>
    </row>
    <row r="220" spans="1:15" s="570" customFormat="1">
      <c r="A220" s="635"/>
      <c r="B220" s="632"/>
      <c r="C220" s="1592"/>
      <c r="D220" s="1100"/>
      <c r="E220" s="1100"/>
      <c r="F220" s="1100"/>
      <c r="G220" s="1100"/>
      <c r="H220" s="1100"/>
      <c r="I220" s="1100"/>
      <c r="J220" s="1100"/>
      <c r="K220" s="1100"/>
      <c r="L220" s="1100"/>
      <c r="M220" s="1605"/>
    </row>
    <row r="221" spans="1:15" s="1588" customFormat="1">
      <c r="A221" s="635" t="s">
        <v>1424</v>
      </c>
      <c r="B221" s="632"/>
      <c r="C221" s="1592"/>
      <c r="D221" s="1100"/>
      <c r="E221" s="1100"/>
      <c r="F221" s="1100"/>
      <c r="G221" s="1100"/>
      <c r="H221" s="1100"/>
      <c r="I221" s="1100"/>
      <c r="J221" s="1100"/>
      <c r="K221" s="1100"/>
      <c r="L221" s="1100"/>
      <c r="M221" s="1605"/>
      <c r="N221" s="559"/>
      <c r="O221" s="559"/>
    </row>
    <row r="222" spans="1:15" s="1588" customFormat="1">
      <c r="A222" s="635"/>
      <c r="B222" s="632"/>
      <c r="C222" s="1592"/>
      <c r="D222" s="1100"/>
      <c r="E222" s="1100"/>
      <c r="F222" s="1100"/>
      <c r="G222" s="1100"/>
      <c r="H222" s="1100"/>
      <c r="I222" s="1100"/>
      <c r="J222" s="1100"/>
      <c r="K222" s="1100"/>
      <c r="L222" s="1100"/>
      <c r="M222" s="1605"/>
      <c r="N222" s="559"/>
      <c r="O222" s="559"/>
    </row>
    <row r="223" spans="1:15" s="1588" customFormat="1">
      <c r="A223" s="635"/>
      <c r="B223" s="632"/>
      <c r="C223" s="1592"/>
      <c r="D223" s="1100"/>
      <c r="E223" s="1100"/>
      <c r="F223" s="1100"/>
      <c r="G223" s="1100"/>
      <c r="H223" s="1100"/>
      <c r="I223" s="1100"/>
      <c r="J223" s="1100"/>
      <c r="K223" s="1100"/>
      <c r="L223" s="1100"/>
      <c r="M223" s="1605"/>
      <c r="N223" s="559"/>
      <c r="O223" s="559"/>
    </row>
    <row r="224" spans="1:15" s="1588" customFormat="1">
      <c r="A224" s="635"/>
      <c r="B224" s="632"/>
      <c r="C224" s="1592"/>
      <c r="D224" s="1100"/>
      <c r="E224" s="1100"/>
      <c r="F224" s="1100"/>
      <c r="G224" s="1100"/>
      <c r="H224" s="1100"/>
      <c r="I224" s="1100"/>
      <c r="J224" s="1100"/>
      <c r="K224" s="1100"/>
      <c r="L224" s="1100"/>
      <c r="M224" s="1605"/>
      <c r="N224" s="559"/>
      <c r="O224" s="559"/>
    </row>
    <row r="225" spans="1:15" s="1588" customFormat="1">
      <c r="A225" s="635"/>
      <c r="B225" s="632"/>
      <c r="C225" s="1592"/>
      <c r="D225" s="1100"/>
      <c r="E225" s="1100"/>
      <c r="F225" s="1100"/>
      <c r="G225" s="1100"/>
      <c r="H225" s="1100"/>
      <c r="I225" s="1100"/>
      <c r="J225" s="1100"/>
      <c r="K225" s="1100"/>
      <c r="L225" s="1100"/>
      <c r="M225" s="1605"/>
      <c r="N225" s="559"/>
      <c r="O225" s="559"/>
    </row>
    <row r="226" spans="1:15" s="1588" customFormat="1">
      <c r="A226" s="635"/>
      <c r="B226" s="632"/>
      <c r="C226" s="1592"/>
      <c r="D226" s="1100"/>
      <c r="E226" s="1100"/>
      <c r="F226" s="1100"/>
      <c r="G226" s="1100"/>
      <c r="H226" s="1100"/>
      <c r="I226" s="1100"/>
      <c r="J226" s="1100"/>
      <c r="K226" s="1100"/>
      <c r="L226" s="1100"/>
      <c r="M226" s="1605"/>
      <c r="N226" s="559"/>
      <c r="O226" s="559"/>
    </row>
    <row r="227" spans="1:15" s="1588" customFormat="1">
      <c r="A227" s="635"/>
      <c r="B227" s="632"/>
      <c r="C227" s="1592"/>
      <c r="D227" s="1100"/>
      <c r="E227" s="1100"/>
      <c r="F227" s="1100"/>
      <c r="G227" s="1100"/>
      <c r="H227" s="1100"/>
      <c r="I227" s="1100"/>
      <c r="J227" s="1100"/>
      <c r="K227" s="1100"/>
      <c r="L227" s="1100"/>
      <c r="M227" s="1605"/>
      <c r="N227" s="559"/>
      <c r="O227" s="559"/>
    </row>
    <row r="228" spans="1:15" s="1588" customFormat="1">
      <c r="A228" s="569" t="s">
        <v>2377</v>
      </c>
      <c r="B228" s="632"/>
      <c r="C228" s="1592"/>
      <c r="D228" s="1100"/>
      <c r="E228" s="1100"/>
      <c r="F228" s="1100"/>
      <c r="G228" s="1100"/>
      <c r="H228" s="1100"/>
      <c r="I228" s="1100"/>
      <c r="J228" s="1100"/>
      <c r="K228" s="1100"/>
      <c r="L228" s="1100"/>
      <c r="M228" s="1605"/>
      <c r="N228" s="559"/>
      <c r="O228" s="559"/>
    </row>
    <row r="229" spans="1:15" s="1588" customFormat="1" ht="16" thickBot="1">
      <c r="A229" s="1302"/>
      <c r="B229" s="648"/>
      <c r="C229" s="1602"/>
      <c r="D229" s="1303"/>
      <c r="E229" s="1303"/>
      <c r="F229" s="1303"/>
      <c r="G229" s="1303"/>
      <c r="H229" s="1303"/>
      <c r="I229" s="1303"/>
      <c r="J229" s="1303"/>
      <c r="K229" s="1303"/>
      <c r="L229" s="1303"/>
      <c r="M229" s="1303"/>
      <c r="N229" s="559"/>
      <c r="O229" s="559"/>
    </row>
    <row r="230" spans="1:15" s="1588" customFormat="1">
      <c r="A230" s="2089" t="s">
        <v>3148</v>
      </c>
      <c r="B230" s="2089"/>
      <c r="C230" s="2089"/>
      <c r="D230" s="2089"/>
      <c r="E230" s="2089"/>
      <c r="F230" s="2089"/>
      <c r="G230" s="2089"/>
      <c r="H230" s="2089"/>
      <c r="I230" s="2089"/>
      <c r="J230" s="2089"/>
      <c r="K230" s="2089"/>
      <c r="L230" s="2089"/>
      <c r="M230" s="2089"/>
      <c r="N230" s="559"/>
      <c r="O230" s="559"/>
    </row>
    <row r="231" spans="1:15" s="1588" customFormat="1" ht="18" thickBot="1">
      <c r="A231" s="572" t="str">
        <f>+CONAMEDATE7</f>
        <v>Annual Report of VERIZON NEW YORK INC.                                                                 For the period ending DECEMBER 31, 2023</v>
      </c>
      <c r="B231" s="559"/>
      <c r="C231" s="1572"/>
      <c r="D231" s="559"/>
      <c r="E231" s="559"/>
      <c r="F231" s="559"/>
      <c r="G231" s="559"/>
      <c r="H231" s="559"/>
      <c r="I231" s="559"/>
      <c r="J231" s="559"/>
      <c r="K231" s="559"/>
      <c r="L231" s="559"/>
      <c r="M231" s="559"/>
    </row>
    <row r="232" spans="1:15" s="1588" customFormat="1">
      <c r="A232" s="1471"/>
      <c r="B232" s="1400"/>
      <c r="C232" s="1573"/>
      <c r="D232" s="1400"/>
      <c r="E232" s="1400"/>
      <c r="F232" s="1400"/>
      <c r="G232" s="1400"/>
      <c r="H232" s="1400"/>
      <c r="I232" s="1574"/>
      <c r="J232" s="1400"/>
      <c r="K232" s="1400"/>
      <c r="L232" s="1400"/>
      <c r="M232" s="1472"/>
    </row>
    <row r="233" spans="1:15" s="1588" customFormat="1" ht="18">
      <c r="A233" s="569"/>
      <c r="B233" s="1200" t="s">
        <v>1399</v>
      </c>
      <c r="C233" s="1575"/>
      <c r="D233" s="561"/>
      <c r="E233" s="561"/>
      <c r="F233" s="1165"/>
      <c r="G233" s="561"/>
      <c r="H233" s="561"/>
      <c r="I233" s="561"/>
      <c r="J233" s="561"/>
      <c r="K233" s="561"/>
      <c r="L233" s="561"/>
      <c r="M233" s="562"/>
    </row>
    <row r="234" spans="1:15" s="1588" customFormat="1">
      <c r="A234" s="569"/>
      <c r="B234" s="559"/>
      <c r="C234" s="1572"/>
      <c r="D234" s="559"/>
      <c r="E234" s="559"/>
      <c r="F234" s="559"/>
      <c r="G234" s="559"/>
      <c r="H234" s="559"/>
      <c r="I234" s="559"/>
      <c r="J234" s="559"/>
      <c r="K234" s="559"/>
      <c r="L234" s="559"/>
      <c r="M234" s="571"/>
    </row>
    <row r="235" spans="1:15" s="1588" customFormat="1">
      <c r="A235" s="1576" t="s">
        <v>1400</v>
      </c>
      <c r="B235" s="559" t="s">
        <v>1401</v>
      </c>
      <c r="C235" s="1572"/>
      <c r="D235" s="559"/>
      <c r="E235" s="559"/>
      <c r="F235" s="559" t="s">
        <v>1402</v>
      </c>
      <c r="G235" s="559"/>
      <c r="H235" s="559"/>
      <c r="I235" s="559"/>
      <c r="J235" s="559"/>
      <c r="K235" s="559"/>
      <c r="L235" s="559"/>
      <c r="M235" s="571"/>
    </row>
    <row r="236" spans="1:15" s="1588" customFormat="1">
      <c r="A236" s="569"/>
      <c r="B236" s="559" t="s">
        <v>1403</v>
      </c>
      <c r="C236" s="1572"/>
      <c r="D236" s="559"/>
      <c r="E236" s="559"/>
      <c r="F236" s="559" t="s">
        <v>1404</v>
      </c>
      <c r="G236" s="559"/>
      <c r="H236" s="559"/>
      <c r="I236" s="559"/>
      <c r="J236" s="559"/>
      <c r="K236" s="559"/>
      <c r="L236" s="559"/>
      <c r="M236" s="571"/>
    </row>
    <row r="237" spans="1:15" s="1588" customFormat="1">
      <c r="A237" s="569"/>
      <c r="B237" s="559"/>
      <c r="C237" s="1572"/>
      <c r="D237" s="559"/>
      <c r="E237" s="559"/>
      <c r="F237" s="559" t="s">
        <v>1405</v>
      </c>
      <c r="G237" s="559"/>
      <c r="H237" s="559"/>
      <c r="I237" s="559"/>
      <c r="J237" s="559"/>
      <c r="K237" s="559"/>
      <c r="L237" s="559"/>
      <c r="M237" s="571"/>
    </row>
    <row r="238" spans="1:15" s="1588" customFormat="1">
      <c r="A238" s="1576" t="s">
        <v>1406</v>
      </c>
      <c r="B238" s="559" t="s">
        <v>1407</v>
      </c>
      <c r="C238" s="1572"/>
      <c r="D238" s="559"/>
      <c r="E238" s="559"/>
      <c r="F238" s="559" t="s">
        <v>1408</v>
      </c>
      <c r="G238" s="559"/>
      <c r="H238" s="559"/>
      <c r="I238" s="559"/>
      <c r="J238" s="559"/>
      <c r="K238" s="559"/>
      <c r="L238" s="559"/>
      <c r="M238" s="571"/>
    </row>
    <row r="239" spans="1:15" s="1588" customFormat="1">
      <c r="A239" s="569"/>
      <c r="B239" s="559" t="s">
        <v>1409</v>
      </c>
      <c r="C239" s="1572"/>
      <c r="D239" s="559"/>
      <c r="E239" s="559"/>
      <c r="F239" s="559"/>
      <c r="G239" s="559"/>
      <c r="H239" s="559"/>
      <c r="I239" s="559"/>
      <c r="J239" s="559"/>
      <c r="K239" s="559"/>
      <c r="L239" s="559"/>
      <c r="M239" s="571"/>
    </row>
    <row r="240" spans="1:15" s="1588" customFormat="1">
      <c r="A240" s="626"/>
      <c r="B240" s="629" t="s">
        <v>1410</v>
      </c>
      <c r="C240" s="1577" t="s">
        <v>1411</v>
      </c>
      <c r="D240" s="629" t="s">
        <v>1412</v>
      </c>
      <c r="E240" s="629" t="s">
        <v>1413</v>
      </c>
      <c r="F240" s="1208" t="s">
        <v>45</v>
      </c>
      <c r="G240" s="1578"/>
      <c r="H240" s="629" t="s">
        <v>1414</v>
      </c>
      <c r="I240" s="629" t="s">
        <v>1415</v>
      </c>
      <c r="J240" s="1208"/>
      <c r="K240" s="1578"/>
      <c r="L240" s="1208" t="s">
        <v>1416</v>
      </c>
      <c r="M240" s="1579"/>
    </row>
    <row r="241" spans="1:14" s="1588" customFormat="1">
      <c r="A241" s="635"/>
      <c r="B241" s="633" t="s">
        <v>1417</v>
      </c>
      <c r="C241" s="1580" t="s">
        <v>47</v>
      </c>
      <c r="D241" s="633" t="s">
        <v>1418</v>
      </c>
      <c r="E241" s="633" t="s">
        <v>1419</v>
      </c>
      <c r="F241" s="561" t="s">
        <v>1072</v>
      </c>
      <c r="G241" s="634"/>
      <c r="H241" s="633" t="s">
        <v>1420</v>
      </c>
      <c r="I241" s="633" t="s">
        <v>1421</v>
      </c>
      <c r="J241" s="561" t="s">
        <v>1422</v>
      </c>
      <c r="K241" s="634"/>
      <c r="L241" s="561" t="s">
        <v>1423</v>
      </c>
      <c r="M241" s="562"/>
      <c r="N241" s="559"/>
    </row>
    <row r="242" spans="1:14" s="1588" customFormat="1">
      <c r="A242" s="635"/>
      <c r="B242" s="1581" t="s">
        <v>459</v>
      </c>
      <c r="C242" s="1582" t="s">
        <v>460</v>
      </c>
      <c r="D242" s="1581" t="s">
        <v>461</v>
      </c>
      <c r="E242" s="1581" t="s">
        <v>61</v>
      </c>
      <c r="F242" s="1504" t="s">
        <v>62</v>
      </c>
      <c r="G242" s="1583"/>
      <c r="H242" s="1581" t="s">
        <v>63</v>
      </c>
      <c r="I242" s="1581" t="s">
        <v>64</v>
      </c>
      <c r="J242" s="1504" t="s">
        <v>65</v>
      </c>
      <c r="K242" s="1583"/>
      <c r="L242" s="1504" t="s">
        <v>66</v>
      </c>
      <c r="M242" s="1584"/>
      <c r="N242" s="559"/>
    </row>
    <row r="243" spans="1:14" s="1588" customFormat="1">
      <c r="A243" s="631" t="s">
        <v>35</v>
      </c>
      <c r="B243" s="632"/>
      <c r="C243" s="1585"/>
      <c r="D243" s="632"/>
      <c r="E243" s="1566"/>
      <c r="F243" s="1551" t="s">
        <v>1411</v>
      </c>
      <c r="G243" s="632"/>
      <c r="H243" s="632"/>
      <c r="I243" s="1566"/>
      <c r="J243" s="1586" t="s">
        <v>1411</v>
      </c>
      <c r="K243" s="1209"/>
      <c r="L243" s="1587" t="s">
        <v>1411</v>
      </c>
      <c r="M243" s="571"/>
      <c r="N243" s="559"/>
    </row>
    <row r="244" spans="1:14" s="1588" customFormat="1">
      <c r="A244" s="631" t="s">
        <v>47</v>
      </c>
      <c r="B244" s="632"/>
      <c r="C244" s="1585"/>
      <c r="D244" s="632"/>
      <c r="E244" s="633" t="s">
        <v>1719</v>
      </c>
      <c r="F244" s="633" t="s">
        <v>47</v>
      </c>
      <c r="G244" s="633" t="s">
        <v>1719</v>
      </c>
      <c r="H244" s="633" t="s">
        <v>1719</v>
      </c>
      <c r="I244" s="632"/>
      <c r="J244" s="633" t="s">
        <v>47</v>
      </c>
      <c r="K244" s="633" t="s">
        <v>1719</v>
      </c>
      <c r="L244" s="633" t="s">
        <v>47</v>
      </c>
      <c r="M244" s="636" t="s">
        <v>1719</v>
      </c>
      <c r="N244" s="559"/>
    </row>
    <row r="245" spans="1:14" s="1588" customFormat="1">
      <c r="A245" s="631" t="s">
        <v>463</v>
      </c>
      <c r="B245" s="632" t="s">
        <v>3134</v>
      </c>
      <c r="C245" s="1592" t="s">
        <v>3020</v>
      </c>
      <c r="D245" s="1100">
        <v>3981.34</v>
      </c>
      <c r="E245" s="1100">
        <v>33.18</v>
      </c>
      <c r="F245" s="1100"/>
      <c r="G245" s="1100"/>
      <c r="H245" s="1100">
        <v>3948.1600000000003</v>
      </c>
      <c r="I245" s="1100"/>
      <c r="J245" s="1100"/>
      <c r="K245" s="1100"/>
      <c r="L245" s="1100"/>
      <c r="M245" s="1421">
        <v>3948.1600000000003</v>
      </c>
    </row>
    <row r="246" spans="1:14" s="1588" customFormat="1">
      <c r="A246" s="631" t="s">
        <v>820</v>
      </c>
      <c r="B246" s="632" t="s">
        <v>3134</v>
      </c>
      <c r="C246" s="1592" t="s">
        <v>3018</v>
      </c>
      <c r="D246" s="1100">
        <v>349.77</v>
      </c>
      <c r="E246" s="1100">
        <v>203.74</v>
      </c>
      <c r="F246" s="1100"/>
      <c r="G246" s="1100"/>
      <c r="H246" s="1100">
        <v>146.03000000000003</v>
      </c>
      <c r="I246" s="1100"/>
      <c r="J246" s="1100"/>
      <c r="K246" s="1100"/>
      <c r="L246" s="1100"/>
      <c r="M246" s="1421">
        <v>146.03000000000003</v>
      </c>
    </row>
    <row r="247" spans="1:14" s="1588" customFormat="1">
      <c r="A247" s="631" t="s">
        <v>1058</v>
      </c>
      <c r="B247" s="632" t="s">
        <v>3403</v>
      </c>
      <c r="C247" s="1592" t="s">
        <v>3018</v>
      </c>
      <c r="D247" s="1100">
        <v>483.73</v>
      </c>
      <c r="E247" s="1100">
        <v>251.74</v>
      </c>
      <c r="F247" s="1100"/>
      <c r="G247" s="1100"/>
      <c r="H247" s="1100">
        <v>231.99</v>
      </c>
      <c r="I247" s="1100"/>
      <c r="J247" s="1100"/>
      <c r="K247" s="1100"/>
      <c r="L247" s="1100"/>
      <c r="M247" s="1421">
        <v>231.99</v>
      </c>
    </row>
    <row r="248" spans="1:14" s="1588" customFormat="1">
      <c r="A248" s="631" t="s">
        <v>70</v>
      </c>
      <c r="B248" s="632" t="s">
        <v>3030</v>
      </c>
      <c r="C248" s="1592" t="s">
        <v>3024</v>
      </c>
      <c r="D248" s="1100">
        <v>78867.98</v>
      </c>
      <c r="E248" s="1100">
        <v>68657.97</v>
      </c>
      <c r="F248" s="1100"/>
      <c r="G248" s="1100"/>
      <c r="H248" s="1100">
        <v>10210.009999999998</v>
      </c>
      <c r="I248" s="1100"/>
      <c r="J248" s="1100"/>
      <c r="K248" s="1100"/>
      <c r="L248" s="1100"/>
      <c r="M248" s="1421">
        <v>10210.009999999998</v>
      </c>
    </row>
    <row r="249" spans="1:14" s="1588" customFormat="1">
      <c r="A249" s="631" t="s">
        <v>71</v>
      </c>
      <c r="B249" s="632" t="s">
        <v>3030</v>
      </c>
      <c r="C249" s="1592" t="s">
        <v>3020</v>
      </c>
      <c r="D249" s="1100">
        <v>47400.89</v>
      </c>
      <c r="E249" s="1100">
        <v>41311.46</v>
      </c>
      <c r="F249" s="1100"/>
      <c r="G249" s="1100"/>
      <c r="H249" s="1100">
        <v>6089.43</v>
      </c>
      <c r="I249" s="1100"/>
      <c r="J249" s="1100"/>
      <c r="K249" s="1100"/>
      <c r="L249" s="1100"/>
      <c r="M249" s="1421">
        <v>6089.43</v>
      </c>
    </row>
    <row r="250" spans="1:14" s="1588" customFormat="1">
      <c r="A250" s="631" t="s">
        <v>471</v>
      </c>
      <c r="B250" s="632" t="s">
        <v>3030</v>
      </c>
      <c r="C250" s="1592" t="s">
        <v>3018</v>
      </c>
      <c r="D250" s="1100">
        <v>779.45</v>
      </c>
      <c r="E250" s="1100">
        <v>475.57</v>
      </c>
      <c r="F250" s="1100"/>
      <c r="G250" s="1100"/>
      <c r="H250" s="1100">
        <v>303.88000000000005</v>
      </c>
      <c r="I250" s="1100"/>
      <c r="J250" s="1100"/>
      <c r="K250" s="1100"/>
      <c r="L250" s="1100"/>
      <c r="M250" s="1421">
        <v>303.88000000000005</v>
      </c>
    </row>
    <row r="251" spans="1:14" s="1588" customFormat="1">
      <c r="A251" s="631" t="s">
        <v>474</v>
      </c>
      <c r="B251" s="632" t="s">
        <v>3031</v>
      </c>
      <c r="C251" s="1592" t="s">
        <v>3020</v>
      </c>
      <c r="D251" s="1100">
        <v>339.02</v>
      </c>
      <c r="E251" s="1100">
        <v>112.57</v>
      </c>
      <c r="F251" s="1100"/>
      <c r="G251" s="1100"/>
      <c r="H251" s="1100">
        <v>226.45</v>
      </c>
      <c r="I251" s="1100"/>
      <c r="J251" s="1100"/>
      <c r="K251" s="1100"/>
      <c r="L251" s="1100"/>
      <c r="M251" s="1421">
        <v>226.45</v>
      </c>
    </row>
    <row r="252" spans="1:14" s="1588" customFormat="1">
      <c r="A252" s="631" t="s">
        <v>2064</v>
      </c>
      <c r="B252" s="632" t="s">
        <v>3031</v>
      </c>
      <c r="C252" s="1592" t="s">
        <v>3018</v>
      </c>
      <c r="D252" s="1100">
        <v>368.81</v>
      </c>
      <c r="E252" s="1100">
        <v>311.22000000000003</v>
      </c>
      <c r="F252" s="1100"/>
      <c r="G252" s="1100"/>
      <c r="H252" s="1100">
        <v>57.589999999999975</v>
      </c>
      <c r="I252" s="1100"/>
      <c r="J252" s="1100"/>
      <c r="K252" s="1100"/>
      <c r="L252" s="1100"/>
      <c r="M252" s="1421">
        <v>57.589999999999975</v>
      </c>
    </row>
    <row r="253" spans="1:14" s="1588" customFormat="1">
      <c r="A253" s="631" t="s">
        <v>334</v>
      </c>
      <c r="B253" s="632" t="s">
        <v>3032</v>
      </c>
      <c r="C253" s="1592" t="s">
        <v>3024</v>
      </c>
      <c r="D253" s="1100">
        <v>1679.92</v>
      </c>
      <c r="E253" s="1100">
        <v>1083.9099999999999</v>
      </c>
      <c r="F253" s="1100"/>
      <c r="G253" s="1100"/>
      <c r="H253" s="1100">
        <v>596.01</v>
      </c>
      <c r="I253" s="1100"/>
      <c r="J253" s="1100"/>
      <c r="K253" s="1100"/>
      <c r="L253" s="1100"/>
      <c r="M253" s="1421">
        <v>596.01</v>
      </c>
    </row>
    <row r="254" spans="1:14" s="1588" customFormat="1">
      <c r="A254" s="631" t="s">
        <v>72</v>
      </c>
      <c r="B254" s="632" t="s">
        <v>3032</v>
      </c>
      <c r="C254" s="1592" t="s">
        <v>3020</v>
      </c>
      <c r="D254" s="1100">
        <v>11866.650000000001</v>
      </c>
      <c r="E254" s="1100">
        <v>10619.19</v>
      </c>
      <c r="F254" s="1100"/>
      <c r="G254" s="1100"/>
      <c r="H254" s="1100">
        <v>1247.46</v>
      </c>
      <c r="I254" s="1100"/>
      <c r="J254" s="1100"/>
      <c r="K254" s="1100"/>
      <c r="L254" s="1100"/>
      <c r="M254" s="1421">
        <v>1247.46</v>
      </c>
    </row>
    <row r="255" spans="1:14" s="1588" customFormat="1">
      <c r="A255" s="631" t="s">
        <v>73</v>
      </c>
      <c r="B255" s="632" t="s">
        <v>3032</v>
      </c>
      <c r="C255" s="1592" t="s">
        <v>3018</v>
      </c>
      <c r="D255" s="1100">
        <v>3522.1800000000003</v>
      </c>
      <c r="E255" s="1100">
        <v>2186.7199999999998</v>
      </c>
      <c r="F255" s="1100"/>
      <c r="G255" s="1100"/>
      <c r="H255" s="1100">
        <v>1335.4600000000003</v>
      </c>
      <c r="I255" s="1100"/>
      <c r="J255" s="1100"/>
      <c r="K255" s="1100"/>
      <c r="L255" s="1100"/>
      <c r="M255" s="1421">
        <v>1335.4600000000003</v>
      </c>
    </row>
    <row r="256" spans="1:14" s="1588" customFormat="1">
      <c r="A256" s="631" t="s">
        <v>74</v>
      </c>
      <c r="B256" s="632" t="s">
        <v>3033</v>
      </c>
      <c r="C256" s="1592" t="s">
        <v>3024</v>
      </c>
      <c r="D256" s="1100">
        <v>24151.46</v>
      </c>
      <c r="E256" s="1100">
        <v>24034.55</v>
      </c>
      <c r="F256" s="1100"/>
      <c r="G256" s="1100"/>
      <c r="H256" s="1100">
        <v>116.91000000000003</v>
      </c>
      <c r="I256" s="1100"/>
      <c r="J256" s="1100"/>
      <c r="K256" s="1100"/>
      <c r="L256" s="1100"/>
      <c r="M256" s="1421">
        <v>116.91000000000003</v>
      </c>
    </row>
    <row r="257" spans="1:13" s="1588" customFormat="1">
      <c r="A257" s="631" t="s">
        <v>75</v>
      </c>
      <c r="B257" s="632" t="s">
        <v>3033</v>
      </c>
      <c r="C257" s="1592" t="s">
        <v>3020</v>
      </c>
      <c r="D257" s="1100">
        <v>30817.23</v>
      </c>
      <c r="E257" s="1100">
        <v>26245.64</v>
      </c>
      <c r="F257" s="1100"/>
      <c r="G257" s="1100"/>
      <c r="H257" s="1100">
        <v>4571.59</v>
      </c>
      <c r="I257" s="1100"/>
      <c r="J257" s="1100"/>
      <c r="K257" s="1100"/>
      <c r="L257" s="1100"/>
      <c r="M257" s="1421">
        <v>4571.59</v>
      </c>
    </row>
    <row r="258" spans="1:13" s="1588" customFormat="1">
      <c r="A258" s="631" t="s">
        <v>76</v>
      </c>
      <c r="B258" s="632" t="s">
        <v>3033</v>
      </c>
      <c r="C258" s="1592" t="s">
        <v>3018</v>
      </c>
      <c r="D258" s="1100">
        <v>1373.5</v>
      </c>
      <c r="E258" s="1100">
        <v>1206.32</v>
      </c>
      <c r="F258" s="1100"/>
      <c r="G258" s="1100"/>
      <c r="H258" s="1100">
        <v>167.18</v>
      </c>
      <c r="I258" s="1100"/>
      <c r="J258" s="1100"/>
      <c r="K258" s="1100"/>
      <c r="L258" s="1100"/>
      <c r="M258" s="1421">
        <v>167.18</v>
      </c>
    </row>
    <row r="259" spans="1:13" s="1588" customFormat="1">
      <c r="A259" s="631" t="s">
        <v>77</v>
      </c>
      <c r="B259" s="632" t="s">
        <v>3404</v>
      </c>
      <c r="C259" s="1592" t="s">
        <v>3018</v>
      </c>
      <c r="D259" s="1100">
        <v>291.67</v>
      </c>
      <c r="E259" s="1100">
        <v>184.72</v>
      </c>
      <c r="F259" s="1100"/>
      <c r="G259" s="1100"/>
      <c r="H259" s="1100">
        <v>106.95000000000002</v>
      </c>
      <c r="I259" s="1100"/>
      <c r="J259" s="1100"/>
      <c r="K259" s="1100"/>
      <c r="L259" s="1100"/>
      <c r="M259" s="1421">
        <v>106.95000000000002</v>
      </c>
    </row>
    <row r="260" spans="1:13" s="1588" customFormat="1">
      <c r="A260" s="631" t="s">
        <v>78</v>
      </c>
      <c r="B260" s="632" t="s">
        <v>3029</v>
      </c>
      <c r="C260" s="1592" t="s">
        <v>3024</v>
      </c>
      <c r="D260" s="1100">
        <v>33562.429999999993</v>
      </c>
      <c r="E260" s="1100">
        <v>20775.88</v>
      </c>
      <c r="F260" s="1100"/>
      <c r="G260" s="1100"/>
      <c r="H260" s="1100">
        <v>12786.55</v>
      </c>
      <c r="I260" s="1100"/>
      <c r="J260" s="1100"/>
      <c r="K260" s="1100"/>
      <c r="L260" s="1100"/>
      <c r="M260" s="1421">
        <v>12786.55</v>
      </c>
    </row>
    <row r="261" spans="1:13" s="1588" customFormat="1">
      <c r="A261" s="631" t="s">
        <v>79</v>
      </c>
      <c r="B261" s="632" t="s">
        <v>3029</v>
      </c>
      <c r="C261" s="1592" t="s">
        <v>3020</v>
      </c>
      <c r="D261" s="1100">
        <v>14654.73</v>
      </c>
      <c r="E261" s="1100">
        <v>10749.09</v>
      </c>
      <c r="F261" s="1100"/>
      <c r="G261" s="1100"/>
      <c r="H261" s="1100">
        <v>3905.6400000000003</v>
      </c>
      <c r="I261" s="1100"/>
      <c r="J261" s="1100"/>
      <c r="K261" s="1100"/>
      <c r="L261" s="1100"/>
      <c r="M261" s="1421">
        <v>3905.6400000000003</v>
      </c>
    </row>
    <row r="262" spans="1:13" s="1588" customFormat="1">
      <c r="A262" s="631" t="s">
        <v>80</v>
      </c>
      <c r="B262" s="632" t="s">
        <v>3029</v>
      </c>
      <c r="C262" s="1592" t="s">
        <v>3018</v>
      </c>
      <c r="D262" s="1100">
        <v>508.13</v>
      </c>
      <c r="E262" s="1100">
        <v>508.13</v>
      </c>
      <c r="F262" s="1100"/>
      <c r="G262" s="1100"/>
      <c r="H262" s="1100">
        <v>0</v>
      </c>
      <c r="I262" s="1100"/>
      <c r="J262" s="1100"/>
      <c r="K262" s="1100"/>
      <c r="L262" s="1100"/>
      <c r="M262" s="1421">
        <v>0</v>
      </c>
    </row>
    <row r="263" spans="1:13" s="1588" customFormat="1">
      <c r="A263" s="631" t="s">
        <v>81</v>
      </c>
      <c r="B263" s="632" t="s">
        <v>2801</v>
      </c>
      <c r="C263" s="1592" t="s">
        <v>3024</v>
      </c>
      <c r="D263" s="1100">
        <v>850.26</v>
      </c>
      <c r="E263" s="1100">
        <v>180.04999999999998</v>
      </c>
      <c r="F263" s="1100"/>
      <c r="G263" s="1100"/>
      <c r="H263" s="1100">
        <v>670.21</v>
      </c>
      <c r="I263" s="1100"/>
      <c r="J263" s="1100"/>
      <c r="K263" s="1100"/>
      <c r="L263" s="1100"/>
      <c r="M263" s="1421">
        <v>670.21</v>
      </c>
    </row>
    <row r="264" spans="1:13" s="1588" customFormat="1">
      <c r="A264" s="631" t="s">
        <v>82</v>
      </c>
      <c r="B264" s="632" t="s">
        <v>2801</v>
      </c>
      <c r="C264" s="1592" t="s">
        <v>3025</v>
      </c>
      <c r="D264" s="1100">
        <v>4803.1400000000003</v>
      </c>
      <c r="E264" s="1100">
        <v>254.71</v>
      </c>
      <c r="F264" s="1100"/>
      <c r="G264" s="1100"/>
      <c r="H264" s="1100">
        <v>4548.43</v>
      </c>
      <c r="I264" s="1100"/>
      <c r="J264" s="1100"/>
      <c r="K264" s="1100"/>
      <c r="L264" s="1100"/>
      <c r="M264" s="1421">
        <v>4548.43</v>
      </c>
    </row>
    <row r="265" spans="1:13" s="1588" customFormat="1">
      <c r="A265" s="631" t="s">
        <v>83</v>
      </c>
      <c r="B265" s="632" t="s">
        <v>2801</v>
      </c>
      <c r="C265" s="1592" t="s">
        <v>3020</v>
      </c>
      <c r="D265" s="1100">
        <v>7320.75</v>
      </c>
      <c r="E265" s="1100">
        <v>2252.4700000000003</v>
      </c>
      <c r="F265" s="1100"/>
      <c r="G265" s="1100"/>
      <c r="H265" s="1100">
        <v>5068.2800000000007</v>
      </c>
      <c r="I265" s="1100"/>
      <c r="J265" s="1100"/>
      <c r="K265" s="1100"/>
      <c r="L265" s="1100"/>
      <c r="M265" s="1421">
        <v>5068.2800000000007</v>
      </c>
    </row>
    <row r="266" spans="1:13" s="1588" customFormat="1">
      <c r="A266" s="631" t="s">
        <v>84</v>
      </c>
      <c r="B266" s="632" t="s">
        <v>2801</v>
      </c>
      <c r="C266" s="1592" t="s">
        <v>3018</v>
      </c>
      <c r="D266" s="1100">
        <v>109476.42000000001</v>
      </c>
      <c r="E266" s="1100">
        <v>75254.209999999992</v>
      </c>
      <c r="F266" s="1100"/>
      <c r="G266" s="1100"/>
      <c r="H266" s="1100">
        <v>34222.209999999992</v>
      </c>
      <c r="I266" s="1100"/>
      <c r="J266" s="1100"/>
      <c r="K266" s="1100"/>
      <c r="L266" s="1100"/>
      <c r="M266" s="1421">
        <v>34222.209999999992</v>
      </c>
    </row>
    <row r="267" spans="1:13" s="1588" customFormat="1">
      <c r="A267" s="631" t="s">
        <v>85</v>
      </c>
      <c r="B267" s="632" t="s">
        <v>2800</v>
      </c>
      <c r="C267" s="1592" t="s">
        <v>3024</v>
      </c>
      <c r="D267" s="1100">
        <v>45.82</v>
      </c>
      <c r="E267" s="1100">
        <v>9.4600000000000009</v>
      </c>
      <c r="F267" s="1100"/>
      <c r="G267" s="1100"/>
      <c r="H267" s="1100">
        <v>36.36</v>
      </c>
      <c r="I267" s="1100"/>
      <c r="J267" s="1100"/>
      <c r="K267" s="1100"/>
      <c r="L267" s="1100"/>
      <c r="M267" s="1421">
        <v>36.36</v>
      </c>
    </row>
    <row r="268" spans="1:13" s="1588" customFormat="1">
      <c r="A268" s="631" t="s">
        <v>86</v>
      </c>
      <c r="B268" s="632" t="s">
        <v>2800</v>
      </c>
      <c r="C268" s="1592" t="s">
        <v>3020</v>
      </c>
      <c r="D268" s="1100">
        <v>2859.18</v>
      </c>
      <c r="E268" s="1100">
        <v>790.14</v>
      </c>
      <c r="F268" s="1100"/>
      <c r="G268" s="1100"/>
      <c r="H268" s="1100">
        <v>2069.04</v>
      </c>
      <c r="I268" s="1100"/>
      <c r="J268" s="1100"/>
      <c r="K268" s="1100"/>
      <c r="L268" s="1100"/>
      <c r="M268" s="1421">
        <v>2069.04</v>
      </c>
    </row>
    <row r="269" spans="1:13" s="1588" customFormat="1">
      <c r="A269" s="631" t="s">
        <v>87</v>
      </c>
      <c r="B269" s="632" t="s">
        <v>2800</v>
      </c>
      <c r="C269" s="1592" t="s">
        <v>3026</v>
      </c>
      <c r="D269" s="1100">
        <v>8984</v>
      </c>
      <c r="E269" s="1100">
        <v>8984</v>
      </c>
      <c r="F269" s="1100"/>
      <c r="G269" s="1100"/>
      <c r="H269" s="1100">
        <v>0</v>
      </c>
      <c r="I269" s="1100"/>
      <c r="J269" s="1100"/>
      <c r="K269" s="1100"/>
      <c r="L269" s="1100"/>
      <c r="M269" s="1421">
        <v>0</v>
      </c>
    </row>
    <row r="270" spans="1:13" s="1588" customFormat="1">
      <c r="A270" s="631" t="s">
        <v>2076</v>
      </c>
      <c r="B270" s="632" t="s">
        <v>2800</v>
      </c>
      <c r="C270" s="1592" t="s">
        <v>3018</v>
      </c>
      <c r="D270" s="1100">
        <v>127074.80999999998</v>
      </c>
      <c r="E270" s="1100">
        <v>93586.01999999999</v>
      </c>
      <c r="F270" s="1100"/>
      <c r="G270" s="1100"/>
      <c r="H270" s="1100">
        <v>33488.79</v>
      </c>
      <c r="I270" s="1100"/>
      <c r="J270" s="1100"/>
      <c r="K270" s="1100"/>
      <c r="L270" s="1100"/>
      <c r="M270" s="1421">
        <v>33488.79</v>
      </c>
    </row>
    <row r="271" spans="1:13" s="1588" customFormat="1">
      <c r="A271" s="631" t="s">
        <v>2078</v>
      </c>
      <c r="B271" s="632" t="s">
        <v>2794</v>
      </c>
      <c r="C271" s="1592" t="s">
        <v>3024</v>
      </c>
      <c r="D271" s="1100">
        <v>2099181.6099999994</v>
      </c>
      <c r="E271" s="1100">
        <v>1975236.6000000003</v>
      </c>
      <c r="F271" s="1100"/>
      <c r="G271" s="1100"/>
      <c r="H271" s="1100">
        <v>123945.01</v>
      </c>
      <c r="I271" s="1100"/>
      <c r="J271" s="1100"/>
      <c r="K271" s="1100"/>
      <c r="L271" s="1100"/>
      <c r="M271" s="1421">
        <v>123945.01</v>
      </c>
    </row>
    <row r="272" spans="1:13" s="1588" customFormat="1">
      <c r="A272" s="631" t="s">
        <v>2080</v>
      </c>
      <c r="B272" s="632" t="s">
        <v>2794</v>
      </c>
      <c r="C272" s="1592" t="s">
        <v>3025</v>
      </c>
      <c r="D272" s="1100">
        <v>48302.92</v>
      </c>
      <c r="E272" s="1100">
        <v>9199.33</v>
      </c>
      <c r="F272" s="1100"/>
      <c r="G272" s="1100"/>
      <c r="H272" s="1100">
        <v>39103.589999999997</v>
      </c>
      <c r="I272" s="1100"/>
      <c r="J272" s="1100"/>
      <c r="K272" s="1100"/>
      <c r="L272" s="1100"/>
      <c r="M272" s="1421">
        <v>39103.589999999997</v>
      </c>
    </row>
    <row r="273" spans="1:13" s="1588" customFormat="1">
      <c r="A273" s="631" t="s">
        <v>2083</v>
      </c>
      <c r="B273" s="632" t="s">
        <v>2794</v>
      </c>
      <c r="C273" s="1592" t="s">
        <v>3405</v>
      </c>
      <c r="D273" s="1100">
        <v>6627.42</v>
      </c>
      <c r="E273" s="1100">
        <v>401.66</v>
      </c>
      <c r="F273" s="1100"/>
      <c r="G273" s="1100"/>
      <c r="H273" s="1100">
        <v>6225.76</v>
      </c>
      <c r="I273" s="1100"/>
      <c r="J273" s="1100"/>
      <c r="K273" s="1100"/>
      <c r="L273" s="1100"/>
      <c r="M273" s="1421">
        <v>6225.76</v>
      </c>
    </row>
    <row r="274" spans="1:13" s="1588" customFormat="1">
      <c r="A274" s="631" t="s">
        <v>2397</v>
      </c>
      <c r="B274" s="632" t="s">
        <v>2794</v>
      </c>
      <c r="C274" s="1592" t="s">
        <v>3028</v>
      </c>
      <c r="D274" s="1100">
        <v>22097.98</v>
      </c>
      <c r="E274" s="1100">
        <v>21580.879999999994</v>
      </c>
      <c r="F274" s="1100"/>
      <c r="G274" s="1100"/>
      <c r="H274" s="1100">
        <v>517.09999999999991</v>
      </c>
      <c r="I274" s="1100"/>
      <c r="J274" s="1100"/>
      <c r="K274" s="1100"/>
      <c r="L274" s="1100"/>
      <c r="M274" s="1421">
        <v>517.09999999999991</v>
      </c>
    </row>
    <row r="275" spans="1:13" s="1588" customFormat="1">
      <c r="A275" s="631">
        <v>31</v>
      </c>
      <c r="B275" s="632" t="s">
        <v>2794</v>
      </c>
      <c r="C275" s="1592" t="s">
        <v>3020</v>
      </c>
      <c r="D275" s="1100">
        <v>3095788.8000000003</v>
      </c>
      <c r="E275" s="1100">
        <v>2545419.5300000007</v>
      </c>
      <c r="F275" s="1100"/>
      <c r="G275" s="1100"/>
      <c r="H275" s="1100">
        <v>550369.2699999999</v>
      </c>
      <c r="I275" s="1100"/>
      <c r="J275" s="1100"/>
      <c r="K275" s="1100"/>
      <c r="L275" s="1100"/>
      <c r="M275" s="1421">
        <v>550369.2699999999</v>
      </c>
    </row>
    <row r="276" spans="1:13" s="1588" customFormat="1">
      <c r="A276" s="631">
        <v>32</v>
      </c>
      <c r="B276" s="632" t="s">
        <v>2794</v>
      </c>
      <c r="C276" s="1592" t="s">
        <v>3026</v>
      </c>
      <c r="D276" s="1100">
        <v>66745.3</v>
      </c>
      <c r="E276" s="1100">
        <v>43223.21</v>
      </c>
      <c r="F276" s="1100"/>
      <c r="G276" s="1100"/>
      <c r="H276" s="1100">
        <v>23522.09</v>
      </c>
      <c r="I276" s="1100"/>
      <c r="J276" s="1100"/>
      <c r="K276" s="1100"/>
      <c r="L276" s="1100"/>
      <c r="M276" s="1421">
        <v>23522.09</v>
      </c>
    </row>
    <row r="277" spans="1:13" s="1588" customFormat="1">
      <c r="A277" s="631">
        <v>33</v>
      </c>
      <c r="B277" s="632" t="s">
        <v>2794</v>
      </c>
      <c r="C277" s="1592" t="s">
        <v>3018</v>
      </c>
      <c r="D277" s="1100">
        <v>684687.70999999973</v>
      </c>
      <c r="E277" s="1100">
        <v>427861.11</v>
      </c>
      <c r="F277" s="1100"/>
      <c r="G277" s="1100"/>
      <c r="H277" s="1100">
        <v>256826.60000000006</v>
      </c>
      <c r="I277" s="1100"/>
      <c r="J277" s="1100"/>
      <c r="K277" s="1100"/>
      <c r="L277" s="1100"/>
      <c r="M277" s="1421">
        <v>256826.60000000006</v>
      </c>
    </row>
    <row r="278" spans="1:13" s="1588" customFormat="1">
      <c r="A278" s="631">
        <v>34</v>
      </c>
      <c r="B278" s="632" t="s">
        <v>2794</v>
      </c>
      <c r="C278" s="1592" t="s">
        <v>3027</v>
      </c>
      <c r="D278" s="1100">
        <v>140.29</v>
      </c>
      <c r="E278" s="1100">
        <v>140.29</v>
      </c>
      <c r="F278" s="1100"/>
      <c r="G278" s="1100"/>
      <c r="H278" s="1100">
        <v>0</v>
      </c>
      <c r="I278" s="1100"/>
      <c r="J278" s="1100"/>
      <c r="K278" s="1100"/>
      <c r="L278" s="1100"/>
      <c r="M278" s="1421">
        <v>0</v>
      </c>
    </row>
    <row r="279" spans="1:13" s="1588" customFormat="1">
      <c r="A279" s="631">
        <v>35</v>
      </c>
      <c r="B279" s="632" t="s">
        <v>2795</v>
      </c>
      <c r="C279" s="1592" t="s">
        <v>3024</v>
      </c>
      <c r="D279" s="1100">
        <v>389247.40000000014</v>
      </c>
      <c r="E279" s="1100">
        <v>365482.88</v>
      </c>
      <c r="F279" s="1100"/>
      <c r="G279" s="1100"/>
      <c r="H279" s="1100">
        <v>23764.520000000004</v>
      </c>
      <c r="I279" s="1100"/>
      <c r="J279" s="1100"/>
      <c r="K279" s="1100"/>
      <c r="L279" s="1100"/>
      <c r="M279" s="1421">
        <v>23764.520000000004</v>
      </c>
    </row>
    <row r="280" spans="1:13" s="1588" customFormat="1">
      <c r="A280" s="631">
        <v>36</v>
      </c>
      <c r="B280" s="632" t="s">
        <v>2795</v>
      </c>
      <c r="C280" s="1592" t="s">
        <v>3025</v>
      </c>
      <c r="D280" s="1100">
        <v>305848.87</v>
      </c>
      <c r="E280" s="1100">
        <v>289460.52999999997</v>
      </c>
      <c r="F280" s="1100"/>
      <c r="G280" s="1100"/>
      <c r="H280" s="1100">
        <v>16388.339999999997</v>
      </c>
      <c r="I280" s="1100"/>
      <c r="J280" s="1100"/>
      <c r="K280" s="1100"/>
      <c r="L280" s="1100"/>
      <c r="M280" s="1421">
        <v>16388.339999999997</v>
      </c>
    </row>
    <row r="281" spans="1:13" s="1588" customFormat="1">
      <c r="A281" s="631">
        <v>37</v>
      </c>
      <c r="B281" s="632" t="s">
        <v>2795</v>
      </c>
      <c r="C281" s="1592" t="s">
        <v>3028</v>
      </c>
      <c r="D281" s="1100">
        <v>12594.060000000001</v>
      </c>
      <c r="E281" s="1100">
        <v>11579.81</v>
      </c>
      <c r="F281" s="1100"/>
      <c r="G281" s="1100"/>
      <c r="H281" s="1100">
        <v>1014.2500000000005</v>
      </c>
      <c r="I281" s="1100"/>
      <c r="J281" s="1100"/>
      <c r="K281" s="1100"/>
      <c r="L281" s="1100"/>
      <c r="M281" s="1421">
        <v>1014.2500000000005</v>
      </c>
    </row>
    <row r="282" spans="1:13" s="1588" customFormat="1">
      <c r="A282" s="631">
        <v>38</v>
      </c>
      <c r="B282" s="632" t="s">
        <v>2795</v>
      </c>
      <c r="C282" s="1592" t="s">
        <v>3020</v>
      </c>
      <c r="D282" s="1100">
        <v>739066.84</v>
      </c>
      <c r="E282" s="1100">
        <v>432759.83999999985</v>
      </c>
      <c r="F282" s="1100"/>
      <c r="G282" s="1100"/>
      <c r="H282" s="1100">
        <v>306307.00000000006</v>
      </c>
      <c r="I282" s="1100"/>
      <c r="J282" s="1100"/>
      <c r="K282" s="1100"/>
      <c r="L282" s="1100"/>
      <c r="M282" s="1421">
        <v>306307.00000000006</v>
      </c>
    </row>
    <row r="283" spans="1:13" s="1588" customFormat="1">
      <c r="A283" s="631">
        <v>39</v>
      </c>
      <c r="B283" s="632" t="s">
        <v>2795</v>
      </c>
      <c r="C283" s="1592" t="s">
        <v>3026</v>
      </c>
      <c r="D283" s="1100">
        <v>73101.430000000008</v>
      </c>
      <c r="E283" s="1100">
        <v>64495.73</v>
      </c>
      <c r="F283" s="1100"/>
      <c r="G283" s="1100"/>
      <c r="H283" s="1100">
        <v>8605.6999999999989</v>
      </c>
      <c r="I283" s="1100"/>
      <c r="J283" s="1100"/>
      <c r="K283" s="1100"/>
      <c r="L283" s="1100"/>
      <c r="M283" s="1421">
        <v>8605.6999999999989</v>
      </c>
    </row>
    <row r="284" spans="1:13" s="570" customFormat="1">
      <c r="A284" s="631">
        <v>40</v>
      </c>
      <c r="B284" s="632" t="s">
        <v>2795</v>
      </c>
      <c r="C284" s="1606" t="s">
        <v>3018</v>
      </c>
      <c r="D284" s="1100">
        <v>806894.85000000009</v>
      </c>
      <c r="E284" s="1590">
        <v>529346.39999999991</v>
      </c>
      <c r="F284" s="1590"/>
      <c r="G284" s="1590"/>
      <c r="H284" s="1100">
        <v>277548.45</v>
      </c>
      <c r="I284" s="1590"/>
      <c r="J284" s="1590"/>
      <c r="K284" s="1590"/>
      <c r="L284" s="1590"/>
      <c r="M284" s="1591">
        <v>277548.45</v>
      </c>
    </row>
    <row r="285" spans="1:13" s="1588" customFormat="1">
      <c r="A285" s="631">
        <v>41</v>
      </c>
      <c r="B285" s="887" t="s">
        <v>2796</v>
      </c>
      <c r="C285" s="1606" t="s">
        <v>3024</v>
      </c>
      <c r="D285" s="1591">
        <v>841493.23999999987</v>
      </c>
      <c r="E285" s="1591">
        <v>758782.13</v>
      </c>
      <c r="F285" s="1590"/>
      <c r="G285" s="1590"/>
      <c r="H285" s="1591">
        <v>82711.11</v>
      </c>
      <c r="I285" s="1590"/>
      <c r="J285" s="1590"/>
      <c r="K285" s="1590"/>
      <c r="L285" s="1590"/>
      <c r="M285" s="1591">
        <v>82711.11</v>
      </c>
    </row>
    <row r="286" spans="1:13" s="1588" customFormat="1">
      <c r="A286" s="631"/>
      <c r="B286" s="632"/>
      <c r="C286" s="1592"/>
      <c r="D286" s="1100"/>
      <c r="E286" s="1100"/>
      <c r="F286" s="1100"/>
      <c r="G286" s="1100"/>
      <c r="H286" s="1100"/>
      <c r="I286" s="1100"/>
      <c r="J286" s="1100"/>
      <c r="K286" s="1100"/>
      <c r="L286" s="1100"/>
      <c r="M286" s="1591"/>
    </row>
    <row r="287" spans="1:13" s="1588" customFormat="1" ht="16" thickBot="1">
      <c r="A287" s="1302"/>
      <c r="B287" s="1303"/>
      <c r="C287" s="1602"/>
      <c r="D287" s="1303"/>
      <c r="E287" s="1303"/>
      <c r="F287" s="1303"/>
      <c r="G287" s="1303"/>
      <c r="H287" s="1303"/>
      <c r="I287" s="1303"/>
      <c r="J287" s="1303"/>
      <c r="K287" s="1303"/>
      <c r="L287" s="1303"/>
      <c r="M287" s="1303"/>
    </row>
    <row r="288" spans="1:13" s="1588" customFormat="1">
      <c r="A288" s="1211" t="s">
        <v>2377</v>
      </c>
      <c r="B288" s="561"/>
      <c r="C288" s="1575"/>
      <c r="D288" s="1603"/>
      <c r="E288" s="1603"/>
      <c r="F288" s="559"/>
      <c r="G288" s="559"/>
      <c r="H288" s="1603"/>
      <c r="I288" s="559"/>
      <c r="J288" s="559"/>
      <c r="K288" s="559"/>
      <c r="L288" s="559"/>
      <c r="M288" s="559"/>
    </row>
    <row r="289" spans="1:13" s="1588" customFormat="1">
      <c r="A289" s="559"/>
      <c r="B289" s="559"/>
      <c r="C289" s="1572"/>
      <c r="D289" s="559"/>
      <c r="E289" s="559"/>
      <c r="F289" s="559"/>
      <c r="G289" s="559"/>
      <c r="H289" s="559"/>
      <c r="I289" s="559"/>
      <c r="J289" s="559"/>
      <c r="K289" s="559"/>
      <c r="L289" s="559"/>
      <c r="M289" s="559"/>
    </row>
    <row r="290" spans="1:13" s="1588" customFormat="1">
      <c r="A290" s="561" t="s">
        <v>3149</v>
      </c>
      <c r="B290" s="561"/>
      <c r="C290" s="1575"/>
      <c r="D290" s="561"/>
      <c r="E290" s="561"/>
      <c r="F290" s="561"/>
      <c r="G290" s="561"/>
      <c r="H290" s="561"/>
      <c r="I290" s="561"/>
      <c r="J290" s="561"/>
      <c r="K290" s="561"/>
      <c r="L290" s="561"/>
      <c r="M290" s="561"/>
    </row>
    <row r="291" spans="1:13" s="1588" customFormat="1" ht="18" thickBot="1">
      <c r="A291" s="572" t="str">
        <f>+CONAMEDATE7</f>
        <v>Annual Report of VERIZON NEW YORK INC.                                                                 For the period ending DECEMBER 31, 2023</v>
      </c>
      <c r="B291" s="559"/>
      <c r="C291" s="1572"/>
      <c r="D291" s="559"/>
      <c r="E291" s="559"/>
      <c r="F291" s="559"/>
      <c r="G291" s="559"/>
      <c r="H291" s="559"/>
      <c r="I291" s="559"/>
      <c r="J291" s="559"/>
      <c r="K291" s="559"/>
      <c r="L291" s="559"/>
      <c r="M291" s="559"/>
    </row>
    <row r="292" spans="1:13" s="1588" customFormat="1">
      <c r="A292" s="1471"/>
      <c r="B292" s="1400"/>
      <c r="C292" s="1573"/>
      <c r="D292" s="1400"/>
      <c r="E292" s="1400"/>
      <c r="F292" s="1400"/>
      <c r="G292" s="1400"/>
      <c r="H292" s="1400"/>
      <c r="I292" s="1574"/>
      <c r="J292" s="1400"/>
      <c r="K292" s="1400"/>
      <c r="L292" s="1400"/>
      <c r="M292" s="1472"/>
    </row>
    <row r="293" spans="1:13" s="1588" customFormat="1" ht="18">
      <c r="A293" s="569"/>
      <c r="B293" s="1200" t="s">
        <v>1399</v>
      </c>
      <c r="C293" s="1575"/>
      <c r="D293" s="561"/>
      <c r="E293" s="561"/>
      <c r="F293" s="1165"/>
      <c r="G293" s="561"/>
      <c r="H293" s="561"/>
      <c r="I293" s="561"/>
      <c r="J293" s="561"/>
      <c r="K293" s="561"/>
      <c r="L293" s="561"/>
      <c r="M293" s="562"/>
    </row>
    <row r="294" spans="1:13" s="1588" customFormat="1">
      <c r="A294" s="569"/>
      <c r="B294" s="559"/>
      <c r="C294" s="1572"/>
      <c r="D294" s="559"/>
      <c r="E294" s="559"/>
      <c r="F294" s="559"/>
      <c r="G294" s="559"/>
      <c r="H294" s="559"/>
      <c r="I294" s="559"/>
      <c r="J294" s="559"/>
      <c r="K294" s="559"/>
      <c r="L294" s="559"/>
      <c r="M294" s="571"/>
    </row>
    <row r="295" spans="1:13" s="1588" customFormat="1">
      <c r="A295" s="1576" t="s">
        <v>1400</v>
      </c>
      <c r="B295" s="559" t="s">
        <v>1401</v>
      </c>
      <c r="C295" s="1572"/>
      <c r="D295" s="559"/>
      <c r="E295" s="559"/>
      <c r="F295" s="559" t="s">
        <v>1402</v>
      </c>
      <c r="G295" s="559"/>
      <c r="H295" s="559"/>
      <c r="I295" s="559"/>
      <c r="J295" s="559"/>
      <c r="K295" s="559"/>
      <c r="L295" s="559"/>
      <c r="M295" s="571"/>
    </row>
    <row r="296" spans="1:13" s="1588" customFormat="1">
      <c r="A296" s="569"/>
      <c r="B296" s="559" t="s">
        <v>1403</v>
      </c>
      <c r="C296" s="1572"/>
      <c r="D296" s="559"/>
      <c r="E296" s="559"/>
      <c r="F296" s="559" t="s">
        <v>1404</v>
      </c>
      <c r="G296" s="559"/>
      <c r="H296" s="559"/>
      <c r="I296" s="559"/>
      <c r="J296" s="559"/>
      <c r="K296" s="559"/>
      <c r="L296" s="559"/>
      <c r="M296" s="571"/>
    </row>
    <row r="297" spans="1:13" s="1588" customFormat="1">
      <c r="A297" s="569"/>
      <c r="B297" s="559"/>
      <c r="C297" s="1572"/>
      <c r="D297" s="559"/>
      <c r="E297" s="559"/>
      <c r="F297" s="559" t="s">
        <v>1405</v>
      </c>
      <c r="G297" s="559"/>
      <c r="H297" s="559"/>
      <c r="I297" s="559"/>
      <c r="J297" s="559"/>
      <c r="K297" s="559"/>
      <c r="L297" s="559"/>
      <c r="M297" s="571"/>
    </row>
    <row r="298" spans="1:13" s="1588" customFormat="1">
      <c r="A298" s="1576" t="s">
        <v>1406</v>
      </c>
      <c r="B298" s="559" t="s">
        <v>1407</v>
      </c>
      <c r="C298" s="1572"/>
      <c r="D298" s="559"/>
      <c r="E298" s="559"/>
      <c r="F298" s="559" t="s">
        <v>1408</v>
      </c>
      <c r="G298" s="559"/>
      <c r="H298" s="559"/>
      <c r="I298" s="559"/>
      <c r="J298" s="559"/>
      <c r="K298" s="559"/>
      <c r="L298" s="559"/>
      <c r="M298" s="571"/>
    </row>
    <row r="299" spans="1:13" s="1588" customFormat="1">
      <c r="A299" s="569"/>
      <c r="B299" s="559" t="s">
        <v>1409</v>
      </c>
      <c r="C299" s="1572"/>
      <c r="D299" s="559"/>
      <c r="E299" s="559"/>
      <c r="F299" s="559"/>
      <c r="G299" s="559"/>
      <c r="H299" s="559"/>
      <c r="I299" s="559"/>
      <c r="J299" s="559"/>
      <c r="K299" s="559"/>
      <c r="L299" s="559"/>
      <c r="M299" s="571"/>
    </row>
    <row r="300" spans="1:13" s="1588" customFormat="1">
      <c r="A300" s="626"/>
      <c r="B300" s="629" t="s">
        <v>1410</v>
      </c>
      <c r="C300" s="1577" t="s">
        <v>1411</v>
      </c>
      <c r="D300" s="629" t="s">
        <v>1412</v>
      </c>
      <c r="E300" s="629" t="s">
        <v>1413</v>
      </c>
      <c r="F300" s="1208" t="s">
        <v>45</v>
      </c>
      <c r="G300" s="1578"/>
      <c r="H300" s="629" t="s">
        <v>1414</v>
      </c>
      <c r="I300" s="629" t="s">
        <v>1415</v>
      </c>
      <c r="J300" s="1208"/>
      <c r="K300" s="1578"/>
      <c r="L300" s="1208" t="s">
        <v>1416</v>
      </c>
      <c r="M300" s="1579"/>
    </row>
    <row r="301" spans="1:13" s="1588" customFormat="1">
      <c r="A301" s="635"/>
      <c r="B301" s="633" t="s">
        <v>1417</v>
      </c>
      <c r="C301" s="1580" t="s">
        <v>47</v>
      </c>
      <c r="D301" s="633" t="s">
        <v>1418</v>
      </c>
      <c r="E301" s="633" t="s">
        <v>1419</v>
      </c>
      <c r="F301" s="561" t="s">
        <v>1072</v>
      </c>
      <c r="G301" s="634"/>
      <c r="H301" s="633" t="s">
        <v>1420</v>
      </c>
      <c r="I301" s="633" t="s">
        <v>1421</v>
      </c>
      <c r="J301" s="561" t="s">
        <v>1422</v>
      </c>
      <c r="K301" s="634"/>
      <c r="L301" s="561" t="s">
        <v>1423</v>
      </c>
      <c r="M301" s="562"/>
    </row>
    <row r="302" spans="1:13" s="1588" customFormat="1">
      <c r="A302" s="635"/>
      <c r="B302" s="1581" t="s">
        <v>459</v>
      </c>
      <c r="C302" s="1582" t="s">
        <v>460</v>
      </c>
      <c r="D302" s="1581" t="s">
        <v>461</v>
      </c>
      <c r="E302" s="1581" t="s">
        <v>61</v>
      </c>
      <c r="F302" s="1504" t="s">
        <v>62</v>
      </c>
      <c r="G302" s="1583"/>
      <c r="H302" s="1581" t="s">
        <v>63</v>
      </c>
      <c r="I302" s="1581" t="s">
        <v>64</v>
      </c>
      <c r="J302" s="1504" t="s">
        <v>65</v>
      </c>
      <c r="K302" s="1583"/>
      <c r="L302" s="1504" t="s">
        <v>66</v>
      </c>
      <c r="M302" s="1584"/>
    </row>
    <row r="303" spans="1:13" s="1588" customFormat="1">
      <c r="A303" s="631" t="s">
        <v>35</v>
      </c>
      <c r="B303" s="632"/>
      <c r="C303" s="1585"/>
      <c r="D303" s="632"/>
      <c r="E303" s="1566"/>
      <c r="F303" s="1551" t="s">
        <v>1411</v>
      </c>
      <c r="G303" s="632"/>
      <c r="H303" s="632"/>
      <c r="I303" s="1566"/>
      <c r="J303" s="1586" t="s">
        <v>1411</v>
      </c>
      <c r="K303" s="1209"/>
      <c r="L303" s="1587" t="s">
        <v>1411</v>
      </c>
      <c r="M303" s="571"/>
    </row>
    <row r="304" spans="1:13" s="1588" customFormat="1">
      <c r="A304" s="631" t="s">
        <v>47</v>
      </c>
      <c r="B304" s="632"/>
      <c r="C304" s="1585"/>
      <c r="D304" s="632"/>
      <c r="E304" s="633" t="s">
        <v>1719</v>
      </c>
      <c r="F304" s="633" t="s">
        <v>47</v>
      </c>
      <c r="G304" s="633" t="s">
        <v>1719</v>
      </c>
      <c r="H304" s="633" t="s">
        <v>1719</v>
      </c>
      <c r="I304" s="632"/>
      <c r="J304" s="633" t="s">
        <v>47</v>
      </c>
      <c r="K304" s="633" t="s">
        <v>1719</v>
      </c>
      <c r="L304" s="633" t="s">
        <v>47</v>
      </c>
      <c r="M304" s="636" t="s">
        <v>1719</v>
      </c>
    </row>
    <row r="305" spans="1:14" s="1588" customFormat="1">
      <c r="A305" s="631" t="s">
        <v>463</v>
      </c>
      <c r="B305" s="632" t="s">
        <v>2796</v>
      </c>
      <c r="C305" s="1592" t="s">
        <v>3025</v>
      </c>
      <c r="D305" s="1100">
        <v>34206.449999999997</v>
      </c>
      <c r="E305" s="1100">
        <v>23795.73</v>
      </c>
      <c r="F305" s="1100"/>
      <c r="G305" s="1100"/>
      <c r="H305" s="1100">
        <v>10410.720000000001</v>
      </c>
      <c r="I305" s="1100"/>
      <c r="J305" s="1100"/>
      <c r="K305" s="1100"/>
      <c r="L305" s="1100"/>
      <c r="M305" s="1421">
        <v>10410.720000000001</v>
      </c>
      <c r="N305" s="1607"/>
    </row>
    <row r="306" spans="1:14" s="1588" customFormat="1">
      <c r="A306" s="631" t="s">
        <v>820</v>
      </c>
      <c r="B306" s="632" t="s">
        <v>2796</v>
      </c>
      <c r="C306" s="1592" t="s">
        <v>3028</v>
      </c>
      <c r="D306" s="1100">
        <v>5777.24</v>
      </c>
      <c r="E306" s="1100">
        <v>5777.24</v>
      </c>
      <c r="F306" s="1100"/>
      <c r="G306" s="1100"/>
      <c r="H306" s="1100">
        <v>0</v>
      </c>
      <c r="I306" s="1100"/>
      <c r="J306" s="1100"/>
      <c r="K306" s="1100"/>
      <c r="L306" s="1100"/>
      <c r="M306" s="1421">
        <v>0</v>
      </c>
      <c r="N306" s="1607"/>
    </row>
    <row r="307" spans="1:14" s="1588" customFormat="1">
      <c r="A307" s="631" t="s">
        <v>1058</v>
      </c>
      <c r="B307" s="632" t="s">
        <v>2796</v>
      </c>
      <c r="C307" s="1592" t="s">
        <v>3020</v>
      </c>
      <c r="D307" s="1100">
        <v>2185665.5799999996</v>
      </c>
      <c r="E307" s="1100">
        <v>1701924.2099999997</v>
      </c>
      <c r="F307" s="1100"/>
      <c r="G307" s="1100"/>
      <c r="H307" s="1100">
        <v>483741.36999999994</v>
      </c>
      <c r="I307" s="1100"/>
      <c r="J307" s="1100"/>
      <c r="K307" s="1100"/>
      <c r="L307" s="1100"/>
      <c r="M307" s="1421">
        <v>483741.36999999994</v>
      </c>
      <c r="N307" s="1607"/>
    </row>
    <row r="308" spans="1:14" s="1588" customFormat="1">
      <c r="A308" s="631" t="s">
        <v>70</v>
      </c>
      <c r="B308" s="632" t="s">
        <v>2796</v>
      </c>
      <c r="C308" s="1592" t="s">
        <v>3034</v>
      </c>
      <c r="D308" s="1100">
        <v>1504.74</v>
      </c>
      <c r="E308" s="1100">
        <v>1504.74</v>
      </c>
      <c r="F308" s="1100"/>
      <c r="G308" s="1100"/>
      <c r="H308" s="1100">
        <v>0</v>
      </c>
      <c r="I308" s="1100"/>
      <c r="J308" s="1100"/>
      <c r="K308" s="1100"/>
      <c r="L308" s="1100"/>
      <c r="M308" s="1421">
        <v>0</v>
      </c>
      <c r="N308" s="1607"/>
    </row>
    <row r="309" spans="1:14" s="1588" customFormat="1">
      <c r="A309" s="631" t="s">
        <v>71</v>
      </c>
      <c r="B309" s="632" t="s">
        <v>2796</v>
      </c>
      <c r="C309" s="1592" t="s">
        <v>3026</v>
      </c>
      <c r="D309" s="1100">
        <v>113468.22999999998</v>
      </c>
      <c r="E309" s="1100">
        <v>86126.37</v>
      </c>
      <c r="F309" s="1100"/>
      <c r="G309" s="1100"/>
      <c r="H309" s="1100">
        <v>27341.86</v>
      </c>
      <c r="I309" s="1100"/>
      <c r="J309" s="1100"/>
      <c r="K309" s="1100"/>
      <c r="L309" s="1100"/>
      <c r="M309" s="1421">
        <v>27341.86</v>
      </c>
      <c r="N309" s="1607"/>
    </row>
    <row r="310" spans="1:14" s="1588" customFormat="1">
      <c r="A310" s="631" t="s">
        <v>471</v>
      </c>
      <c r="B310" s="632" t="s">
        <v>2796</v>
      </c>
      <c r="C310" s="1592" t="s">
        <v>3018</v>
      </c>
      <c r="D310" s="1100">
        <v>1525929.3299999998</v>
      </c>
      <c r="E310" s="1100">
        <v>1042234.43</v>
      </c>
      <c r="F310" s="1100"/>
      <c r="G310" s="1100"/>
      <c r="H310" s="1100">
        <v>483694.9</v>
      </c>
      <c r="I310" s="1100"/>
      <c r="J310" s="1100"/>
      <c r="K310" s="1100"/>
      <c r="L310" s="1100"/>
      <c r="M310" s="1421">
        <v>483694.9</v>
      </c>
      <c r="N310" s="1607"/>
    </row>
    <row r="311" spans="1:14" s="1588" customFormat="1">
      <c r="A311" s="631" t="s">
        <v>474</v>
      </c>
      <c r="B311" s="632" t="s">
        <v>2797</v>
      </c>
      <c r="C311" s="1592" t="s">
        <v>3024</v>
      </c>
      <c r="D311" s="1100">
        <v>682580.17</v>
      </c>
      <c r="E311" s="1100">
        <v>544596.14000000013</v>
      </c>
      <c r="F311" s="1100"/>
      <c r="G311" s="1100"/>
      <c r="H311" s="1100">
        <v>137984.03000000003</v>
      </c>
      <c r="I311" s="1100"/>
      <c r="J311" s="1100"/>
      <c r="K311" s="1100"/>
      <c r="L311" s="1100"/>
      <c r="M311" s="1421">
        <v>137984.03000000003</v>
      </c>
      <c r="N311" s="1607"/>
    </row>
    <row r="312" spans="1:14" s="1588" customFormat="1">
      <c r="A312" s="631" t="s">
        <v>2064</v>
      </c>
      <c r="B312" s="632" t="s">
        <v>2797</v>
      </c>
      <c r="C312" s="1592" t="s">
        <v>3025</v>
      </c>
      <c r="D312" s="1100">
        <v>32529.39</v>
      </c>
      <c r="E312" s="1100">
        <v>20109.47</v>
      </c>
      <c r="F312" s="1100"/>
      <c r="G312" s="1100"/>
      <c r="H312" s="1100">
        <v>12419.92</v>
      </c>
      <c r="I312" s="1100"/>
      <c r="J312" s="1100"/>
      <c r="K312" s="1100"/>
      <c r="L312" s="1100"/>
      <c r="M312" s="1421">
        <v>12419.92</v>
      </c>
      <c r="N312" s="1607"/>
    </row>
    <row r="313" spans="1:14" s="1588" customFormat="1">
      <c r="A313" s="631" t="s">
        <v>334</v>
      </c>
      <c r="B313" s="632" t="s">
        <v>2797</v>
      </c>
      <c r="C313" s="1592" t="s">
        <v>3028</v>
      </c>
      <c r="D313" s="1100">
        <v>2997.4700000000003</v>
      </c>
      <c r="E313" s="1100">
        <v>2966.47</v>
      </c>
      <c r="F313" s="1100"/>
      <c r="G313" s="1100"/>
      <c r="H313" s="1100">
        <v>30.999999999999996</v>
      </c>
      <c r="I313" s="1100"/>
      <c r="J313" s="1100"/>
      <c r="K313" s="1100"/>
      <c r="L313" s="1100"/>
      <c r="M313" s="1421">
        <v>30.999999999999996</v>
      </c>
      <c r="N313" s="1607"/>
    </row>
    <row r="314" spans="1:14" s="1588" customFormat="1">
      <c r="A314" s="631" t="s">
        <v>72</v>
      </c>
      <c r="B314" s="632" t="s">
        <v>2797</v>
      </c>
      <c r="C314" s="1592" t="s">
        <v>3020</v>
      </c>
      <c r="D314" s="1100">
        <v>2660636.84</v>
      </c>
      <c r="E314" s="1100">
        <v>2039902.1499999994</v>
      </c>
      <c r="F314" s="1100"/>
      <c r="G314" s="1100"/>
      <c r="H314" s="1100">
        <v>620734.68999999994</v>
      </c>
      <c r="I314" s="1100"/>
      <c r="J314" s="1100"/>
      <c r="K314" s="1100"/>
      <c r="L314" s="1100"/>
      <c r="M314" s="1421">
        <v>620734.68999999994</v>
      </c>
      <c r="N314" s="1607"/>
    </row>
    <row r="315" spans="1:14" s="1588" customFormat="1">
      <c r="A315" s="631" t="s">
        <v>73</v>
      </c>
      <c r="B315" s="632" t="s">
        <v>2797</v>
      </c>
      <c r="C315" s="1592" t="s">
        <v>3034</v>
      </c>
      <c r="D315" s="1100">
        <v>3094.04</v>
      </c>
      <c r="E315" s="1100">
        <v>3094.04</v>
      </c>
      <c r="F315" s="1100"/>
      <c r="G315" s="1100"/>
      <c r="H315" s="1100">
        <v>0</v>
      </c>
      <c r="I315" s="1100"/>
      <c r="J315" s="1100"/>
      <c r="K315" s="1100"/>
      <c r="L315" s="1100"/>
      <c r="M315" s="1421">
        <v>0</v>
      </c>
      <c r="N315" s="1607"/>
    </row>
    <row r="316" spans="1:14" s="1588" customFormat="1">
      <c r="A316" s="631" t="s">
        <v>74</v>
      </c>
      <c r="B316" s="632" t="s">
        <v>2797</v>
      </c>
      <c r="C316" s="1592" t="s">
        <v>3026</v>
      </c>
      <c r="D316" s="1100">
        <v>75610.720000000001</v>
      </c>
      <c r="E316" s="1100">
        <v>64782.100000000006</v>
      </c>
      <c r="F316" s="1100"/>
      <c r="G316" s="1100"/>
      <c r="H316" s="1100">
        <v>10828.620000000003</v>
      </c>
      <c r="I316" s="1100"/>
      <c r="J316" s="1100"/>
      <c r="K316" s="1100"/>
      <c r="L316" s="1100"/>
      <c r="M316" s="1421">
        <v>10828.620000000003</v>
      </c>
      <c r="N316" s="1607"/>
    </row>
    <row r="317" spans="1:14" s="1588" customFormat="1">
      <c r="A317" s="631" t="s">
        <v>75</v>
      </c>
      <c r="B317" s="632" t="s">
        <v>2797</v>
      </c>
      <c r="C317" s="1592" t="s">
        <v>3018</v>
      </c>
      <c r="D317" s="1100">
        <v>1199482.4500000002</v>
      </c>
      <c r="E317" s="1100">
        <v>743020.87000000034</v>
      </c>
      <c r="F317" s="1100"/>
      <c r="G317" s="1100"/>
      <c r="H317" s="1100">
        <v>456461.57999999996</v>
      </c>
      <c r="I317" s="1100"/>
      <c r="J317" s="1100"/>
      <c r="K317" s="1100"/>
      <c r="L317" s="1100"/>
      <c r="M317" s="1421">
        <v>456461.57999999996</v>
      </c>
      <c r="N317" s="1607"/>
    </row>
    <row r="318" spans="1:14">
      <c r="A318" s="631" t="s">
        <v>76</v>
      </c>
      <c r="B318" s="632" t="s">
        <v>2797</v>
      </c>
      <c r="C318" s="1592" t="s">
        <v>3027</v>
      </c>
      <c r="D318" s="1100">
        <v>4090.4300000000003</v>
      </c>
      <c r="E318" s="1100">
        <v>1757.1399999999999</v>
      </c>
      <c r="F318" s="1100"/>
      <c r="G318" s="1100"/>
      <c r="H318" s="1100">
        <v>2333.29</v>
      </c>
      <c r="I318" s="1100"/>
      <c r="J318" s="1100"/>
      <c r="K318" s="1100"/>
      <c r="L318" s="1100"/>
      <c r="M318" s="1421">
        <v>2333.29</v>
      </c>
      <c r="N318" s="1608"/>
    </row>
    <row r="319" spans="1:14">
      <c r="A319" s="631" t="s">
        <v>77</v>
      </c>
      <c r="B319" s="632" t="s">
        <v>2799</v>
      </c>
      <c r="C319" s="1592" t="s">
        <v>3024</v>
      </c>
      <c r="D319" s="1100">
        <v>5480.57</v>
      </c>
      <c r="E319" s="1100">
        <v>347.08</v>
      </c>
      <c r="F319" s="1100"/>
      <c r="G319" s="1100"/>
      <c r="H319" s="1100">
        <v>5133.49</v>
      </c>
      <c r="I319" s="1100"/>
      <c r="J319" s="1100"/>
      <c r="K319" s="1100"/>
      <c r="L319" s="1100"/>
      <c r="M319" s="1421">
        <v>5133.49</v>
      </c>
      <c r="N319" s="1608"/>
    </row>
    <row r="320" spans="1:14">
      <c r="A320" s="631" t="s">
        <v>78</v>
      </c>
      <c r="B320" s="632" t="s">
        <v>2799</v>
      </c>
      <c r="C320" s="1592" t="s">
        <v>3025</v>
      </c>
      <c r="D320" s="1100">
        <v>5863.52</v>
      </c>
      <c r="E320" s="1100">
        <v>1243.17</v>
      </c>
      <c r="F320" s="1100"/>
      <c r="G320" s="1100"/>
      <c r="H320" s="1100">
        <v>4620.3500000000004</v>
      </c>
      <c r="I320" s="1100"/>
      <c r="J320" s="1100"/>
      <c r="K320" s="1100"/>
      <c r="L320" s="1100"/>
      <c r="M320" s="1421">
        <v>4620.3500000000004</v>
      </c>
      <c r="N320" s="1608"/>
    </row>
    <row r="321" spans="1:14">
      <c r="A321" s="631" t="s">
        <v>79</v>
      </c>
      <c r="B321" s="632" t="s">
        <v>2799</v>
      </c>
      <c r="C321" s="1592" t="s">
        <v>3020</v>
      </c>
      <c r="D321" s="1100">
        <v>31124.470000000005</v>
      </c>
      <c r="E321" s="1100">
        <v>11429.3</v>
      </c>
      <c r="F321" s="1100"/>
      <c r="G321" s="1100"/>
      <c r="H321" s="1100">
        <v>19695.169999999998</v>
      </c>
      <c r="I321" s="1100"/>
      <c r="J321" s="1100"/>
      <c r="K321" s="1100"/>
      <c r="L321" s="1100"/>
      <c r="M321" s="1421">
        <v>19695.169999999998</v>
      </c>
      <c r="N321" s="1608"/>
    </row>
    <row r="322" spans="1:14">
      <c r="A322" s="631" t="s">
        <v>80</v>
      </c>
      <c r="B322" s="632" t="s">
        <v>2799</v>
      </c>
      <c r="C322" s="1592" t="s">
        <v>3018</v>
      </c>
      <c r="D322" s="1100">
        <v>160713.06</v>
      </c>
      <c r="E322" s="1100">
        <v>104323.88</v>
      </c>
      <c r="F322" s="1100"/>
      <c r="G322" s="1100"/>
      <c r="H322" s="1100">
        <v>56389.180000000008</v>
      </c>
      <c r="I322" s="1100"/>
      <c r="J322" s="1100"/>
      <c r="K322" s="1100"/>
      <c r="L322" s="1100"/>
      <c r="M322" s="1421">
        <v>56389.180000000008</v>
      </c>
      <c r="N322" s="1608"/>
    </row>
    <row r="323" spans="1:14">
      <c r="A323" s="631" t="s">
        <v>81</v>
      </c>
      <c r="B323" s="632" t="s">
        <v>2799</v>
      </c>
      <c r="C323" s="1592" t="s">
        <v>3363</v>
      </c>
      <c r="D323" s="1100">
        <v>69539.350000000006</v>
      </c>
      <c r="E323" s="1100">
        <v>16225.85</v>
      </c>
      <c r="F323" s="1100"/>
      <c r="G323" s="1100"/>
      <c r="H323" s="1100">
        <v>53313.500000000007</v>
      </c>
      <c r="I323" s="1100"/>
      <c r="J323" s="1100"/>
      <c r="K323" s="1100"/>
      <c r="L323" s="1100"/>
      <c r="M323" s="1421">
        <v>53313.500000000007</v>
      </c>
      <c r="N323" s="1608"/>
    </row>
    <row r="324" spans="1:14">
      <c r="A324" s="631" t="s">
        <v>82</v>
      </c>
      <c r="B324" s="632" t="s">
        <v>2798</v>
      </c>
      <c r="C324" s="1592" t="s">
        <v>3024</v>
      </c>
      <c r="D324" s="1100">
        <v>404487.88000000006</v>
      </c>
      <c r="E324" s="1100">
        <v>339038.52999999997</v>
      </c>
      <c r="F324" s="1100"/>
      <c r="G324" s="1100"/>
      <c r="H324" s="1100">
        <v>65449.35</v>
      </c>
      <c r="I324" s="1100"/>
      <c r="J324" s="1100"/>
      <c r="K324" s="1100"/>
      <c r="L324" s="1100"/>
      <c r="M324" s="1421">
        <v>65449.35</v>
      </c>
      <c r="N324" s="1608"/>
    </row>
    <row r="325" spans="1:14">
      <c r="A325" s="631" t="s">
        <v>83</v>
      </c>
      <c r="B325" s="632" t="s">
        <v>2798</v>
      </c>
      <c r="C325" s="1592" t="s">
        <v>3025</v>
      </c>
      <c r="D325" s="1100">
        <v>95291.63</v>
      </c>
      <c r="E325" s="1100">
        <v>44938.090000000004</v>
      </c>
      <c r="F325" s="1100"/>
      <c r="G325" s="1100"/>
      <c r="H325" s="1100">
        <v>50353.54</v>
      </c>
      <c r="I325" s="1100"/>
      <c r="J325" s="1100"/>
      <c r="K325" s="1100"/>
      <c r="L325" s="1100"/>
      <c r="M325" s="1421">
        <v>50353.54</v>
      </c>
      <c r="N325" s="1608"/>
    </row>
    <row r="326" spans="1:14">
      <c r="A326" s="631" t="s">
        <v>84</v>
      </c>
      <c r="B326" s="632" t="s">
        <v>2798</v>
      </c>
      <c r="C326" s="1592" t="s">
        <v>3406</v>
      </c>
      <c r="D326" s="1100">
        <v>2882.59</v>
      </c>
      <c r="E326" s="1100">
        <v>2882.59</v>
      </c>
      <c r="F326" s="1100"/>
      <c r="G326" s="1100"/>
      <c r="H326" s="1100">
        <v>0</v>
      </c>
      <c r="I326" s="1100"/>
      <c r="J326" s="1100"/>
      <c r="K326" s="1100"/>
      <c r="L326" s="1100"/>
      <c r="M326" s="1421">
        <v>0</v>
      </c>
      <c r="N326" s="1608"/>
    </row>
    <row r="327" spans="1:14">
      <c r="A327" s="631" t="s">
        <v>85</v>
      </c>
      <c r="B327" s="632" t="s">
        <v>2798</v>
      </c>
      <c r="C327" s="1592" t="s">
        <v>3020</v>
      </c>
      <c r="D327" s="1100">
        <v>1223973.31</v>
      </c>
      <c r="E327" s="1100">
        <v>826445.15000000014</v>
      </c>
      <c r="F327" s="1100"/>
      <c r="G327" s="1100"/>
      <c r="H327" s="1100">
        <v>397528.16000000009</v>
      </c>
      <c r="I327" s="1100"/>
      <c r="J327" s="1100"/>
      <c r="K327" s="1100"/>
      <c r="L327" s="1100"/>
      <c r="M327" s="1421">
        <v>397528.16000000009</v>
      </c>
      <c r="N327" s="1608"/>
    </row>
    <row r="328" spans="1:14">
      <c r="A328" s="631" t="s">
        <v>86</v>
      </c>
      <c r="B328" s="632" t="s">
        <v>2798</v>
      </c>
      <c r="C328" s="1592" t="s">
        <v>3026</v>
      </c>
      <c r="D328" s="1100">
        <v>42450.810000000005</v>
      </c>
      <c r="E328" s="1100">
        <v>18097.71</v>
      </c>
      <c r="F328" s="1100"/>
      <c r="G328" s="1100"/>
      <c r="H328" s="1100">
        <v>24353.1</v>
      </c>
      <c r="I328" s="1100"/>
      <c r="J328" s="1100"/>
      <c r="K328" s="1100"/>
      <c r="L328" s="1100"/>
      <c r="M328" s="1421">
        <v>24353.1</v>
      </c>
      <c r="N328" s="1608"/>
    </row>
    <row r="329" spans="1:14">
      <c r="A329" s="631" t="s">
        <v>87</v>
      </c>
      <c r="B329" s="632" t="s">
        <v>2798</v>
      </c>
      <c r="C329" s="1592" t="s">
        <v>3018</v>
      </c>
      <c r="D329" s="1100">
        <v>930407.23000000021</v>
      </c>
      <c r="E329" s="1100">
        <v>606279.58000000007</v>
      </c>
      <c r="F329" s="1100"/>
      <c r="G329" s="1100"/>
      <c r="H329" s="1100">
        <v>324127.64999999997</v>
      </c>
      <c r="I329" s="1100"/>
      <c r="J329" s="1100"/>
      <c r="K329" s="1100"/>
      <c r="L329" s="1100"/>
      <c r="M329" s="1421">
        <v>324127.64999999997</v>
      </c>
      <c r="N329" s="1608"/>
    </row>
    <row r="330" spans="1:14">
      <c r="A330" s="631" t="s">
        <v>2076</v>
      </c>
      <c r="B330" s="632" t="s">
        <v>2798</v>
      </c>
      <c r="C330" s="1592" t="s">
        <v>3027</v>
      </c>
      <c r="D330" s="1100">
        <v>1112.19</v>
      </c>
      <c r="E330" s="1100">
        <v>1112.19</v>
      </c>
      <c r="F330" s="1100"/>
      <c r="G330" s="1100"/>
      <c r="H330" s="1100">
        <v>0</v>
      </c>
      <c r="I330" s="1100"/>
      <c r="J330" s="1100"/>
      <c r="K330" s="1100"/>
      <c r="L330" s="1100"/>
      <c r="M330" s="1421">
        <v>0</v>
      </c>
      <c r="N330" s="1608"/>
    </row>
    <row r="331" spans="1:14">
      <c r="A331" s="631" t="s">
        <v>2078</v>
      </c>
      <c r="B331" s="632"/>
      <c r="C331" s="1592"/>
      <c r="D331" s="1100"/>
      <c r="E331" s="1100"/>
      <c r="F331" s="1100"/>
      <c r="G331" s="1100"/>
      <c r="H331" s="1100"/>
      <c r="I331" s="1100"/>
      <c r="J331" s="1100"/>
      <c r="K331" s="1100"/>
      <c r="L331" s="1100"/>
      <c r="M331" s="1421"/>
      <c r="N331" s="1608"/>
    </row>
    <row r="332" spans="1:14">
      <c r="A332" s="631" t="s">
        <v>2080</v>
      </c>
      <c r="B332" s="632"/>
      <c r="C332" s="1592"/>
      <c r="D332" s="1100"/>
      <c r="E332" s="1100"/>
      <c r="F332" s="1100"/>
      <c r="G332" s="1100"/>
      <c r="H332" s="1100"/>
      <c r="I332" s="1100"/>
      <c r="J332" s="1100"/>
      <c r="K332" s="1100"/>
      <c r="L332" s="1100"/>
      <c r="M332" s="1421"/>
      <c r="N332" s="1608"/>
    </row>
    <row r="333" spans="1:14">
      <c r="A333" s="631" t="s">
        <v>2083</v>
      </c>
      <c r="B333" s="632"/>
      <c r="C333" s="1592"/>
      <c r="D333" s="1100"/>
      <c r="E333" s="1100"/>
      <c r="F333" s="1100"/>
      <c r="G333" s="1100"/>
      <c r="H333" s="1100"/>
      <c r="I333" s="1100"/>
      <c r="J333" s="1100"/>
      <c r="K333" s="1100"/>
      <c r="L333" s="1100"/>
      <c r="M333" s="1421"/>
      <c r="N333" s="1608"/>
    </row>
    <row r="334" spans="1:14">
      <c r="A334" s="631" t="s">
        <v>2397</v>
      </c>
      <c r="B334" s="632"/>
      <c r="C334" s="1592"/>
      <c r="D334" s="1100"/>
      <c r="E334" s="1100"/>
      <c r="F334" s="1100"/>
      <c r="G334" s="1100"/>
      <c r="H334" s="1100"/>
      <c r="I334" s="1100"/>
      <c r="J334" s="1100"/>
      <c r="K334" s="1100"/>
      <c r="L334" s="1100"/>
      <c r="M334" s="1421"/>
      <c r="N334" s="1608"/>
    </row>
    <row r="335" spans="1:14">
      <c r="A335" s="631">
        <v>31</v>
      </c>
      <c r="B335" s="632"/>
      <c r="C335" s="1592"/>
      <c r="D335" s="1100"/>
      <c r="E335" s="1100"/>
      <c r="F335" s="1100"/>
      <c r="G335" s="1100"/>
      <c r="H335" s="1100"/>
      <c r="I335" s="1100"/>
      <c r="J335" s="1100"/>
      <c r="K335" s="1100"/>
      <c r="L335" s="1100"/>
      <c r="M335" s="1421"/>
      <c r="N335" s="1608"/>
    </row>
    <row r="336" spans="1:14">
      <c r="A336" s="631">
        <v>32</v>
      </c>
      <c r="B336" s="632"/>
      <c r="C336" s="1592"/>
      <c r="D336" s="1100"/>
      <c r="E336" s="1100"/>
      <c r="F336" s="1100"/>
      <c r="G336" s="1100"/>
      <c r="H336" s="1100"/>
      <c r="I336" s="1100"/>
      <c r="J336" s="1100"/>
      <c r="K336" s="1100"/>
      <c r="L336" s="1100"/>
      <c r="M336" s="1421"/>
      <c r="N336" s="1608"/>
    </row>
    <row r="337" spans="1:14">
      <c r="A337" s="631">
        <v>33</v>
      </c>
      <c r="B337" s="632"/>
      <c r="C337" s="1592"/>
      <c r="D337" s="1100"/>
      <c r="E337" s="1100"/>
      <c r="F337" s="1100"/>
      <c r="G337" s="1100"/>
      <c r="H337" s="1100"/>
      <c r="I337" s="1100"/>
      <c r="J337" s="1100"/>
      <c r="K337" s="1100"/>
      <c r="L337" s="1100"/>
      <c r="M337" s="1421"/>
      <c r="N337" s="1608"/>
    </row>
    <row r="338" spans="1:14">
      <c r="A338" s="631">
        <v>34</v>
      </c>
      <c r="B338" s="632"/>
      <c r="C338" s="1592"/>
      <c r="D338" s="1100"/>
      <c r="E338" s="1100"/>
      <c r="F338" s="1100"/>
      <c r="G338" s="1100"/>
      <c r="H338" s="1100"/>
      <c r="I338" s="1100"/>
      <c r="J338" s="1100"/>
      <c r="K338" s="1100"/>
      <c r="L338" s="1100"/>
      <c r="M338" s="1421"/>
      <c r="N338" s="1608"/>
    </row>
    <row r="339" spans="1:14">
      <c r="A339" s="631">
        <v>35</v>
      </c>
      <c r="B339" s="632"/>
      <c r="C339" s="1592"/>
      <c r="D339" s="1100"/>
      <c r="E339" s="1100"/>
      <c r="F339" s="1100"/>
      <c r="G339" s="1100"/>
      <c r="H339" s="1100"/>
      <c r="I339" s="1100"/>
      <c r="J339" s="1100"/>
      <c r="K339" s="1100"/>
      <c r="L339" s="1100"/>
      <c r="M339" s="1421"/>
      <c r="N339" s="1608"/>
    </row>
    <row r="340" spans="1:14">
      <c r="A340" s="631">
        <v>36</v>
      </c>
      <c r="B340" s="632"/>
      <c r="C340" s="1592"/>
      <c r="D340" s="1100"/>
      <c r="E340" s="1100"/>
      <c r="F340" s="1100"/>
      <c r="G340" s="1100"/>
      <c r="H340" s="1100"/>
      <c r="I340" s="1100"/>
      <c r="J340" s="1100"/>
      <c r="K340" s="1100"/>
      <c r="L340" s="1100"/>
      <c r="M340" s="1421"/>
      <c r="N340" s="1608"/>
    </row>
    <row r="341" spans="1:14">
      <c r="A341" s="631">
        <v>37</v>
      </c>
      <c r="B341" s="632"/>
      <c r="C341" s="1592"/>
      <c r="D341" s="1100"/>
      <c r="E341" s="1100"/>
      <c r="F341" s="1100"/>
      <c r="G341" s="1100"/>
      <c r="H341" s="1100"/>
      <c r="I341" s="1100"/>
      <c r="J341" s="1100"/>
      <c r="K341" s="1100"/>
      <c r="L341" s="1100"/>
      <c r="M341" s="1421"/>
      <c r="N341" s="1608"/>
    </row>
    <row r="342" spans="1:14">
      <c r="A342" s="631">
        <v>38</v>
      </c>
      <c r="B342" s="632"/>
      <c r="C342" s="1592"/>
      <c r="D342" s="1100"/>
      <c r="E342" s="1100"/>
      <c r="F342" s="1100"/>
      <c r="G342" s="1100"/>
      <c r="H342" s="1100"/>
      <c r="I342" s="1100"/>
      <c r="J342" s="1100"/>
      <c r="K342" s="1100"/>
      <c r="L342" s="1100"/>
      <c r="M342" s="1421"/>
      <c r="N342" s="1608"/>
    </row>
    <row r="343" spans="1:14">
      <c r="A343" s="631">
        <v>39</v>
      </c>
      <c r="B343" s="632"/>
      <c r="C343" s="1592"/>
      <c r="D343" s="1100"/>
      <c r="E343" s="1100"/>
      <c r="F343" s="1100"/>
      <c r="G343" s="1100"/>
      <c r="H343" s="1100"/>
      <c r="I343" s="1100"/>
      <c r="J343" s="1100"/>
      <c r="K343" s="1100"/>
      <c r="L343" s="1100"/>
      <c r="M343" s="1421"/>
      <c r="N343" s="1608"/>
    </row>
    <row r="344" spans="1:14">
      <c r="A344" s="631">
        <v>40</v>
      </c>
      <c r="B344" s="1604"/>
      <c r="C344" s="1590"/>
      <c r="D344" s="1590"/>
      <c r="E344" s="1590"/>
      <c r="F344" s="1590"/>
      <c r="G344" s="1590"/>
      <c r="H344" s="1590"/>
      <c r="I344" s="1590"/>
      <c r="J344" s="1590"/>
      <c r="K344" s="1590"/>
      <c r="L344" s="1590"/>
      <c r="M344" s="1591"/>
      <c r="N344" s="1608"/>
    </row>
    <row r="345" spans="1:14">
      <c r="A345" s="631"/>
      <c r="B345" s="887" t="s">
        <v>2802</v>
      </c>
      <c r="C345" s="1592"/>
      <c r="D345" s="1421">
        <f t="shared" ref="D345:E345" si="0">SUM(D305:D344)+SUM(D245:D285)</f>
        <v>21209131.68</v>
      </c>
      <c r="E345" s="1421">
        <f t="shared" si="0"/>
        <v>16119186.809999999</v>
      </c>
      <c r="F345" s="1100"/>
      <c r="G345" s="1100"/>
      <c r="H345" s="1421">
        <f>SUM(H305:H344)+SUM(H245:H285)</f>
        <v>5089944.870000001</v>
      </c>
      <c r="I345" s="1100"/>
      <c r="J345" s="1100"/>
      <c r="K345" s="1100"/>
      <c r="L345" s="1100"/>
      <c r="M345" s="1421">
        <f>SUM(M305:M344)+SUM(M245:M285)</f>
        <v>5089944.870000001</v>
      </c>
      <c r="N345" s="1608"/>
    </row>
    <row r="346" spans="1:14" ht="16" thickBot="1">
      <c r="A346" s="1302"/>
      <c r="B346" s="1303"/>
      <c r="C346" s="1602"/>
      <c r="D346" s="1303"/>
      <c r="E346" s="1303"/>
      <c r="F346" s="1303"/>
      <c r="G346" s="1303"/>
      <c r="H346" s="1303"/>
      <c r="I346" s="1303"/>
      <c r="J346" s="1303"/>
      <c r="K346" s="1303"/>
      <c r="L346" s="1303"/>
      <c r="M346" s="1303"/>
      <c r="N346" s="1608"/>
    </row>
    <row r="347" spans="1:14" ht="16" thickBot="1">
      <c r="A347" s="1302"/>
      <c r="B347" s="648"/>
      <c r="C347" s="1600"/>
      <c r="D347" s="648"/>
      <c r="E347" s="648"/>
      <c r="F347" s="648"/>
      <c r="G347" s="648"/>
      <c r="H347" s="648"/>
      <c r="I347" s="648"/>
      <c r="J347" s="648"/>
      <c r="K347" s="648"/>
      <c r="L347" s="648"/>
      <c r="M347" s="1609"/>
      <c r="N347" s="1608"/>
    </row>
    <row r="348" spans="1:14">
      <c r="A348" s="1211" t="s">
        <v>2377</v>
      </c>
      <c r="B348" s="561"/>
      <c r="C348" s="1575"/>
      <c r="D348" s="1603"/>
      <c r="E348" s="1603"/>
      <c r="F348" s="559"/>
      <c r="G348" s="559"/>
      <c r="H348" s="1603"/>
      <c r="I348" s="559"/>
      <c r="J348" s="559"/>
      <c r="K348" s="559"/>
      <c r="L348" s="559"/>
      <c r="M348" s="559"/>
    </row>
    <row r="349" spans="1:14">
      <c r="A349" s="559"/>
      <c r="B349" s="559"/>
      <c r="C349" s="1572"/>
      <c r="D349" s="559"/>
      <c r="E349" s="559"/>
      <c r="F349" s="559"/>
      <c r="G349" s="559"/>
      <c r="H349" s="559"/>
      <c r="I349" s="559"/>
      <c r="J349" s="559"/>
      <c r="K349" s="559"/>
      <c r="L349" s="559"/>
      <c r="M349" s="559"/>
    </row>
    <row r="350" spans="1:14">
      <c r="A350" s="561" t="s">
        <v>3150</v>
      </c>
      <c r="B350" s="561"/>
      <c r="C350" s="1575"/>
      <c r="D350" s="561"/>
      <c r="E350" s="561"/>
      <c r="F350" s="561"/>
      <c r="G350" s="561"/>
      <c r="H350" s="561"/>
      <c r="I350" s="561"/>
      <c r="J350" s="561"/>
      <c r="K350" s="561"/>
      <c r="L350" s="561"/>
      <c r="M350" s="561"/>
    </row>
  </sheetData>
  <mergeCells count="3">
    <mergeCell ref="A113:M113"/>
    <mergeCell ref="A172:M172"/>
    <mergeCell ref="A230:M230"/>
  </mergeCells>
  <printOptions horizontalCentered="1" verticalCentered="1"/>
  <pageMargins left="0.25" right="0.25" top="0.5" bottom="0.5" header="0" footer="0"/>
  <pageSetup scale="59" fitToWidth="2" orientation="landscape" r:id="rId1"/>
  <headerFooter alignWithMargins="0"/>
  <rowBreaks count="5" manualBreakCount="5">
    <brk id="55" max="16383" man="1"/>
    <brk id="114" max="16383" man="1"/>
    <brk id="173" max="16383" man="1"/>
    <brk id="230" max="16383" man="1"/>
    <brk id="290" max="16383" man="1"/>
  </rowBreaks>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23576" r:id="rId4" name="Button 24">
              <controlPr locked="0" defaultSize="0" autoFill="0" autoLine="0" autoPict="0">
                <anchor moveWithCells="1" sizeWithCells="1">
                  <from>
                    <xdr:col>0</xdr:col>
                    <xdr:colOff>0</xdr:colOff>
                    <xdr:row>56</xdr:row>
                    <xdr:rowOff>158750</xdr:rowOff>
                  </from>
                  <to>
                    <xdr:col>0</xdr:col>
                    <xdr:colOff>0</xdr:colOff>
                    <xdr:row>59</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dimension ref="A1:N72"/>
  <sheetViews>
    <sheetView defaultGridColor="0" colorId="22" zoomScale="70" zoomScaleNormal="70" workbookViewId="0">
      <pane xSplit="4" ySplit="12" topLeftCell="E13" activePane="bottomRight" state="frozen"/>
      <selection pane="topRight"/>
      <selection pane="bottomLeft"/>
      <selection pane="bottomRight"/>
    </sheetView>
  </sheetViews>
  <sheetFormatPr defaultColWidth="9.84375" defaultRowHeight="15.5"/>
  <cols>
    <col min="1" max="1" width="5.84375" style="668" customWidth="1"/>
    <col min="2" max="2" width="1.84375" style="668" customWidth="1"/>
    <col min="3" max="3" width="9.61328125" style="668" customWidth="1"/>
    <col min="4" max="4" width="34.84375" style="668" customWidth="1"/>
    <col min="5" max="5" width="16.07421875" style="668" customWidth="1"/>
    <col min="6" max="8" width="16.84375" style="668" customWidth="1"/>
    <col min="9" max="9" width="5.84375" style="668" customWidth="1"/>
    <col min="10" max="13" width="18.84375" style="668" customWidth="1"/>
    <col min="14" max="14" width="20.84375" style="668" customWidth="1"/>
    <col min="15" max="16384" width="9.84375" style="668"/>
  </cols>
  <sheetData>
    <row r="1" spans="1:14" ht="16" thickBot="1">
      <c r="A1" s="747" t="str">
        <f>'Data Sheet'!A52</f>
        <v>Annual Report of VERIZON NEW YORK INC.                                                                      For the period ending DECEMBER 31, 2023</v>
      </c>
      <c r="B1" s="557"/>
      <c r="C1" s="557"/>
      <c r="D1" s="557"/>
      <c r="E1" s="557"/>
      <c r="F1" s="711"/>
      <c r="G1" s="711"/>
      <c r="H1" s="711"/>
      <c r="I1" s="747" t="str">
        <f>'Data Sheet'!A52</f>
        <v>Annual Report of VERIZON NEW YORK INC.                                                                      For the period ending DECEMBER 31, 2023</v>
      </c>
      <c r="J1" s="557"/>
      <c r="K1" s="557"/>
      <c r="L1" s="711"/>
      <c r="M1" s="711"/>
      <c r="N1" s="557"/>
    </row>
    <row r="2" spans="1:14">
      <c r="A2" s="1611" t="s">
        <v>1425</v>
      </c>
      <c r="B2" s="1612"/>
      <c r="C2" s="1612"/>
      <c r="D2" s="1612"/>
      <c r="E2" s="1612"/>
      <c r="F2" s="1612"/>
      <c r="G2" s="1612"/>
      <c r="H2" s="1613"/>
      <c r="I2" s="1614" t="s">
        <v>1425</v>
      </c>
      <c r="J2" s="1398"/>
      <c r="K2" s="1612"/>
      <c r="L2" s="1612"/>
      <c r="M2" s="1612"/>
      <c r="N2" s="1613"/>
    </row>
    <row r="3" spans="1:14">
      <c r="A3" s="1204" t="s">
        <v>1400</v>
      </c>
      <c r="B3" s="557" t="s">
        <v>1426</v>
      </c>
      <c r="C3" s="557"/>
      <c r="D3" s="557"/>
      <c r="E3" s="557"/>
      <c r="F3" s="557"/>
      <c r="G3" s="557"/>
      <c r="H3" s="558"/>
      <c r="I3" s="556"/>
      <c r="J3" s="557"/>
      <c r="K3" s="557"/>
      <c r="L3" s="557"/>
      <c r="M3" s="557"/>
      <c r="N3" s="558"/>
    </row>
    <row r="4" spans="1:14">
      <c r="A4" s="556"/>
      <c r="B4" s="557" t="s">
        <v>1427</v>
      </c>
      <c r="C4" s="557"/>
      <c r="D4" s="557"/>
      <c r="E4" s="557"/>
      <c r="F4" s="557"/>
      <c r="G4" s="557"/>
      <c r="H4" s="558"/>
      <c r="I4" s="556"/>
      <c r="J4" s="557"/>
      <c r="K4" s="557"/>
      <c r="L4" s="557"/>
      <c r="M4" s="557"/>
      <c r="N4" s="558"/>
    </row>
    <row r="5" spans="1:14">
      <c r="A5" s="1204" t="s">
        <v>1406</v>
      </c>
      <c r="B5" s="557" t="s">
        <v>2190</v>
      </c>
      <c r="C5" s="557"/>
      <c r="D5" s="557"/>
      <c r="E5" s="557"/>
      <c r="F5" s="557"/>
      <c r="G5" s="557"/>
      <c r="H5" s="558"/>
      <c r="I5" s="556"/>
      <c r="J5" s="557"/>
      <c r="K5" s="557"/>
      <c r="L5" s="557"/>
      <c r="M5" s="557"/>
      <c r="N5" s="558"/>
    </row>
    <row r="6" spans="1:14">
      <c r="A6" s="556"/>
      <c r="B6" s="557" t="s">
        <v>2191</v>
      </c>
      <c r="C6" s="557"/>
      <c r="D6" s="557"/>
      <c r="E6" s="557"/>
      <c r="F6" s="557"/>
      <c r="G6" s="557"/>
      <c r="H6" s="558"/>
      <c r="I6" s="556"/>
      <c r="J6" s="557"/>
      <c r="K6" s="557"/>
      <c r="L6" s="557"/>
      <c r="M6" s="557"/>
      <c r="N6" s="558"/>
    </row>
    <row r="7" spans="1:14">
      <c r="A7" s="1204" t="s">
        <v>2192</v>
      </c>
      <c r="B7" s="557" t="s">
        <v>2193</v>
      </c>
      <c r="C7" s="557"/>
      <c r="D7" s="557"/>
      <c r="E7" s="557"/>
      <c r="F7" s="557"/>
      <c r="G7" s="557"/>
      <c r="H7" s="558"/>
      <c r="I7" s="556"/>
      <c r="J7" s="557"/>
      <c r="K7" s="557"/>
      <c r="L7" s="557"/>
      <c r="M7" s="557"/>
      <c r="N7" s="558"/>
    </row>
    <row r="8" spans="1:14">
      <c r="A8" s="556"/>
      <c r="B8" s="557" t="s">
        <v>2194</v>
      </c>
      <c r="C8" s="557"/>
      <c r="D8" s="557"/>
      <c r="E8" s="557"/>
      <c r="F8" s="557"/>
      <c r="G8" s="557"/>
      <c r="H8" s="558"/>
      <c r="I8" s="556"/>
      <c r="J8" s="557"/>
      <c r="K8" s="557"/>
      <c r="L8" s="557"/>
      <c r="M8" s="557"/>
      <c r="N8" s="558"/>
    </row>
    <row r="9" spans="1:14">
      <c r="A9" s="1454"/>
      <c r="B9" s="1170"/>
      <c r="C9" s="1169"/>
      <c r="D9" s="1455"/>
      <c r="E9" s="1456" t="s">
        <v>2195</v>
      </c>
      <c r="F9" s="1615" t="s">
        <v>2196</v>
      </c>
      <c r="G9" s="1616"/>
      <c r="H9" s="1617"/>
      <c r="I9" s="1454"/>
      <c r="J9" s="1615" t="s">
        <v>2197</v>
      </c>
      <c r="K9" s="1616"/>
      <c r="L9" s="1616"/>
      <c r="M9" s="1618"/>
      <c r="N9" s="1172"/>
    </row>
    <row r="10" spans="1:14">
      <c r="A10" s="1433"/>
      <c r="B10" s="761"/>
      <c r="C10" s="557"/>
      <c r="D10" s="1203"/>
      <c r="E10" s="1434" t="s">
        <v>2198</v>
      </c>
      <c r="F10" s="1434" t="s">
        <v>1419</v>
      </c>
      <c r="G10" s="1434" t="s">
        <v>2199</v>
      </c>
      <c r="H10" s="1174" t="s">
        <v>45</v>
      </c>
      <c r="I10" s="1433"/>
      <c r="J10" s="1434" t="s">
        <v>1393</v>
      </c>
      <c r="K10" s="1434" t="s">
        <v>1393</v>
      </c>
      <c r="L10" s="1434" t="s">
        <v>2200</v>
      </c>
      <c r="M10" s="1434" t="s">
        <v>45</v>
      </c>
      <c r="N10" s="1174" t="s">
        <v>914</v>
      </c>
    </row>
    <row r="11" spans="1:14">
      <c r="A11" s="926" t="s">
        <v>35</v>
      </c>
      <c r="B11" s="761"/>
      <c r="C11" s="1183" t="s">
        <v>2201</v>
      </c>
      <c r="D11" s="1619"/>
      <c r="E11" s="1434" t="s">
        <v>2202</v>
      </c>
      <c r="F11" s="1434" t="s">
        <v>2203</v>
      </c>
      <c r="G11" s="1434" t="s">
        <v>2204</v>
      </c>
      <c r="H11" s="1174" t="s">
        <v>1377</v>
      </c>
      <c r="I11" s="926" t="s">
        <v>35</v>
      </c>
      <c r="J11" s="1434" t="s">
        <v>2205</v>
      </c>
      <c r="K11" s="1434" t="s">
        <v>2206</v>
      </c>
      <c r="L11" s="1434" t="s">
        <v>2207</v>
      </c>
      <c r="M11" s="1434" t="s">
        <v>1376</v>
      </c>
      <c r="N11" s="1174" t="s">
        <v>2208</v>
      </c>
    </row>
    <row r="12" spans="1:14">
      <c r="A12" s="1435" t="s">
        <v>47</v>
      </c>
      <c r="B12" s="1177"/>
      <c r="C12" s="1620" t="s">
        <v>459</v>
      </c>
      <c r="D12" s="1621"/>
      <c r="E12" s="1436" t="s">
        <v>460</v>
      </c>
      <c r="F12" s="1436" t="s">
        <v>461</v>
      </c>
      <c r="G12" s="1436" t="s">
        <v>61</v>
      </c>
      <c r="H12" s="1180" t="s">
        <v>62</v>
      </c>
      <c r="I12" s="1435" t="s">
        <v>47</v>
      </c>
      <c r="J12" s="1436" t="s">
        <v>63</v>
      </c>
      <c r="K12" s="1436" t="s">
        <v>64</v>
      </c>
      <c r="L12" s="1436" t="s">
        <v>65</v>
      </c>
      <c r="M12" s="1436" t="s">
        <v>66</v>
      </c>
      <c r="N12" s="1180" t="s">
        <v>67</v>
      </c>
    </row>
    <row r="13" spans="1:14">
      <c r="A13" s="1433"/>
      <c r="B13" s="1183" t="s">
        <v>2209</v>
      </c>
      <c r="C13" s="711"/>
      <c r="D13" s="1619"/>
      <c r="E13" s="1622"/>
      <c r="F13" s="1622"/>
      <c r="G13" s="1622"/>
      <c r="H13" s="1623"/>
      <c r="I13" s="1433"/>
      <c r="J13" s="1622"/>
      <c r="K13" s="1622"/>
      <c r="L13" s="1622"/>
      <c r="M13" s="1622"/>
      <c r="N13" s="558"/>
    </row>
    <row r="14" spans="1:14">
      <c r="A14" s="1433"/>
      <c r="B14" s="557" t="s">
        <v>2210</v>
      </c>
      <c r="C14" s="557"/>
      <c r="D14" s="1203"/>
      <c r="E14" s="1622"/>
      <c r="F14" s="1622"/>
      <c r="G14" s="1622"/>
      <c r="H14" s="1623"/>
      <c r="I14" s="1433"/>
      <c r="J14" s="1622"/>
      <c r="K14" s="1622"/>
      <c r="L14" s="1622"/>
      <c r="M14" s="1622"/>
      <c r="N14" s="558"/>
    </row>
    <row r="15" spans="1:14">
      <c r="A15" s="926" t="s">
        <v>463</v>
      </c>
      <c r="B15" s="761"/>
      <c r="C15" s="557" t="s">
        <v>385</v>
      </c>
      <c r="D15" s="1203" t="s">
        <v>386</v>
      </c>
      <c r="E15" s="825">
        <v>36977103.789999999</v>
      </c>
      <c r="F15" s="881">
        <v>17859250.790000003</v>
      </c>
      <c r="G15" s="825"/>
      <c r="H15" s="882"/>
      <c r="I15" s="824" t="s">
        <v>463</v>
      </c>
      <c r="J15" s="825">
        <v>0</v>
      </c>
      <c r="K15" s="825">
        <v>8673282.0800000001</v>
      </c>
      <c r="L15" s="825"/>
      <c r="M15" s="825">
        <v>17855595.289999999</v>
      </c>
      <c r="N15" s="1459">
        <f>+E15+F15+H15-K15-M15</f>
        <v>28307477.210000001</v>
      </c>
    </row>
    <row r="16" spans="1:14">
      <c r="A16" s="926" t="s">
        <v>820</v>
      </c>
      <c r="B16" s="761"/>
      <c r="C16" s="557" t="s">
        <v>387</v>
      </c>
      <c r="D16" s="1203" t="s">
        <v>388</v>
      </c>
      <c r="E16" s="825">
        <v>-1.1884537798323436E-9</v>
      </c>
      <c r="F16" s="881">
        <v>79.14</v>
      </c>
      <c r="G16" s="825"/>
      <c r="H16" s="823"/>
      <c r="I16" s="824" t="s">
        <v>820</v>
      </c>
      <c r="J16" s="825">
        <v>0</v>
      </c>
      <c r="K16" s="825">
        <v>0</v>
      </c>
      <c r="L16" s="825"/>
      <c r="M16" s="825">
        <v>79.139999999407593</v>
      </c>
      <c r="N16" s="1459">
        <f t="shared" ref="N16:N24" si="0">+E16+F16+H16-K16-M16</f>
        <v>-5.9604587931971764E-10</v>
      </c>
    </row>
    <row r="17" spans="1:14">
      <c r="A17" s="926" t="s">
        <v>1058</v>
      </c>
      <c r="B17" s="761"/>
      <c r="C17" s="557" t="s">
        <v>389</v>
      </c>
      <c r="D17" s="1203" t="s">
        <v>390</v>
      </c>
      <c r="E17" s="825">
        <v>152544061.87</v>
      </c>
      <c r="F17" s="881">
        <v>10381422.520000001</v>
      </c>
      <c r="G17" s="825"/>
      <c r="H17" s="882"/>
      <c r="I17" s="824" t="s">
        <v>1058</v>
      </c>
      <c r="J17" s="825">
        <v>0</v>
      </c>
      <c r="K17" s="825">
        <v>0</v>
      </c>
      <c r="L17" s="825"/>
      <c r="M17" s="825">
        <v>26399.430000007153</v>
      </c>
      <c r="N17" s="1459">
        <f t="shared" si="0"/>
        <v>162899084.96000001</v>
      </c>
    </row>
    <row r="18" spans="1:14">
      <c r="A18" s="926" t="s">
        <v>70</v>
      </c>
      <c r="B18" s="761"/>
      <c r="C18" s="557" t="s">
        <v>391</v>
      </c>
      <c r="D18" s="1203" t="s">
        <v>392</v>
      </c>
      <c r="E18" s="825">
        <v>0</v>
      </c>
      <c r="F18" s="881">
        <v>0</v>
      </c>
      <c r="G18" s="825"/>
      <c r="H18" s="823"/>
      <c r="I18" s="824" t="s">
        <v>70</v>
      </c>
      <c r="J18" s="825">
        <v>0</v>
      </c>
      <c r="K18" s="825">
        <v>0</v>
      </c>
      <c r="L18" s="825"/>
      <c r="M18" s="825">
        <v>0</v>
      </c>
      <c r="N18" s="1459">
        <f t="shared" si="0"/>
        <v>0</v>
      </c>
    </row>
    <row r="19" spans="1:14">
      <c r="A19" s="926" t="s">
        <v>71</v>
      </c>
      <c r="B19" s="761"/>
      <c r="C19" s="557" t="s">
        <v>393</v>
      </c>
      <c r="D19" s="1203" t="s">
        <v>394</v>
      </c>
      <c r="E19" s="825">
        <v>0</v>
      </c>
      <c r="F19" s="881">
        <v>0</v>
      </c>
      <c r="G19" s="825"/>
      <c r="H19" s="823"/>
      <c r="I19" s="824" t="s">
        <v>71</v>
      </c>
      <c r="J19" s="825">
        <v>0</v>
      </c>
      <c r="K19" s="825">
        <v>0</v>
      </c>
      <c r="L19" s="825"/>
      <c r="M19" s="825">
        <v>0</v>
      </c>
      <c r="N19" s="1459">
        <f t="shared" si="0"/>
        <v>0</v>
      </c>
    </row>
    <row r="20" spans="1:14">
      <c r="A20" s="926" t="s">
        <v>471</v>
      </c>
      <c r="B20" s="761"/>
      <c r="C20" s="557" t="s">
        <v>395</v>
      </c>
      <c r="D20" s="1203" t="s">
        <v>396</v>
      </c>
      <c r="E20" s="825">
        <v>2536779058.4800005</v>
      </c>
      <c r="F20" s="881">
        <v>183646192.14999998</v>
      </c>
      <c r="G20" s="825"/>
      <c r="H20" s="925">
        <v>348031.989999771</v>
      </c>
      <c r="I20" s="824" t="s">
        <v>471</v>
      </c>
      <c r="J20" s="825">
        <v>0</v>
      </c>
      <c r="K20" s="825">
        <v>155734.35</v>
      </c>
      <c r="L20" s="825"/>
      <c r="M20" s="825"/>
      <c r="N20" s="1459">
        <f t="shared" si="0"/>
        <v>2720617548.2700005</v>
      </c>
    </row>
    <row r="21" spans="1:14">
      <c r="A21" s="926" t="s">
        <v>474</v>
      </c>
      <c r="B21" s="761"/>
      <c r="C21" s="557" t="s">
        <v>397</v>
      </c>
      <c r="D21" s="1203" t="s">
        <v>398</v>
      </c>
      <c r="E21" s="825">
        <v>6300512.6600000057</v>
      </c>
      <c r="F21" s="881">
        <v>339472.65</v>
      </c>
      <c r="G21" s="825"/>
      <c r="H21" s="823">
        <v>1232.4199999934001</v>
      </c>
      <c r="I21" s="824" t="s">
        <v>474</v>
      </c>
      <c r="J21" s="825">
        <v>0</v>
      </c>
      <c r="K21" s="825">
        <v>0</v>
      </c>
      <c r="L21" s="825"/>
      <c r="M21" s="825"/>
      <c r="N21" s="1459">
        <f t="shared" si="0"/>
        <v>6641217.7299999995</v>
      </c>
    </row>
    <row r="22" spans="1:14">
      <c r="A22" s="926" t="s">
        <v>2064</v>
      </c>
      <c r="B22" s="761"/>
      <c r="C22" s="557" t="s">
        <v>399</v>
      </c>
      <c r="D22" s="1203" t="s">
        <v>400</v>
      </c>
      <c r="E22" s="825">
        <v>5854230.9900000002</v>
      </c>
      <c r="F22" s="881">
        <v>2436743.7500000005</v>
      </c>
      <c r="G22" s="825"/>
      <c r="H22" s="823"/>
      <c r="I22" s="824" t="s">
        <v>2064</v>
      </c>
      <c r="J22" s="825">
        <v>0</v>
      </c>
      <c r="K22" s="825">
        <v>0</v>
      </c>
      <c r="L22" s="825"/>
      <c r="M22" s="825">
        <v>2405814.1099999994</v>
      </c>
      <c r="N22" s="1459">
        <f t="shared" si="0"/>
        <v>5885160.6300000008</v>
      </c>
    </row>
    <row r="23" spans="1:14">
      <c r="A23" s="926" t="s">
        <v>334</v>
      </c>
      <c r="B23" s="761"/>
      <c r="C23" s="557" t="s">
        <v>2211</v>
      </c>
      <c r="D23" s="1203" t="s">
        <v>2212</v>
      </c>
      <c r="E23" s="825">
        <v>3538277.4000000004</v>
      </c>
      <c r="F23" s="881">
        <v>2433614.6500000004</v>
      </c>
      <c r="G23" s="825"/>
      <c r="H23" s="823"/>
      <c r="I23" s="824" t="s">
        <v>334</v>
      </c>
      <c r="J23" s="825">
        <v>0</v>
      </c>
      <c r="K23" s="825">
        <v>0</v>
      </c>
      <c r="L23" s="825"/>
      <c r="M23" s="825">
        <v>2405814.1100000008</v>
      </c>
      <c r="N23" s="1459">
        <f t="shared" si="0"/>
        <v>3566077.94</v>
      </c>
    </row>
    <row r="24" spans="1:14">
      <c r="A24" s="926" t="s">
        <v>72</v>
      </c>
      <c r="B24" s="761"/>
      <c r="C24" s="557" t="s">
        <v>2213</v>
      </c>
      <c r="D24" s="1203" t="s">
        <v>2214</v>
      </c>
      <c r="E24" s="825">
        <v>2315953.5900000003</v>
      </c>
      <c r="F24" s="881">
        <v>3129.1</v>
      </c>
      <c r="G24" s="825"/>
      <c r="H24" s="823"/>
      <c r="I24" s="824" t="s">
        <v>72</v>
      </c>
      <c r="J24" s="825">
        <v>0</v>
      </c>
      <c r="K24" s="825">
        <v>0</v>
      </c>
      <c r="L24" s="825"/>
      <c r="M24" s="825"/>
      <c r="N24" s="1459">
        <f t="shared" si="0"/>
        <v>2319082.6900000004</v>
      </c>
    </row>
    <row r="25" spans="1:14">
      <c r="A25" s="926" t="s">
        <v>73</v>
      </c>
      <c r="B25" s="557"/>
      <c r="C25" s="557" t="s">
        <v>2250</v>
      </c>
      <c r="D25" s="1203" t="s">
        <v>2251</v>
      </c>
      <c r="E25" s="825">
        <v>38131945.810000002</v>
      </c>
      <c r="F25" s="881">
        <v>29834727.699999999</v>
      </c>
      <c r="G25" s="825"/>
      <c r="H25" s="823"/>
      <c r="I25" s="824" t="s">
        <v>73</v>
      </c>
      <c r="J25" s="825">
        <v>0</v>
      </c>
      <c r="K25" s="825">
        <v>341647.07</v>
      </c>
      <c r="L25" s="825"/>
      <c r="M25" s="825">
        <v>29833642.290000007</v>
      </c>
      <c r="N25" s="1459">
        <f>+E25+F25+H25-K25-M25</f>
        <v>37791384.150000006</v>
      </c>
    </row>
    <row r="26" spans="1:14">
      <c r="A26" s="926" t="s">
        <v>74</v>
      </c>
      <c r="B26" s="557"/>
      <c r="C26" s="557"/>
      <c r="D26" s="1203" t="s">
        <v>2215</v>
      </c>
      <c r="E26" s="1624">
        <f>SUM(E15:E25)-E22</f>
        <v>2776586913.6000004</v>
      </c>
      <c r="F26" s="1624">
        <f t="shared" ref="F26:N26" si="1">SUM(F15:F25)-F22</f>
        <v>244497888.69999996</v>
      </c>
      <c r="G26" s="1624">
        <f t="shared" si="1"/>
        <v>0</v>
      </c>
      <c r="H26" s="1624">
        <f t="shared" si="1"/>
        <v>349264.40999976441</v>
      </c>
      <c r="I26" s="824">
        <v>12</v>
      </c>
      <c r="J26" s="1624">
        <f t="shared" si="1"/>
        <v>0</v>
      </c>
      <c r="K26" s="1624">
        <f t="shared" si="1"/>
        <v>9170663.5</v>
      </c>
      <c r="L26" s="1624">
        <f t="shared" si="1"/>
        <v>0</v>
      </c>
      <c r="M26" s="1624">
        <f t="shared" si="1"/>
        <v>50121530.260000013</v>
      </c>
      <c r="N26" s="1624">
        <f t="shared" si="1"/>
        <v>2962141872.9500008</v>
      </c>
    </row>
    <row r="27" spans="1:14">
      <c r="A27" s="1433"/>
      <c r="B27" s="557" t="s">
        <v>2216</v>
      </c>
      <c r="C27" s="557"/>
      <c r="D27" s="1203"/>
      <c r="E27" s="883"/>
      <c r="F27" s="883"/>
      <c r="G27" s="883"/>
      <c r="H27" s="884"/>
      <c r="I27" s="885"/>
      <c r="J27" s="883"/>
      <c r="K27" s="883"/>
      <c r="L27" s="883"/>
      <c r="M27" s="883"/>
      <c r="N27" s="615"/>
    </row>
    <row r="28" spans="1:14">
      <c r="A28" s="926" t="s">
        <v>75</v>
      </c>
      <c r="B28" s="761"/>
      <c r="C28" s="557" t="s">
        <v>2254</v>
      </c>
      <c r="D28" s="1203" t="s">
        <v>2255</v>
      </c>
      <c r="E28" s="825">
        <v>9037.6799999999985</v>
      </c>
      <c r="F28" s="881">
        <v>16.149999999999999</v>
      </c>
      <c r="G28" s="825"/>
      <c r="H28" s="823">
        <v>65</v>
      </c>
      <c r="I28" s="824" t="s">
        <v>75</v>
      </c>
      <c r="J28" s="825">
        <v>0</v>
      </c>
      <c r="K28" s="825">
        <v>0</v>
      </c>
      <c r="L28" s="825"/>
      <c r="M28" s="825"/>
      <c r="N28" s="1459">
        <f t="shared" ref="N28:N38" si="2">+E28+F28+H28-K28-M28</f>
        <v>9118.8299999999981</v>
      </c>
    </row>
    <row r="29" spans="1:14">
      <c r="A29" s="926" t="s">
        <v>76</v>
      </c>
      <c r="B29" s="761"/>
      <c r="C29" s="557" t="s">
        <v>2256</v>
      </c>
      <c r="D29" s="1203" t="s">
        <v>1379</v>
      </c>
      <c r="E29" s="825">
        <v>2845320358.2799997</v>
      </c>
      <c r="F29" s="881">
        <v>25352447.629999995</v>
      </c>
      <c r="G29" s="825"/>
      <c r="H29" s="825">
        <v>2772104.21000004</v>
      </c>
      <c r="I29" s="824" t="s">
        <v>76</v>
      </c>
      <c r="J29" s="825">
        <v>0</v>
      </c>
      <c r="K29" s="825">
        <v>93460614.560000002</v>
      </c>
      <c r="L29" s="825"/>
      <c r="M29" s="825"/>
      <c r="N29" s="1459">
        <f t="shared" si="2"/>
        <v>2779984295.5599999</v>
      </c>
    </row>
    <row r="30" spans="1:14">
      <c r="A30" s="926" t="s">
        <v>77</v>
      </c>
      <c r="B30" s="761"/>
      <c r="C30" s="557" t="s">
        <v>2258</v>
      </c>
      <c r="D30" s="1203" t="s">
        <v>2259</v>
      </c>
      <c r="E30" s="825">
        <v>0</v>
      </c>
      <c r="F30" s="881">
        <v>0</v>
      </c>
      <c r="G30" s="825"/>
      <c r="H30" s="825"/>
      <c r="I30" s="824" t="s">
        <v>77</v>
      </c>
      <c r="J30" s="825">
        <v>0</v>
      </c>
      <c r="K30" s="825">
        <v>0</v>
      </c>
      <c r="L30" s="825"/>
      <c r="M30" s="825">
        <v>0</v>
      </c>
      <c r="N30" s="1459">
        <f t="shared" si="2"/>
        <v>0</v>
      </c>
    </row>
    <row r="31" spans="1:14">
      <c r="A31" s="926" t="s">
        <v>78</v>
      </c>
      <c r="B31" s="761"/>
      <c r="C31" s="557" t="s">
        <v>2211</v>
      </c>
      <c r="D31" s="1203" t="s">
        <v>2217</v>
      </c>
      <c r="E31" s="825">
        <v>0</v>
      </c>
      <c r="F31" s="881">
        <v>0</v>
      </c>
      <c r="G31" s="825"/>
      <c r="H31" s="825"/>
      <c r="I31" s="824" t="s">
        <v>78</v>
      </c>
      <c r="J31" s="825">
        <v>0</v>
      </c>
      <c r="K31" s="825">
        <v>0</v>
      </c>
      <c r="L31" s="825"/>
      <c r="M31" s="825">
        <v>0</v>
      </c>
      <c r="N31" s="1459">
        <f t="shared" si="2"/>
        <v>0</v>
      </c>
    </row>
    <row r="32" spans="1:14">
      <c r="A32" s="926" t="s">
        <v>79</v>
      </c>
      <c r="B32" s="761"/>
      <c r="C32" s="557" t="s">
        <v>2213</v>
      </c>
      <c r="D32" s="1203" t="s">
        <v>2218</v>
      </c>
      <c r="E32" s="825">
        <v>0</v>
      </c>
      <c r="F32" s="881">
        <v>0</v>
      </c>
      <c r="G32" s="825"/>
      <c r="H32" s="825"/>
      <c r="I32" s="824" t="s">
        <v>79</v>
      </c>
      <c r="J32" s="825">
        <v>0</v>
      </c>
      <c r="K32" s="825">
        <v>0</v>
      </c>
      <c r="L32" s="825"/>
      <c r="M32" s="825">
        <v>0</v>
      </c>
      <c r="N32" s="1459">
        <f t="shared" si="2"/>
        <v>0</v>
      </c>
    </row>
    <row r="33" spans="1:14">
      <c r="A33" s="926" t="s">
        <v>80</v>
      </c>
      <c r="B33" s="761"/>
      <c r="C33" s="557" t="s">
        <v>2219</v>
      </c>
      <c r="D33" s="1203" t="s">
        <v>2220</v>
      </c>
      <c r="E33" s="825">
        <v>0</v>
      </c>
      <c r="F33" s="881">
        <v>0</v>
      </c>
      <c r="G33" s="825"/>
      <c r="H33" s="825"/>
      <c r="I33" s="824" t="s">
        <v>80</v>
      </c>
      <c r="J33" s="825">
        <v>0</v>
      </c>
      <c r="K33" s="825">
        <v>0</v>
      </c>
      <c r="L33" s="825"/>
      <c r="M33" s="825">
        <v>0</v>
      </c>
      <c r="N33" s="1459">
        <f t="shared" si="2"/>
        <v>0</v>
      </c>
    </row>
    <row r="34" spans="1:14">
      <c r="A34" s="926" t="s">
        <v>81</v>
      </c>
      <c r="B34" s="761"/>
      <c r="C34" s="557" t="s">
        <v>622</v>
      </c>
      <c r="D34" s="1203" t="s">
        <v>623</v>
      </c>
      <c r="E34" s="825">
        <v>18305163.240000002</v>
      </c>
      <c r="F34" s="881">
        <v>69662.23</v>
      </c>
      <c r="G34" s="825"/>
      <c r="H34" s="825"/>
      <c r="I34" s="824" t="s">
        <v>81</v>
      </c>
      <c r="J34" s="825">
        <v>0</v>
      </c>
      <c r="K34" s="825">
        <v>178423.23</v>
      </c>
      <c r="L34" s="825"/>
      <c r="M34" s="825">
        <v>45105.25</v>
      </c>
      <c r="N34" s="1459">
        <f t="shared" si="2"/>
        <v>18151296.990000002</v>
      </c>
    </row>
    <row r="35" spans="1:14">
      <c r="A35" s="926" t="s">
        <v>82</v>
      </c>
      <c r="B35" s="761"/>
      <c r="C35" s="557" t="s">
        <v>624</v>
      </c>
      <c r="D35" s="1203" t="s">
        <v>625</v>
      </c>
      <c r="E35" s="825">
        <v>1523327.74</v>
      </c>
      <c r="F35" s="881">
        <v>0</v>
      </c>
      <c r="G35" s="825"/>
      <c r="H35" s="825">
        <v>371.25</v>
      </c>
      <c r="I35" s="824" t="s">
        <v>82</v>
      </c>
      <c r="J35" s="825">
        <v>0</v>
      </c>
      <c r="K35" s="825">
        <v>0</v>
      </c>
      <c r="L35" s="825"/>
      <c r="M35" s="825"/>
      <c r="N35" s="1459">
        <f t="shared" si="2"/>
        <v>1523698.99</v>
      </c>
    </row>
    <row r="36" spans="1:14">
      <c r="A36" s="926" t="s">
        <v>83</v>
      </c>
      <c r="B36" s="761"/>
      <c r="C36" s="557" t="s">
        <v>2211</v>
      </c>
      <c r="D36" s="1203" t="s">
        <v>2221</v>
      </c>
      <c r="E36" s="825">
        <v>0</v>
      </c>
      <c r="F36" s="881">
        <v>0</v>
      </c>
      <c r="G36" s="825"/>
      <c r="H36" s="825"/>
      <c r="I36" s="824" t="s">
        <v>83</v>
      </c>
      <c r="J36" s="825">
        <v>0</v>
      </c>
      <c r="K36" s="825">
        <v>0</v>
      </c>
      <c r="L36" s="825"/>
      <c r="M36" s="825">
        <v>0</v>
      </c>
      <c r="N36" s="1459">
        <f t="shared" si="2"/>
        <v>0</v>
      </c>
    </row>
    <row r="37" spans="1:14">
      <c r="A37" s="926" t="s">
        <v>84</v>
      </c>
      <c r="B37" s="761"/>
      <c r="C37" s="557" t="s">
        <v>2213</v>
      </c>
      <c r="D37" s="1203" t="s">
        <v>2222</v>
      </c>
      <c r="E37" s="825">
        <v>1523327.74</v>
      </c>
      <c r="F37" s="881">
        <v>0</v>
      </c>
      <c r="G37" s="825"/>
      <c r="H37" s="823">
        <v>371.25</v>
      </c>
      <c r="I37" s="824" t="s">
        <v>83</v>
      </c>
      <c r="J37" s="825">
        <v>0</v>
      </c>
      <c r="K37" s="825">
        <v>0</v>
      </c>
      <c r="L37" s="825"/>
      <c r="M37" s="825"/>
      <c r="N37" s="1459">
        <f t="shared" si="2"/>
        <v>1523698.99</v>
      </c>
    </row>
    <row r="38" spans="1:14">
      <c r="A38" s="926" t="s">
        <v>85</v>
      </c>
      <c r="B38" s="761"/>
      <c r="C38" s="557" t="s">
        <v>628</v>
      </c>
      <c r="D38" s="1203" t="s">
        <v>629</v>
      </c>
      <c r="E38" s="825">
        <v>6820091798.4100008</v>
      </c>
      <c r="F38" s="881">
        <v>313516134.48000002</v>
      </c>
      <c r="G38" s="825"/>
      <c r="H38" s="886"/>
      <c r="I38" s="824" t="s">
        <v>85</v>
      </c>
      <c r="J38" s="825">
        <v>0</v>
      </c>
      <c r="K38" s="825">
        <v>80601861.449999988</v>
      </c>
      <c r="L38" s="825"/>
      <c r="M38" s="825">
        <v>14878940.07999897</v>
      </c>
      <c r="N38" s="1459">
        <f t="shared" si="2"/>
        <v>7038127131.3600025</v>
      </c>
    </row>
    <row r="39" spans="1:14">
      <c r="A39" s="926" t="s">
        <v>86</v>
      </c>
      <c r="B39" s="761"/>
      <c r="C39" s="557"/>
      <c r="D39" s="1203" t="s">
        <v>2223</v>
      </c>
      <c r="E39" s="1624">
        <f>SUM(E28:E38)-E35</f>
        <v>9685249685.3500004</v>
      </c>
      <c r="F39" s="1624">
        <f t="shared" ref="F39:H39" si="3">SUM(F28:F38)-F35</f>
        <v>338938260.49000001</v>
      </c>
      <c r="G39" s="1624">
        <f t="shared" si="3"/>
        <v>0</v>
      </c>
      <c r="H39" s="1624">
        <f t="shared" si="3"/>
        <v>2772540.46000004</v>
      </c>
      <c r="I39" s="824" t="s">
        <v>86</v>
      </c>
      <c r="J39" s="1624">
        <f t="shared" ref="J39" si="4">SUM(J28:J38)-J35</f>
        <v>0</v>
      </c>
      <c r="K39" s="1624">
        <f t="shared" ref="K39" si="5">SUM(K28:K38)-K35</f>
        <v>174240899.24000001</v>
      </c>
      <c r="L39" s="1624">
        <f t="shared" ref="L39" si="6">SUM(L28:L38)-L35</f>
        <v>0</v>
      </c>
      <c r="M39" s="1624">
        <f t="shared" ref="M39" si="7">SUM(M28:M38)-M35</f>
        <v>14924045.32999897</v>
      </c>
      <c r="N39" s="1624">
        <f t="shared" ref="N39" si="8">SUM(N28:N38)-N35</f>
        <v>9837795541.7300014</v>
      </c>
    </row>
    <row r="40" spans="1:14">
      <c r="A40" s="1433"/>
      <c r="B40" s="557" t="s">
        <v>2224</v>
      </c>
      <c r="C40" s="557"/>
      <c r="D40" s="1203"/>
      <c r="E40" s="883"/>
      <c r="F40" s="883"/>
      <c r="G40" s="883"/>
      <c r="H40" s="884"/>
      <c r="I40" s="885"/>
      <c r="J40" s="883"/>
      <c r="K40" s="883"/>
      <c r="L40" s="883"/>
      <c r="M40" s="883"/>
      <c r="N40" s="615"/>
    </row>
    <row r="41" spans="1:14">
      <c r="A41" s="926" t="s">
        <v>87</v>
      </c>
      <c r="B41" s="761"/>
      <c r="C41" s="557" t="s">
        <v>633</v>
      </c>
      <c r="D41" s="1203" t="s">
        <v>634</v>
      </c>
      <c r="E41" s="825">
        <v>0</v>
      </c>
      <c r="F41" s="825">
        <v>0</v>
      </c>
      <c r="G41" s="825"/>
      <c r="H41" s="825"/>
      <c r="I41" s="824" t="s">
        <v>87</v>
      </c>
      <c r="J41" s="825">
        <v>0</v>
      </c>
      <c r="K41" s="825">
        <v>0</v>
      </c>
      <c r="L41" s="825"/>
      <c r="M41" s="825">
        <v>0</v>
      </c>
      <c r="N41" s="1459">
        <f t="shared" ref="N41:N45" si="9">+E41+F41+H41-K41-M41</f>
        <v>0</v>
      </c>
    </row>
    <row r="42" spans="1:14">
      <c r="A42" s="926" t="s">
        <v>2076</v>
      </c>
      <c r="B42" s="761"/>
      <c r="C42" s="557" t="s">
        <v>635</v>
      </c>
      <c r="D42" s="1203" t="s">
        <v>636</v>
      </c>
      <c r="E42" s="825">
        <v>0</v>
      </c>
      <c r="F42" s="825">
        <v>0</v>
      </c>
      <c r="G42" s="825"/>
      <c r="H42" s="825"/>
      <c r="I42" s="824" t="s">
        <v>2076</v>
      </c>
      <c r="J42" s="825">
        <v>0</v>
      </c>
      <c r="K42" s="825">
        <v>0</v>
      </c>
      <c r="L42" s="825"/>
      <c r="M42" s="825">
        <v>0</v>
      </c>
      <c r="N42" s="1459">
        <f t="shared" si="9"/>
        <v>0</v>
      </c>
    </row>
    <row r="43" spans="1:14">
      <c r="A43" s="926" t="s">
        <v>2078</v>
      </c>
      <c r="B43" s="761"/>
      <c r="C43" s="557" t="s">
        <v>637</v>
      </c>
      <c r="D43" s="1203" t="s">
        <v>638</v>
      </c>
      <c r="E43" s="825">
        <v>0</v>
      </c>
      <c r="F43" s="825">
        <v>0</v>
      </c>
      <c r="G43" s="825"/>
      <c r="H43" s="825"/>
      <c r="I43" s="824" t="s">
        <v>2078</v>
      </c>
      <c r="J43" s="825">
        <v>0</v>
      </c>
      <c r="K43" s="825">
        <v>0</v>
      </c>
      <c r="L43" s="825"/>
      <c r="M43" s="825">
        <v>0</v>
      </c>
      <c r="N43" s="1459">
        <f t="shared" si="9"/>
        <v>0</v>
      </c>
    </row>
    <row r="44" spans="1:14">
      <c r="A44" s="926" t="s">
        <v>2080</v>
      </c>
      <c r="B44" s="761"/>
      <c r="C44" s="557" t="s">
        <v>639</v>
      </c>
      <c r="D44" s="1203" t="s">
        <v>1380</v>
      </c>
      <c r="E44" s="825">
        <v>3466190.92</v>
      </c>
      <c r="F44" s="825">
        <v>0</v>
      </c>
      <c r="G44" s="825"/>
      <c r="H44" s="823"/>
      <c r="I44" s="824" t="s">
        <v>2080</v>
      </c>
      <c r="J44" s="825">
        <v>0</v>
      </c>
      <c r="K44" s="825">
        <v>0</v>
      </c>
      <c r="L44" s="825"/>
      <c r="M44" s="825">
        <v>0</v>
      </c>
      <c r="N44" s="1459">
        <f t="shared" si="9"/>
        <v>3466190.92</v>
      </c>
    </row>
    <row r="45" spans="1:14">
      <c r="A45" s="926" t="s">
        <v>2080</v>
      </c>
      <c r="B45" s="761"/>
      <c r="C45" s="557" t="s">
        <v>641</v>
      </c>
      <c r="D45" s="1203" t="s">
        <v>642</v>
      </c>
      <c r="E45" s="825">
        <v>174419072.10999998</v>
      </c>
      <c r="F45" s="825">
        <v>718076.93</v>
      </c>
      <c r="G45" s="825"/>
      <c r="H45" s="823"/>
      <c r="I45" s="824" t="s">
        <v>2080</v>
      </c>
      <c r="J45" s="825">
        <v>0</v>
      </c>
      <c r="K45" s="825">
        <v>2697749.16</v>
      </c>
      <c r="L45" s="825"/>
      <c r="M45" s="825">
        <v>26420.639999985695</v>
      </c>
      <c r="N45" s="1459">
        <f t="shared" si="9"/>
        <v>172412979.24000001</v>
      </c>
    </row>
    <row r="46" spans="1:14">
      <c r="A46" s="926" t="s">
        <v>2083</v>
      </c>
      <c r="B46" s="761"/>
      <c r="C46" s="557"/>
      <c r="D46" s="1203" t="s">
        <v>2225</v>
      </c>
      <c r="E46" s="1624">
        <f t="shared" ref="E46:G46" si="10">SUM(E41:E45)</f>
        <v>177885263.02999997</v>
      </c>
      <c r="F46" s="1624">
        <f t="shared" si="10"/>
        <v>718076.93</v>
      </c>
      <c r="G46" s="1624">
        <f t="shared" si="10"/>
        <v>0</v>
      </c>
      <c r="H46" s="1624">
        <f>SUM(H41:H45)</f>
        <v>0</v>
      </c>
      <c r="I46" s="824" t="s">
        <v>2083</v>
      </c>
      <c r="J46" s="1625">
        <f t="shared" ref="J46:M46" si="11">SUM(J41:J45)</f>
        <v>0</v>
      </c>
      <c r="K46" s="1625">
        <f t="shared" si="11"/>
        <v>2697749.16</v>
      </c>
      <c r="L46" s="1625">
        <f t="shared" si="11"/>
        <v>0</v>
      </c>
      <c r="M46" s="1625">
        <f t="shared" si="11"/>
        <v>26420.639999985695</v>
      </c>
      <c r="N46" s="1626">
        <f>SUM(N41:N45)</f>
        <v>175879170.16</v>
      </c>
    </row>
    <row r="47" spans="1:14">
      <c r="A47" s="1433"/>
      <c r="B47" s="557" t="s">
        <v>2226</v>
      </c>
      <c r="C47" s="557"/>
      <c r="D47" s="1203"/>
      <c r="E47" s="883"/>
      <c r="F47" s="883"/>
      <c r="G47" s="883"/>
      <c r="H47" s="884"/>
      <c r="I47" s="885"/>
      <c r="J47" s="883"/>
      <c r="K47" s="883"/>
      <c r="L47" s="883"/>
      <c r="M47" s="883"/>
      <c r="N47" s="615"/>
    </row>
    <row r="48" spans="1:14">
      <c r="A48" s="926" t="s">
        <v>2397</v>
      </c>
      <c r="B48" s="761"/>
      <c r="C48" s="557" t="s">
        <v>1382</v>
      </c>
      <c r="D48" s="1203" t="s">
        <v>645</v>
      </c>
      <c r="E48" s="825">
        <v>724021828.86000013</v>
      </c>
      <c r="F48" s="825">
        <v>20264966.57</v>
      </c>
      <c r="G48" s="825"/>
      <c r="H48" s="825"/>
      <c r="I48" s="824" t="s">
        <v>2397</v>
      </c>
      <c r="J48" s="825">
        <v>0</v>
      </c>
      <c r="K48" s="825">
        <v>5898183.7999999998</v>
      </c>
      <c r="L48" s="825"/>
      <c r="M48" s="825"/>
      <c r="N48" s="1459">
        <f t="shared" ref="N48:N68" si="12">+E48+F48+H48-K48-M48</f>
        <v>738388611.63000023</v>
      </c>
    </row>
    <row r="49" spans="1:14">
      <c r="A49" s="926" t="s">
        <v>2400</v>
      </c>
      <c r="B49" s="761"/>
      <c r="C49" s="557" t="s">
        <v>1383</v>
      </c>
      <c r="D49" s="1203" t="s">
        <v>647</v>
      </c>
      <c r="E49" s="825">
        <v>4476634667.170002</v>
      </c>
      <c r="F49" s="825">
        <v>161519973.75</v>
      </c>
      <c r="G49" s="825"/>
      <c r="H49" s="825"/>
      <c r="I49" s="824" t="s">
        <v>2400</v>
      </c>
      <c r="J49" s="825">
        <v>0</v>
      </c>
      <c r="K49" s="881">
        <v>6867072.2400000002</v>
      </c>
      <c r="L49" s="825"/>
      <c r="M49" s="825">
        <v>7178903.1500015259</v>
      </c>
      <c r="N49" s="1459">
        <f t="shared" si="12"/>
        <v>4624108665.5300007</v>
      </c>
    </row>
    <row r="50" spans="1:14">
      <c r="A50" s="926" t="s">
        <v>2403</v>
      </c>
      <c r="B50" s="761"/>
      <c r="C50" s="557" t="s">
        <v>1384</v>
      </c>
      <c r="D50" s="1203" t="s">
        <v>649</v>
      </c>
      <c r="E50" s="825">
        <v>2337675009.6099997</v>
      </c>
      <c r="F50" s="825">
        <v>70077077.189999998</v>
      </c>
      <c r="G50" s="825"/>
      <c r="H50" s="825"/>
      <c r="I50" s="824" t="s">
        <v>2403</v>
      </c>
      <c r="J50" s="825">
        <v>0</v>
      </c>
      <c r="K50" s="881">
        <v>1946534.79</v>
      </c>
      <c r="L50" s="825"/>
      <c r="M50" s="825"/>
      <c r="N50" s="1459">
        <f t="shared" si="12"/>
        <v>2405805552.0099998</v>
      </c>
    </row>
    <row r="51" spans="1:14">
      <c r="A51" s="926" t="s">
        <v>2407</v>
      </c>
      <c r="B51" s="761"/>
      <c r="C51" s="557" t="s">
        <v>1385</v>
      </c>
      <c r="D51" s="1203" t="s">
        <v>651</v>
      </c>
      <c r="E51" s="825">
        <v>921136552.09999979</v>
      </c>
      <c r="F51" s="825">
        <v>34424907.18</v>
      </c>
      <c r="G51" s="825"/>
      <c r="H51" s="825"/>
      <c r="I51" s="824" t="s">
        <v>2407</v>
      </c>
      <c r="J51" s="825">
        <v>0</v>
      </c>
      <c r="K51" s="881">
        <v>362437.42</v>
      </c>
      <c r="L51" s="825"/>
      <c r="M51" s="825"/>
      <c r="N51" s="1459">
        <f t="shared" si="12"/>
        <v>955199021.85999978</v>
      </c>
    </row>
    <row r="52" spans="1:14">
      <c r="A52" s="926" t="s">
        <v>2410</v>
      </c>
      <c r="B52" s="761"/>
      <c r="C52" s="557" t="s">
        <v>1386</v>
      </c>
      <c r="D52" s="1203" t="s">
        <v>653</v>
      </c>
      <c r="E52" s="825">
        <v>5041915.74</v>
      </c>
      <c r="F52" s="825">
        <v>571.58999999999992</v>
      </c>
      <c r="G52" s="825"/>
      <c r="H52" s="825"/>
      <c r="I52" s="824">
        <v>35</v>
      </c>
      <c r="J52" s="825">
        <v>0</v>
      </c>
      <c r="K52" s="881">
        <v>0</v>
      </c>
      <c r="L52" s="825"/>
      <c r="M52" s="825">
        <v>0</v>
      </c>
      <c r="N52" s="1459">
        <f>+E52+F52+H52-K52-M52</f>
        <v>5042487.33</v>
      </c>
    </row>
    <row r="53" spans="1:14">
      <c r="A53" s="926" t="s">
        <v>2413</v>
      </c>
      <c r="B53" s="761"/>
      <c r="C53" s="557" t="s">
        <v>1387</v>
      </c>
      <c r="D53" s="1203" t="s">
        <v>655</v>
      </c>
      <c r="E53" s="825">
        <v>0</v>
      </c>
      <c r="F53" s="825">
        <v>0</v>
      </c>
      <c r="G53" s="825"/>
      <c r="H53" s="825"/>
      <c r="I53" s="824" t="s">
        <v>2410</v>
      </c>
      <c r="J53" s="825">
        <v>0</v>
      </c>
      <c r="K53" s="881">
        <v>0</v>
      </c>
      <c r="L53" s="825"/>
      <c r="M53" s="825">
        <v>0</v>
      </c>
      <c r="N53" s="1459">
        <f t="shared" si="12"/>
        <v>0</v>
      </c>
    </row>
    <row r="54" spans="1:14">
      <c r="A54" s="926" t="s">
        <v>1837</v>
      </c>
      <c r="B54" s="761"/>
      <c r="C54" s="557" t="s">
        <v>1388</v>
      </c>
      <c r="D54" s="1203" t="s">
        <v>657</v>
      </c>
      <c r="E54" s="825">
        <v>718604364.16000009</v>
      </c>
      <c r="F54" s="825">
        <v>63231352.920000002</v>
      </c>
      <c r="G54" s="825"/>
      <c r="H54" s="825"/>
      <c r="I54" s="824">
        <v>35</v>
      </c>
      <c r="J54" s="825">
        <v>0</v>
      </c>
      <c r="K54" s="881">
        <v>1392791.4000000001</v>
      </c>
      <c r="L54" s="825"/>
      <c r="M54" s="825"/>
      <c r="N54" s="1459">
        <f t="shared" si="12"/>
        <v>780442925.68000007</v>
      </c>
    </row>
    <row r="55" spans="1:14">
      <c r="A55" s="926" t="s">
        <v>1837</v>
      </c>
      <c r="B55" s="761"/>
      <c r="C55" s="557" t="s">
        <v>1389</v>
      </c>
      <c r="D55" s="1203" t="s">
        <v>659</v>
      </c>
      <c r="E55" s="825">
        <v>0</v>
      </c>
      <c r="F55" s="825">
        <v>0</v>
      </c>
      <c r="G55" s="825"/>
      <c r="H55" s="825"/>
      <c r="I55" s="824" t="s">
        <v>1837</v>
      </c>
      <c r="J55" s="825">
        <v>0</v>
      </c>
      <c r="K55" s="881">
        <v>0</v>
      </c>
      <c r="L55" s="825"/>
      <c r="M55" s="825">
        <v>0</v>
      </c>
      <c r="N55" s="1459">
        <f t="shared" si="12"/>
        <v>0</v>
      </c>
    </row>
    <row r="56" spans="1:14">
      <c r="A56" s="926" t="s">
        <v>1839</v>
      </c>
      <c r="B56" s="761"/>
      <c r="C56" s="557" t="s">
        <v>1390</v>
      </c>
      <c r="D56" s="1203" t="s">
        <v>1391</v>
      </c>
      <c r="E56" s="825">
        <v>1282811341.3699996</v>
      </c>
      <c r="F56" s="825">
        <v>38876959.489999995</v>
      </c>
      <c r="G56" s="825"/>
      <c r="H56" s="825"/>
      <c r="I56" s="824" t="s">
        <v>1839</v>
      </c>
      <c r="J56" s="825">
        <v>0</v>
      </c>
      <c r="K56" s="881">
        <v>55.61</v>
      </c>
      <c r="L56" s="825"/>
      <c r="M56" s="825"/>
      <c r="N56" s="1459">
        <f t="shared" si="12"/>
        <v>1321688245.2499998</v>
      </c>
    </row>
    <row r="57" spans="1:14">
      <c r="A57" s="926" t="s">
        <v>1840</v>
      </c>
      <c r="B57" s="761"/>
      <c r="C57" s="557"/>
      <c r="D57" s="1203" t="s">
        <v>2227</v>
      </c>
      <c r="E57" s="1624">
        <f>SUM(E48:E56)</f>
        <v>10465925679.01</v>
      </c>
      <c r="F57" s="1624">
        <f t="shared" ref="F57:G57" si="13">SUM(F48:F56)</f>
        <v>388395808.69</v>
      </c>
      <c r="G57" s="1624">
        <f t="shared" si="13"/>
        <v>0</v>
      </c>
      <c r="H57" s="1624">
        <f>SUM(H48:H56)</f>
        <v>0</v>
      </c>
      <c r="I57" s="824" t="s">
        <v>1840</v>
      </c>
      <c r="J57" s="1625">
        <f t="shared" ref="J57:M57" si="14">SUM(J48:J56)</f>
        <v>0</v>
      </c>
      <c r="K57" s="1625">
        <f t="shared" si="14"/>
        <v>16467075.259999998</v>
      </c>
      <c r="L57" s="1625">
        <f t="shared" si="14"/>
        <v>0</v>
      </c>
      <c r="M57" s="1625">
        <f t="shared" si="14"/>
        <v>7178903.1500015259</v>
      </c>
      <c r="N57" s="1626">
        <f>SUM(N48:N56)</f>
        <v>10830675509.290001</v>
      </c>
    </row>
    <row r="58" spans="1:14">
      <c r="A58" s="926" t="s">
        <v>1844</v>
      </c>
      <c r="B58" s="761"/>
      <c r="C58" s="557" t="s">
        <v>2228</v>
      </c>
      <c r="D58" s="1203" t="s">
        <v>2229</v>
      </c>
      <c r="E58" s="825">
        <v>0</v>
      </c>
      <c r="F58" s="825">
        <v>0</v>
      </c>
      <c r="G58" s="825"/>
      <c r="H58" s="825"/>
      <c r="I58" s="824" t="s">
        <v>1844</v>
      </c>
      <c r="J58" s="825">
        <v>0</v>
      </c>
      <c r="K58" s="825">
        <v>0</v>
      </c>
      <c r="L58" s="825"/>
      <c r="M58" s="825"/>
      <c r="N58" s="1459">
        <f t="shared" si="12"/>
        <v>0</v>
      </c>
    </row>
    <row r="59" spans="1:14">
      <c r="A59" s="926" t="s">
        <v>1846</v>
      </c>
      <c r="B59" s="761"/>
      <c r="C59" s="557" t="s">
        <v>2228</v>
      </c>
      <c r="D59" s="1203" t="s">
        <v>2229</v>
      </c>
      <c r="E59" s="825">
        <v>0</v>
      </c>
      <c r="F59" s="825">
        <v>0</v>
      </c>
      <c r="G59" s="825"/>
      <c r="H59" s="825"/>
      <c r="I59" s="824" t="s">
        <v>1846</v>
      </c>
      <c r="J59" s="825">
        <v>0</v>
      </c>
      <c r="K59" s="825">
        <v>0</v>
      </c>
      <c r="L59" s="825"/>
      <c r="M59" s="825"/>
      <c r="N59" s="1459">
        <f t="shared" si="12"/>
        <v>0</v>
      </c>
    </row>
    <row r="60" spans="1:14">
      <c r="A60" s="926" t="s">
        <v>2426</v>
      </c>
      <c r="B60" s="711"/>
      <c r="C60" s="557" t="s">
        <v>2228</v>
      </c>
      <c r="D60" s="927" t="s">
        <v>2230</v>
      </c>
      <c r="E60" s="1624">
        <f>E26+E39+E46+E57+E58+E59</f>
        <v>23105647540.990002</v>
      </c>
      <c r="F60" s="1624">
        <f t="shared" ref="F60:G60" si="15">F26+F39+F46+F57+F58+F59</f>
        <v>972550034.80999994</v>
      </c>
      <c r="G60" s="1624">
        <f t="shared" si="15"/>
        <v>0</v>
      </c>
      <c r="H60" s="1624">
        <f>H26+H39+H46+H57+H58+H59</f>
        <v>3121804.8699998045</v>
      </c>
      <c r="I60" s="824" t="s">
        <v>2426</v>
      </c>
      <c r="J60" s="1625">
        <f>J26+J39+J46+J57+J58+J59</f>
        <v>0</v>
      </c>
      <c r="K60" s="1625">
        <f>K26+K39+K46+K57+K58+K59</f>
        <v>202576387.16</v>
      </c>
      <c r="L60" s="1625">
        <f t="shared" ref="L60:M60" si="16">L26+L39+L46+L57+L58+L59</f>
        <v>0</v>
      </c>
      <c r="M60" s="1625">
        <f t="shared" si="16"/>
        <v>72250899.380000502</v>
      </c>
      <c r="N60" s="1626">
        <f>N26+N39+N46+N57+N58+N59</f>
        <v>23806492094.130005</v>
      </c>
    </row>
    <row r="61" spans="1:14">
      <c r="A61" s="926" t="s">
        <v>2429</v>
      </c>
      <c r="B61" s="711"/>
      <c r="C61" s="557" t="s">
        <v>2231</v>
      </c>
      <c r="D61" s="1203" t="s">
        <v>2232</v>
      </c>
      <c r="E61" s="825">
        <v>0</v>
      </c>
      <c r="F61" s="825">
        <v>0</v>
      </c>
      <c r="G61" s="825"/>
      <c r="H61" s="825"/>
      <c r="I61" s="824" t="s">
        <v>2429</v>
      </c>
      <c r="J61" s="825">
        <v>0</v>
      </c>
      <c r="K61" s="825">
        <v>0</v>
      </c>
      <c r="L61" s="825"/>
      <c r="M61" s="825"/>
      <c r="N61" s="1459">
        <f t="shared" si="12"/>
        <v>0</v>
      </c>
    </row>
    <row r="62" spans="1:14">
      <c r="A62" s="926" t="s">
        <v>2431</v>
      </c>
      <c r="B62" s="761"/>
      <c r="C62" s="557" t="s">
        <v>2233</v>
      </c>
      <c r="D62" s="1203" t="s">
        <v>2234</v>
      </c>
      <c r="E62" s="825">
        <v>0</v>
      </c>
      <c r="F62" s="825">
        <v>0</v>
      </c>
      <c r="G62" s="825"/>
      <c r="H62" s="825"/>
      <c r="I62" s="824" t="s">
        <v>2431</v>
      </c>
      <c r="J62" s="825">
        <v>0</v>
      </c>
      <c r="K62" s="825">
        <v>0</v>
      </c>
      <c r="L62" s="825"/>
      <c r="M62" s="825"/>
      <c r="N62" s="1459">
        <f t="shared" si="12"/>
        <v>0</v>
      </c>
    </row>
    <row r="63" spans="1:14">
      <c r="A63" s="926" t="s">
        <v>2434</v>
      </c>
      <c r="B63" s="761"/>
      <c r="C63" s="557"/>
      <c r="D63" s="927" t="s">
        <v>2235</v>
      </c>
      <c r="E63" s="1624">
        <f>SUM(E60:E62)</f>
        <v>23105647540.990002</v>
      </c>
      <c r="F63" s="1624">
        <f t="shared" ref="F63:G63" si="17">SUM(F60:F62)</f>
        <v>972550034.80999994</v>
      </c>
      <c r="G63" s="1624">
        <f t="shared" si="17"/>
        <v>0</v>
      </c>
      <c r="H63" s="1624">
        <f>SUM(H60:H62)</f>
        <v>3121804.8699998045</v>
      </c>
      <c r="I63" s="824" t="s">
        <v>2434</v>
      </c>
      <c r="J63" s="1625">
        <f t="shared" ref="J63:L63" si="18">SUM(J60:J62)</f>
        <v>0</v>
      </c>
      <c r="K63" s="1625">
        <f>SUM(K60:K62)</f>
        <v>202576387.16</v>
      </c>
      <c r="L63" s="1625">
        <f t="shared" si="18"/>
        <v>0</v>
      </c>
      <c r="M63" s="1625">
        <f>SUM(M60:M62)</f>
        <v>72250899.380000502</v>
      </c>
      <c r="N63" s="1626">
        <f>SUM(N60:N62)</f>
        <v>23806492094.130005</v>
      </c>
    </row>
    <row r="64" spans="1:14">
      <c r="A64" s="926" t="s">
        <v>2437</v>
      </c>
      <c r="B64" s="761"/>
      <c r="C64" s="557" t="s">
        <v>2236</v>
      </c>
      <c r="D64" s="1203" t="s">
        <v>665</v>
      </c>
      <c r="E64" s="825">
        <v>22107029.57</v>
      </c>
      <c r="F64" s="825">
        <v>252431.02000000002</v>
      </c>
      <c r="G64" s="825"/>
      <c r="H64" s="825"/>
      <c r="I64" s="824" t="s">
        <v>2437</v>
      </c>
      <c r="J64" s="825">
        <v>0</v>
      </c>
      <c r="K64" s="825">
        <v>0</v>
      </c>
      <c r="L64" s="825"/>
      <c r="M64" s="825"/>
      <c r="N64" s="1459">
        <f t="shared" si="12"/>
        <v>22359460.59</v>
      </c>
    </row>
    <row r="65" spans="1:14">
      <c r="A65" s="926" t="s">
        <v>2439</v>
      </c>
      <c r="B65" s="761"/>
      <c r="C65" s="557" t="s">
        <v>2237</v>
      </c>
      <c r="D65" s="1203" t="s">
        <v>667</v>
      </c>
      <c r="E65" s="825">
        <v>211658185.93999991</v>
      </c>
      <c r="F65" s="825">
        <v>28767853.269999996</v>
      </c>
      <c r="G65" s="825"/>
      <c r="H65" s="823"/>
      <c r="I65" s="824" t="s">
        <v>2439</v>
      </c>
      <c r="J65" s="825">
        <v>0</v>
      </c>
      <c r="K65" s="825">
        <v>2931.43</v>
      </c>
      <c r="L65" s="825"/>
      <c r="M65" s="825">
        <v>8554278.6199998856</v>
      </c>
      <c r="N65" s="1459">
        <f t="shared" si="12"/>
        <v>231868829.16000003</v>
      </c>
    </row>
    <row r="66" spans="1:14">
      <c r="A66" s="926" t="s">
        <v>1565</v>
      </c>
      <c r="B66" s="761"/>
      <c r="C66" s="557"/>
      <c r="D66" s="1203" t="s">
        <v>2238</v>
      </c>
      <c r="E66" s="1624">
        <f t="shared" ref="E66:G66" si="19">E64+E65</f>
        <v>233765215.5099999</v>
      </c>
      <c r="F66" s="1624">
        <f t="shared" si="19"/>
        <v>29020284.289999995</v>
      </c>
      <c r="G66" s="1624">
        <f t="shared" si="19"/>
        <v>0</v>
      </c>
      <c r="H66" s="1624">
        <f>H64+H65</f>
        <v>0</v>
      </c>
      <c r="I66" s="824" t="s">
        <v>1565</v>
      </c>
      <c r="J66" s="1625">
        <f t="shared" ref="J66:M66" si="20">J64+J65</f>
        <v>0</v>
      </c>
      <c r="K66" s="1625">
        <f>K64+K65</f>
        <v>2931.43</v>
      </c>
      <c r="L66" s="1625">
        <f t="shared" si="20"/>
        <v>0</v>
      </c>
      <c r="M66" s="1625">
        <f t="shared" si="20"/>
        <v>8554278.6199998856</v>
      </c>
      <c r="N66" s="1626">
        <f>N64+N65</f>
        <v>254228289.75000003</v>
      </c>
    </row>
    <row r="67" spans="1:14">
      <c r="A67" s="926" t="s">
        <v>781</v>
      </c>
      <c r="B67" s="761"/>
      <c r="C67" s="557" t="s">
        <v>2239</v>
      </c>
      <c r="D67" s="1203" t="s">
        <v>2240</v>
      </c>
      <c r="E67" s="825">
        <v>872974706.73000014</v>
      </c>
      <c r="F67" s="825">
        <v>165181223.00000003</v>
      </c>
      <c r="G67" s="825"/>
      <c r="H67" s="825"/>
      <c r="I67" s="824" t="s">
        <v>781</v>
      </c>
      <c r="J67" s="825">
        <v>0</v>
      </c>
      <c r="K67" s="825">
        <v>0</v>
      </c>
      <c r="L67" s="825"/>
      <c r="M67" s="825">
        <v>160828998.06000018</v>
      </c>
      <c r="N67" s="1459">
        <f t="shared" si="12"/>
        <v>877326931.66999996</v>
      </c>
    </row>
    <row r="68" spans="1:14">
      <c r="A68" s="926" t="s">
        <v>2121</v>
      </c>
      <c r="B68" s="711"/>
      <c r="C68" s="711" t="s">
        <v>2241</v>
      </c>
      <c r="D68" s="1203" t="s">
        <v>2242</v>
      </c>
      <c r="E68" s="825">
        <v>0</v>
      </c>
      <c r="F68" s="825">
        <v>32954.25</v>
      </c>
      <c r="G68" s="825"/>
      <c r="H68" s="825"/>
      <c r="I68" s="824" t="s">
        <v>2121</v>
      </c>
      <c r="J68" s="825">
        <v>0</v>
      </c>
      <c r="K68" s="825">
        <v>0</v>
      </c>
      <c r="L68" s="825"/>
      <c r="M68" s="825">
        <v>32954.25</v>
      </c>
      <c r="N68" s="1459">
        <f t="shared" si="12"/>
        <v>0</v>
      </c>
    </row>
    <row r="69" spans="1:14">
      <c r="A69" s="926" t="s">
        <v>1570</v>
      </c>
      <c r="B69" s="761"/>
      <c r="C69" s="557"/>
      <c r="D69" s="927" t="s">
        <v>2243</v>
      </c>
      <c r="E69" s="1624">
        <f>E66+E67+E68</f>
        <v>1106739922.24</v>
      </c>
      <c r="F69" s="1625">
        <f>SUM(F66:F68)</f>
        <v>194234461.54000002</v>
      </c>
      <c r="G69" s="1625"/>
      <c r="H69" s="1624">
        <f>SUM(H66:H68)</f>
        <v>0</v>
      </c>
      <c r="I69" s="824" t="s">
        <v>1570</v>
      </c>
      <c r="J69" s="1625">
        <f>SUM(J66:J68)</f>
        <v>0</v>
      </c>
      <c r="K69" s="1625">
        <f>SUM(K66:K68)</f>
        <v>2931.43</v>
      </c>
      <c r="L69" s="1625"/>
      <c r="M69" s="1625">
        <f>SUM(M66:M68)</f>
        <v>169416230.93000007</v>
      </c>
      <c r="N69" s="1626">
        <f>SUM(N66:N68)</f>
        <v>1131555221.4200001</v>
      </c>
    </row>
    <row r="70" spans="1:14" ht="16" thickBot="1">
      <c r="A70" s="1449" t="s">
        <v>1572</v>
      </c>
      <c r="B70" s="1627"/>
      <c r="C70" s="1181" t="s">
        <v>2244</v>
      </c>
      <c r="D70" s="1450"/>
      <c r="E70" s="1628">
        <f>E63+E69</f>
        <v>24212387463.230003</v>
      </c>
      <c r="F70" s="1628">
        <f>F69+F63</f>
        <v>1166784496.3499999</v>
      </c>
      <c r="G70" s="1628">
        <f t="shared" ref="G70:H70" si="21">G69+G63</f>
        <v>0</v>
      </c>
      <c r="H70" s="1628">
        <f t="shared" si="21"/>
        <v>3121804.8699998045</v>
      </c>
      <c r="I70" s="1629" t="s">
        <v>1572</v>
      </c>
      <c r="J70" s="1628">
        <f>J63+J69</f>
        <v>0</v>
      </c>
      <c r="K70" s="1628">
        <f>K69+K63</f>
        <v>202579318.59</v>
      </c>
      <c r="L70" s="1628">
        <f t="shared" ref="L70" si="22">L69+L63</f>
        <v>0</v>
      </c>
      <c r="M70" s="1628">
        <f>M69+M63</f>
        <v>241667130.31000057</v>
      </c>
      <c r="N70" s="654">
        <f>N63+N69</f>
        <v>24938047315.550003</v>
      </c>
    </row>
    <row r="71" spans="1:14">
      <c r="A71" s="1182" t="s">
        <v>1275</v>
      </c>
      <c r="B71" s="557"/>
      <c r="C71" s="557"/>
      <c r="D71" s="557"/>
      <c r="E71" s="557"/>
      <c r="F71" s="557"/>
      <c r="G71" s="557"/>
      <c r="H71" s="557"/>
      <c r="I71" s="557"/>
      <c r="J71" s="557"/>
      <c r="K71" s="557"/>
      <c r="L71" s="557"/>
      <c r="M71" s="557"/>
      <c r="N71" s="1630" t="s">
        <v>1275</v>
      </c>
    </row>
    <row r="72" spans="1:14">
      <c r="A72" s="1183">
        <v>32</v>
      </c>
      <c r="B72" s="1183"/>
      <c r="C72" s="1183"/>
      <c r="D72" s="1183"/>
      <c r="E72" s="1183"/>
      <c r="F72" s="1183"/>
      <c r="G72" s="1183"/>
      <c r="H72" s="1183"/>
      <c r="I72" s="1183">
        <v>33</v>
      </c>
      <c r="J72" s="1183"/>
      <c r="K72" s="1183"/>
      <c r="L72" s="1183"/>
      <c r="M72" s="1183"/>
      <c r="N72" s="1183"/>
    </row>
  </sheetData>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72</xdr:row>
                    <xdr:rowOff>0</xdr:rowOff>
                  </from>
                  <to>
                    <xdr:col>0</xdr:col>
                    <xdr:colOff>0</xdr:colOff>
                    <xdr:row>72</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S74"/>
  <sheetViews>
    <sheetView defaultGridColor="0" colorId="22" zoomScale="75" zoomScaleNormal="75" workbookViewId="0"/>
  </sheetViews>
  <sheetFormatPr defaultColWidth="9.84375" defaultRowHeight="15.5"/>
  <cols>
    <col min="1" max="1" width="5.84375" customWidth="1"/>
    <col min="2" max="2" width="4.84375" customWidth="1"/>
    <col min="3" max="3" width="7.84375" customWidth="1"/>
    <col min="4" max="4" width="35.84375" customWidth="1"/>
    <col min="5" max="8" width="15.84375" customWidth="1"/>
    <col min="9" max="9" width="4.84375" customWidth="1"/>
    <col min="10" max="10" width="5.84375" customWidth="1"/>
    <col min="11" max="11" width="7.84375" customWidth="1"/>
    <col min="12" max="12" width="35.84375" customWidth="1"/>
    <col min="13" max="14" width="13.84375" customWidth="1"/>
    <col min="15" max="15" width="10.61328125" customWidth="1"/>
    <col min="16" max="16" width="14.84375" customWidth="1"/>
    <col min="17" max="17" width="13.84375" customWidth="1"/>
  </cols>
  <sheetData>
    <row r="1" spans="1:17" ht="16" thickBot="1">
      <c r="A1" s="4"/>
      <c r="B1" s="99" t="str">
        <f>'Data Sheet'!A54</f>
        <v>Annual Report of VERIZON NEW YORK INC.                                                                            For the period ending DECEMBER 31, 2023</v>
      </c>
      <c r="C1" s="351"/>
      <c r="D1" s="351"/>
      <c r="E1" s="351"/>
      <c r="F1" s="4"/>
      <c r="G1" s="4"/>
      <c r="H1" s="351"/>
      <c r="I1" s="351"/>
      <c r="J1" s="99" t="str">
        <f>'Data Sheet'!A54</f>
        <v>Annual Report of VERIZON NEW YORK INC.                                                                            For the period ending DECEMBER 31, 2023</v>
      </c>
      <c r="K1" s="4"/>
      <c r="L1" s="4"/>
      <c r="M1" s="4"/>
      <c r="N1" s="4"/>
      <c r="O1" s="4"/>
      <c r="P1" s="304"/>
      <c r="Q1" s="4"/>
    </row>
    <row r="2" spans="1:17">
      <c r="A2" s="4"/>
      <c r="B2" s="302"/>
      <c r="C2" s="303"/>
      <c r="D2" s="303"/>
      <c r="E2" s="303"/>
      <c r="F2" s="303"/>
      <c r="G2" s="303"/>
      <c r="H2" s="103"/>
      <c r="I2" s="4"/>
      <c r="J2" s="302"/>
      <c r="K2" s="303"/>
      <c r="L2" s="303"/>
      <c r="M2" s="303"/>
      <c r="N2" s="303"/>
      <c r="O2" s="303"/>
      <c r="P2" s="303"/>
      <c r="Q2" s="103"/>
    </row>
    <row r="3" spans="1:17">
      <c r="A3" s="4"/>
      <c r="B3" s="352"/>
      <c r="C3" s="353" t="s">
        <v>2245</v>
      </c>
      <c r="D3" s="105"/>
      <c r="E3" s="353"/>
      <c r="F3" s="353"/>
      <c r="G3" s="353"/>
      <c r="H3" s="354"/>
      <c r="I3" s="4"/>
      <c r="J3" s="324" t="s">
        <v>2246</v>
      </c>
      <c r="K3" s="304"/>
      <c r="L3" s="304"/>
      <c r="M3" s="304"/>
      <c r="N3" s="304"/>
      <c r="O3" s="304"/>
      <c r="P3" s="304"/>
      <c r="Q3" s="305"/>
    </row>
    <row r="4" spans="1:17">
      <c r="A4" s="4"/>
      <c r="B4" s="108"/>
      <c r="C4" s="4"/>
      <c r="D4" s="304"/>
      <c r="E4" s="304"/>
      <c r="F4" s="304"/>
      <c r="G4" s="304"/>
      <c r="H4" s="305"/>
      <c r="I4" s="4"/>
      <c r="J4" s="108"/>
      <c r="K4" s="4"/>
      <c r="L4" s="4"/>
      <c r="M4" s="4"/>
      <c r="N4" s="4"/>
      <c r="O4" s="4"/>
      <c r="P4" s="4"/>
      <c r="Q4" s="306"/>
    </row>
    <row r="5" spans="1:17">
      <c r="A5" s="4"/>
      <c r="B5" s="355" t="s">
        <v>1858</v>
      </c>
      <c r="C5" s="304" t="s">
        <v>2247</v>
      </c>
      <c r="D5" s="304"/>
      <c r="E5" s="304"/>
      <c r="F5" s="304"/>
      <c r="G5" s="304"/>
      <c r="H5" s="305"/>
      <c r="I5" s="4"/>
      <c r="J5" s="355" t="s">
        <v>1243</v>
      </c>
      <c r="K5" s="4" t="s">
        <v>2066</v>
      </c>
      <c r="L5" s="4"/>
      <c r="M5" s="4"/>
      <c r="N5" s="4"/>
      <c r="O5" s="4"/>
      <c r="P5" s="4"/>
      <c r="Q5" s="306"/>
    </row>
    <row r="6" spans="1:17">
      <c r="A6" s="4"/>
      <c r="B6" s="108"/>
      <c r="C6" s="543" t="s">
        <v>2067</v>
      </c>
      <c r="D6" s="304"/>
      <c r="E6" s="304"/>
      <c r="F6" s="304"/>
      <c r="G6" s="304"/>
      <c r="H6" s="305"/>
      <c r="I6" s="4"/>
      <c r="J6" s="108"/>
      <c r="K6" s="4" t="s">
        <v>2068</v>
      </c>
      <c r="L6" s="4"/>
      <c r="M6" s="4"/>
      <c r="N6" s="4"/>
      <c r="O6" s="4"/>
      <c r="P6" s="4"/>
      <c r="Q6" s="306"/>
    </row>
    <row r="7" spans="1:17">
      <c r="A7" s="4"/>
      <c r="B7" s="108"/>
      <c r="C7" s="304"/>
      <c r="D7" s="304"/>
      <c r="E7" s="304"/>
      <c r="F7" s="304"/>
      <c r="G7" s="304"/>
      <c r="H7" s="305"/>
      <c r="I7" s="4"/>
      <c r="J7" s="108"/>
      <c r="K7" s="4" t="s">
        <v>2069</v>
      </c>
      <c r="L7" s="4"/>
      <c r="M7" s="4"/>
      <c r="N7" s="4"/>
      <c r="O7" s="4"/>
      <c r="P7" s="4"/>
      <c r="Q7" s="306"/>
    </row>
    <row r="8" spans="1:17">
      <c r="A8" s="4"/>
      <c r="B8" s="355" t="s">
        <v>1872</v>
      </c>
      <c r="C8" s="304" t="s">
        <v>1789</v>
      </c>
      <c r="D8" s="304"/>
      <c r="E8" s="304"/>
      <c r="F8" s="304"/>
      <c r="G8" s="304"/>
      <c r="H8" s="305"/>
      <c r="I8" s="4"/>
      <c r="J8" s="108"/>
      <c r="K8" s="4"/>
      <c r="L8" s="4"/>
      <c r="M8" s="4"/>
      <c r="N8" s="4"/>
      <c r="O8" s="4"/>
      <c r="P8" s="4"/>
      <c r="Q8" s="306"/>
    </row>
    <row r="9" spans="1:17">
      <c r="A9" s="4"/>
      <c r="B9" s="108"/>
      <c r="C9" s="543" t="s">
        <v>1790</v>
      </c>
      <c r="D9" s="304"/>
      <c r="E9" s="304"/>
      <c r="F9" s="304"/>
      <c r="G9" s="304"/>
      <c r="H9" s="305"/>
      <c r="I9" s="4"/>
      <c r="J9" s="355" t="s">
        <v>1268</v>
      </c>
      <c r="K9" s="4" t="s">
        <v>476</v>
      </c>
      <c r="L9" s="4"/>
      <c r="M9" s="4"/>
      <c r="N9" s="4"/>
      <c r="O9" s="4"/>
      <c r="P9" s="4"/>
      <c r="Q9" s="306"/>
    </row>
    <row r="10" spans="1:17">
      <c r="A10" s="4"/>
      <c r="B10" s="108"/>
      <c r="C10" s="304"/>
      <c r="D10" s="304"/>
      <c r="E10" s="304"/>
      <c r="F10" s="304"/>
      <c r="G10" s="304"/>
      <c r="H10" s="305"/>
      <c r="I10" s="4"/>
      <c r="J10" s="108"/>
      <c r="K10" s="4"/>
      <c r="L10" s="4"/>
      <c r="M10" s="4"/>
      <c r="N10" s="4"/>
      <c r="O10" s="4"/>
      <c r="P10" s="4"/>
      <c r="Q10" s="306"/>
    </row>
    <row r="11" spans="1:17">
      <c r="A11" s="4"/>
      <c r="B11" s="355" t="s">
        <v>1223</v>
      </c>
      <c r="C11" s="304" t="s">
        <v>477</v>
      </c>
      <c r="D11" s="304"/>
      <c r="E11" s="304"/>
      <c r="F11" s="304"/>
      <c r="G11" s="304"/>
      <c r="H11" s="305"/>
      <c r="I11" s="4"/>
      <c r="J11" s="355" t="s">
        <v>1271</v>
      </c>
      <c r="K11" s="4" t="s">
        <v>478</v>
      </c>
      <c r="L11" s="4"/>
      <c r="M11" s="4"/>
      <c r="N11" s="4"/>
      <c r="O11" s="4"/>
      <c r="P11" s="4"/>
      <c r="Q11" s="306"/>
    </row>
    <row r="12" spans="1:17">
      <c r="A12" s="4"/>
      <c r="B12" s="108"/>
      <c r="C12" s="543" t="s">
        <v>479</v>
      </c>
      <c r="D12" s="304"/>
      <c r="E12" s="304"/>
      <c r="F12" s="304"/>
      <c r="G12" s="304"/>
      <c r="H12" s="305"/>
      <c r="I12" s="4"/>
      <c r="J12" s="108"/>
      <c r="K12" s="4" t="s">
        <v>480</v>
      </c>
      <c r="L12" s="4"/>
      <c r="M12" s="4"/>
      <c r="N12" s="4"/>
      <c r="O12" s="4"/>
      <c r="P12" s="4"/>
      <c r="Q12" s="306"/>
    </row>
    <row r="13" spans="1:17">
      <c r="A13" s="4"/>
      <c r="B13" s="108"/>
      <c r="C13" s="543" t="s">
        <v>481</v>
      </c>
      <c r="D13" s="304"/>
      <c r="E13" s="304"/>
      <c r="F13" s="304"/>
      <c r="G13" s="304"/>
      <c r="H13" s="305"/>
      <c r="I13" s="4"/>
      <c r="J13" s="108"/>
      <c r="K13" s="4" t="s">
        <v>482</v>
      </c>
      <c r="L13" s="4"/>
      <c r="M13" s="4"/>
      <c r="N13" s="4"/>
      <c r="O13" s="4"/>
      <c r="P13" s="4"/>
      <c r="Q13" s="306"/>
    </row>
    <row r="14" spans="1:17">
      <c r="A14" s="4"/>
      <c r="B14" s="108"/>
      <c r="C14" s="304"/>
      <c r="D14" s="304"/>
      <c r="E14" s="304"/>
      <c r="F14" s="304"/>
      <c r="G14" s="304"/>
      <c r="H14" s="305"/>
      <c r="I14" s="4"/>
      <c r="J14" s="325"/>
      <c r="K14" s="326"/>
      <c r="L14" s="326"/>
      <c r="M14" s="326"/>
      <c r="N14" s="326"/>
      <c r="O14" s="326"/>
      <c r="P14" s="326"/>
      <c r="Q14" s="327"/>
    </row>
    <row r="15" spans="1:17">
      <c r="A15" s="4"/>
      <c r="B15" s="356"/>
      <c r="C15" s="310" t="s">
        <v>483</v>
      </c>
      <c r="D15" s="310"/>
      <c r="E15" s="310"/>
      <c r="F15" s="310"/>
      <c r="G15" s="310"/>
      <c r="H15" s="357"/>
      <c r="I15" s="4"/>
      <c r="J15" s="358" t="s">
        <v>484</v>
      </c>
      <c r="K15" s="304"/>
      <c r="L15" s="304"/>
      <c r="M15" s="304"/>
      <c r="N15" s="304"/>
      <c r="O15" s="304"/>
      <c r="P15" s="304"/>
      <c r="Q15" s="305"/>
    </row>
    <row r="16" spans="1:17">
      <c r="A16" s="4"/>
      <c r="B16" s="356"/>
      <c r="C16" s="328"/>
      <c r="D16" s="308"/>
      <c r="E16" s="328"/>
      <c r="F16" s="328"/>
      <c r="G16" s="328"/>
      <c r="H16" s="359" t="s">
        <v>485</v>
      </c>
      <c r="I16" s="4"/>
      <c r="J16" s="307"/>
      <c r="K16" s="309"/>
      <c r="L16" s="309"/>
      <c r="M16" s="309"/>
      <c r="N16" s="309"/>
      <c r="O16" s="309"/>
      <c r="P16" s="309"/>
      <c r="Q16" s="313" t="s">
        <v>486</v>
      </c>
    </row>
    <row r="17" spans="1:19">
      <c r="A17" s="4"/>
      <c r="B17" s="108"/>
      <c r="C17" s="329"/>
      <c r="D17" s="4"/>
      <c r="E17" s="360" t="s">
        <v>487</v>
      </c>
      <c r="F17" s="360" t="s">
        <v>487</v>
      </c>
      <c r="G17" s="360" t="s">
        <v>488</v>
      </c>
      <c r="H17" s="361" t="s">
        <v>1419</v>
      </c>
      <c r="I17" s="4"/>
      <c r="J17" s="311"/>
      <c r="K17" s="312"/>
      <c r="L17" s="312"/>
      <c r="M17" s="312"/>
      <c r="N17" s="312"/>
      <c r="O17" s="312"/>
      <c r="P17" s="316" t="s">
        <v>489</v>
      </c>
      <c r="Q17" s="314" t="s">
        <v>1419</v>
      </c>
    </row>
    <row r="18" spans="1:19">
      <c r="A18" s="4"/>
      <c r="B18" s="108"/>
      <c r="C18" s="329"/>
      <c r="D18" s="4"/>
      <c r="E18" s="360" t="s">
        <v>490</v>
      </c>
      <c r="F18" s="360" t="s">
        <v>491</v>
      </c>
      <c r="G18" s="360" t="s">
        <v>492</v>
      </c>
      <c r="H18" s="361" t="s">
        <v>493</v>
      </c>
      <c r="I18" s="4"/>
      <c r="J18" s="311"/>
      <c r="K18" s="312"/>
      <c r="L18" s="316" t="s">
        <v>494</v>
      </c>
      <c r="M18" s="316" t="s">
        <v>487</v>
      </c>
      <c r="N18" s="316" t="s">
        <v>487</v>
      </c>
      <c r="O18" s="316" t="s">
        <v>495</v>
      </c>
      <c r="P18" s="316" t="s">
        <v>496</v>
      </c>
      <c r="Q18" s="314" t="s">
        <v>497</v>
      </c>
    </row>
    <row r="19" spans="1:19">
      <c r="A19" s="4"/>
      <c r="B19" s="330" t="s">
        <v>35</v>
      </c>
      <c r="C19" s="329"/>
      <c r="D19" s="4"/>
      <c r="E19" s="360" t="s">
        <v>498</v>
      </c>
      <c r="F19" s="360" t="s">
        <v>2199</v>
      </c>
      <c r="G19" s="360" t="s">
        <v>499</v>
      </c>
      <c r="H19" s="361" t="s">
        <v>500</v>
      </c>
      <c r="I19" s="4"/>
      <c r="J19" s="315" t="s">
        <v>35</v>
      </c>
      <c r="K19" s="316" t="s">
        <v>501</v>
      </c>
      <c r="L19" s="316" t="s">
        <v>502</v>
      </c>
      <c r="M19" s="316" t="s">
        <v>503</v>
      </c>
      <c r="N19" s="316" t="s">
        <v>504</v>
      </c>
      <c r="O19" s="316" t="s">
        <v>505</v>
      </c>
      <c r="P19" s="316" t="s">
        <v>506</v>
      </c>
      <c r="Q19" s="314" t="s">
        <v>507</v>
      </c>
    </row>
    <row r="20" spans="1:19">
      <c r="A20" s="4"/>
      <c r="B20" s="330" t="s">
        <v>47</v>
      </c>
      <c r="C20" s="362" t="s">
        <v>2201</v>
      </c>
      <c r="D20" s="105"/>
      <c r="E20" s="360" t="s">
        <v>508</v>
      </c>
      <c r="F20" s="360" t="s">
        <v>509</v>
      </c>
      <c r="G20" s="360" t="s">
        <v>375</v>
      </c>
      <c r="H20" s="361" t="s">
        <v>510</v>
      </c>
      <c r="I20" s="4"/>
      <c r="J20" s="315" t="s">
        <v>47</v>
      </c>
      <c r="K20" s="316" t="s">
        <v>511</v>
      </c>
      <c r="L20" s="316" t="s">
        <v>512</v>
      </c>
      <c r="M20" s="316" t="s">
        <v>508</v>
      </c>
      <c r="N20" s="316" t="s">
        <v>509</v>
      </c>
      <c r="O20" s="316" t="s">
        <v>52</v>
      </c>
      <c r="P20" s="316" t="s">
        <v>513</v>
      </c>
      <c r="Q20" s="314" t="s">
        <v>514</v>
      </c>
    </row>
    <row r="21" spans="1:19">
      <c r="A21" s="4"/>
      <c r="B21" s="108"/>
      <c r="C21" s="362" t="s">
        <v>459</v>
      </c>
      <c r="D21" s="105"/>
      <c r="E21" s="360" t="s">
        <v>460</v>
      </c>
      <c r="F21" s="360" t="s">
        <v>461</v>
      </c>
      <c r="G21" s="360" t="s">
        <v>61</v>
      </c>
      <c r="H21" s="361" t="s">
        <v>62</v>
      </c>
      <c r="I21" s="4"/>
      <c r="J21" s="363"/>
      <c r="K21" s="317" t="s">
        <v>63</v>
      </c>
      <c r="L21" s="317" t="s">
        <v>64</v>
      </c>
      <c r="M21" s="317" t="s">
        <v>65</v>
      </c>
      <c r="N21" s="317" t="s">
        <v>66</v>
      </c>
      <c r="O21" s="317" t="s">
        <v>67</v>
      </c>
      <c r="P21" s="317" t="s">
        <v>68</v>
      </c>
      <c r="Q21" s="318" t="s">
        <v>69</v>
      </c>
    </row>
    <row r="22" spans="1:19">
      <c r="A22" s="4"/>
      <c r="B22" s="356"/>
      <c r="C22" s="364" t="s">
        <v>2210</v>
      </c>
      <c r="D22" s="308"/>
      <c r="E22" s="328"/>
      <c r="F22" s="365" t="s">
        <v>706</v>
      </c>
      <c r="G22" s="365" t="s">
        <v>706</v>
      </c>
      <c r="H22" s="366" t="s">
        <v>706</v>
      </c>
      <c r="I22" s="4"/>
      <c r="J22" s="311"/>
      <c r="K22" s="312"/>
      <c r="L22" s="312"/>
      <c r="M22" s="312"/>
      <c r="N22" s="367"/>
      <c r="O22" s="367"/>
      <c r="P22" s="261"/>
      <c r="Q22" s="267"/>
    </row>
    <row r="23" spans="1:19">
      <c r="A23" s="4"/>
      <c r="B23" s="330" t="s">
        <v>463</v>
      </c>
      <c r="C23" s="368" t="s">
        <v>385</v>
      </c>
      <c r="D23" s="4" t="s">
        <v>515</v>
      </c>
      <c r="E23" s="1012" t="s">
        <v>2803</v>
      </c>
      <c r="F23" s="1013">
        <v>0</v>
      </c>
      <c r="G23" s="1013">
        <v>5906.8233253238395</v>
      </c>
      <c r="H23" s="1014">
        <v>5906.8233253238395</v>
      </c>
      <c r="I23" s="23"/>
      <c r="J23" s="330" t="s">
        <v>463</v>
      </c>
      <c r="K23" s="1023">
        <v>2421</v>
      </c>
      <c r="L23" s="748" t="s">
        <v>647</v>
      </c>
      <c r="M23" s="748"/>
      <c r="N23" s="1018"/>
      <c r="O23" s="1018"/>
      <c r="P23" s="905"/>
      <c r="Q23" s="889"/>
    </row>
    <row r="24" spans="1:19">
      <c r="A24" s="4"/>
      <c r="B24" s="330" t="s">
        <v>820</v>
      </c>
      <c r="C24" s="368" t="s">
        <v>387</v>
      </c>
      <c r="D24" s="4" t="s">
        <v>516</v>
      </c>
      <c r="E24" s="849"/>
      <c r="F24" s="1013"/>
      <c r="G24" s="1013"/>
      <c r="H24" s="1014"/>
      <c r="I24" s="23"/>
      <c r="J24" s="330" t="s">
        <v>820</v>
      </c>
      <c r="K24" s="1023"/>
      <c r="L24" s="748" t="s">
        <v>2807</v>
      </c>
      <c r="M24" s="1017" t="s">
        <v>2808</v>
      </c>
      <c r="N24" s="1018">
        <v>0</v>
      </c>
      <c r="O24" s="1018">
        <v>0.249554297238887</v>
      </c>
      <c r="P24" s="905">
        <v>137179851.87499905</v>
      </c>
      <c r="Q24" s="889">
        <v>34233821.530000001</v>
      </c>
    </row>
    <row r="25" spans="1:19">
      <c r="A25" s="4"/>
      <c r="B25" s="330" t="s">
        <v>1058</v>
      </c>
      <c r="C25" s="368" t="s">
        <v>389</v>
      </c>
      <c r="D25" s="4" t="s">
        <v>517</v>
      </c>
      <c r="E25" s="1012" t="s">
        <v>2804</v>
      </c>
      <c r="F25" s="1013">
        <v>0</v>
      </c>
      <c r="G25" s="1013">
        <v>0.15591198222824665</v>
      </c>
      <c r="H25" s="1014">
        <v>0.15591198222824665</v>
      </c>
      <c r="I25" s="23"/>
      <c r="J25" s="330" t="s">
        <v>1058</v>
      </c>
      <c r="K25" s="1023"/>
      <c r="L25" s="748" t="s">
        <v>2809</v>
      </c>
      <c r="M25" s="748">
        <v>25</v>
      </c>
      <c r="N25" s="1018">
        <v>0</v>
      </c>
      <c r="O25" s="1018">
        <v>4.4168956866658712E-2</v>
      </c>
      <c r="P25" s="905">
        <v>2881801184.5799999</v>
      </c>
      <c r="Q25" s="889">
        <v>127286152.22</v>
      </c>
    </row>
    <row r="26" spans="1:19">
      <c r="A26" s="4"/>
      <c r="B26" s="330" t="s">
        <v>70</v>
      </c>
      <c r="C26" s="368" t="s">
        <v>391</v>
      </c>
      <c r="D26" s="4" t="s">
        <v>518</v>
      </c>
      <c r="E26" s="849"/>
      <c r="F26" s="1013"/>
      <c r="G26" s="1013"/>
      <c r="H26" s="1014"/>
      <c r="I26" s="23"/>
      <c r="J26" s="330" t="s">
        <v>70</v>
      </c>
      <c r="K26" s="1023"/>
      <c r="L26" s="748" t="s">
        <v>46</v>
      </c>
      <c r="M26" s="1019" t="s">
        <v>2806</v>
      </c>
      <c r="N26" s="1019" t="s">
        <v>2806</v>
      </c>
      <c r="O26" s="1020">
        <v>5.350148669355765E-2</v>
      </c>
      <c r="P26" s="1021">
        <v>3018981036.454999</v>
      </c>
      <c r="Q26" s="1021">
        <v>161519973.75</v>
      </c>
    </row>
    <row r="27" spans="1:19">
      <c r="A27" s="4"/>
      <c r="B27" s="330" t="s">
        <v>71</v>
      </c>
      <c r="C27" s="368" t="s">
        <v>393</v>
      </c>
      <c r="D27" s="4" t="s">
        <v>519</v>
      </c>
      <c r="E27" s="849"/>
      <c r="F27" s="1013"/>
      <c r="G27" s="1013"/>
      <c r="H27" s="1014"/>
      <c r="I27" s="23"/>
      <c r="J27" s="330" t="s">
        <v>71</v>
      </c>
      <c r="K27" s="1023">
        <v>2422</v>
      </c>
      <c r="L27" s="748" t="s">
        <v>649</v>
      </c>
      <c r="M27" s="748"/>
      <c r="N27" s="1018"/>
      <c r="O27" s="1018"/>
      <c r="P27" s="905"/>
      <c r="Q27" s="889"/>
    </row>
    <row r="28" spans="1:19">
      <c r="A28" s="4"/>
      <c r="B28" s="330" t="s">
        <v>471</v>
      </c>
      <c r="C28" s="368" t="s">
        <v>395</v>
      </c>
      <c r="D28" s="4" t="s">
        <v>520</v>
      </c>
      <c r="E28" s="1012" t="s">
        <v>2805</v>
      </c>
      <c r="F28" s="1013">
        <v>0</v>
      </c>
      <c r="G28" s="1013">
        <v>0.17511409354469282</v>
      </c>
      <c r="H28" s="1014">
        <v>0.17511409354469282</v>
      </c>
      <c r="I28" s="23"/>
      <c r="J28" s="330" t="s">
        <v>471</v>
      </c>
      <c r="K28" s="1023"/>
      <c r="L28" s="748" t="s">
        <v>2810</v>
      </c>
      <c r="M28" s="1017" t="s">
        <v>2808</v>
      </c>
      <c r="N28" s="1018">
        <v>0</v>
      </c>
      <c r="O28" s="1018">
        <v>0.28919233875389461</v>
      </c>
      <c r="P28" s="905">
        <v>64956972.92999959</v>
      </c>
      <c r="Q28" s="889">
        <v>18785058.920000002</v>
      </c>
      <c r="S28" s="1397"/>
    </row>
    <row r="29" spans="1:19">
      <c r="A29" s="4"/>
      <c r="B29" s="330" t="s">
        <v>474</v>
      </c>
      <c r="C29" s="368" t="s">
        <v>397</v>
      </c>
      <c r="D29" s="4" t="s">
        <v>521</v>
      </c>
      <c r="E29" s="849">
        <v>10</v>
      </c>
      <c r="F29" s="1013">
        <v>0</v>
      </c>
      <c r="G29" s="1013">
        <v>0.15343377227236454</v>
      </c>
      <c r="H29" s="1014">
        <v>0.15343377227236454</v>
      </c>
      <c r="I29" s="23"/>
      <c r="J29" s="330" t="s">
        <v>474</v>
      </c>
      <c r="K29" s="1023"/>
      <c r="L29" s="748" t="s">
        <v>2811</v>
      </c>
      <c r="M29" s="748">
        <v>25</v>
      </c>
      <c r="N29" s="1018">
        <v>0</v>
      </c>
      <c r="O29" s="1018">
        <v>5.6721028178115772E-2</v>
      </c>
      <c r="P29" s="905">
        <v>904285763.45500016</v>
      </c>
      <c r="Q29" s="889">
        <v>51292018.269999996</v>
      </c>
    </row>
    <row r="30" spans="1:19">
      <c r="A30" s="4"/>
      <c r="B30" s="330" t="s">
        <v>2064</v>
      </c>
      <c r="C30" s="368" t="s">
        <v>399</v>
      </c>
      <c r="D30" s="4" t="s">
        <v>522</v>
      </c>
      <c r="E30" s="849">
        <v>5</v>
      </c>
      <c r="F30" s="1013" t="s">
        <v>706</v>
      </c>
      <c r="G30" s="1013"/>
      <c r="H30" s="1014"/>
      <c r="I30" s="23"/>
      <c r="J30" s="330" t="s">
        <v>2064</v>
      </c>
      <c r="K30" s="1023"/>
      <c r="L30" s="748" t="s">
        <v>46</v>
      </c>
      <c r="M30" s="1019" t="s">
        <v>2806</v>
      </c>
      <c r="N30" s="1019" t="s">
        <v>2806</v>
      </c>
      <c r="O30" s="1020">
        <v>7.2300853603884205E-2</v>
      </c>
      <c r="P30" s="1022">
        <v>969242736.38499975</v>
      </c>
      <c r="Q30" s="1021">
        <v>70077077.189999998</v>
      </c>
    </row>
    <row r="31" spans="1:19">
      <c r="A31" s="4"/>
      <c r="B31" s="330" t="s">
        <v>334</v>
      </c>
      <c r="C31" s="329"/>
      <c r="D31" s="4" t="s">
        <v>2248</v>
      </c>
      <c r="E31" s="849">
        <v>5</v>
      </c>
      <c r="F31" s="1013">
        <v>0</v>
      </c>
      <c r="G31" s="1013">
        <v>37.516441478418855</v>
      </c>
      <c r="H31" s="1014">
        <v>37.516441478418855</v>
      </c>
      <c r="I31" s="23"/>
      <c r="J31" s="330" t="s">
        <v>334</v>
      </c>
      <c r="K31" s="1023">
        <v>2423</v>
      </c>
      <c r="L31" s="748" t="s">
        <v>651</v>
      </c>
      <c r="M31" s="748"/>
      <c r="N31" s="1018"/>
      <c r="O31" s="1018"/>
      <c r="P31" s="905"/>
      <c r="Q31" s="889"/>
    </row>
    <row r="32" spans="1:19">
      <c r="A32" s="4"/>
      <c r="B32" s="330" t="s">
        <v>72</v>
      </c>
      <c r="C32" s="329"/>
      <c r="D32" s="4" t="s">
        <v>2249</v>
      </c>
      <c r="E32" s="849">
        <v>5</v>
      </c>
      <c r="F32" s="1013">
        <v>0</v>
      </c>
      <c r="G32" s="1013">
        <v>0.72568937127484412</v>
      </c>
      <c r="H32" s="1014">
        <v>0.72568937127484412</v>
      </c>
      <c r="I32" s="23"/>
      <c r="J32" s="330" t="s">
        <v>72</v>
      </c>
      <c r="K32" s="1023"/>
      <c r="L32" s="748" t="s">
        <v>2812</v>
      </c>
      <c r="M32" s="1017" t="s">
        <v>2808</v>
      </c>
      <c r="N32" s="1018">
        <v>0</v>
      </c>
      <c r="O32" s="1018">
        <v>0.27963106114893799</v>
      </c>
      <c r="P32" s="905">
        <v>26811581.299999923</v>
      </c>
      <c r="Q32" s="889">
        <v>7497350.9300000006</v>
      </c>
    </row>
    <row r="33" spans="1:17">
      <c r="A33" s="4"/>
      <c r="B33" s="330" t="s">
        <v>73</v>
      </c>
      <c r="C33" s="368" t="s">
        <v>2250</v>
      </c>
      <c r="D33" s="4" t="s">
        <v>523</v>
      </c>
      <c r="E33" s="1012">
        <v>3</v>
      </c>
      <c r="F33" s="1013">
        <v>0</v>
      </c>
      <c r="G33" s="1014">
        <v>2273.5395756477951</v>
      </c>
      <c r="H33" s="1014">
        <v>2273.5395756477951</v>
      </c>
      <c r="I33" s="23"/>
      <c r="J33" s="330" t="s">
        <v>73</v>
      </c>
      <c r="K33" s="1023"/>
      <c r="L33" s="748" t="s">
        <v>2813</v>
      </c>
      <c r="M33" s="748">
        <v>25</v>
      </c>
      <c r="N33" s="1018">
        <v>0</v>
      </c>
      <c r="O33" s="1018">
        <v>4.5892970875861028E-2</v>
      </c>
      <c r="P33" s="905">
        <v>586746853.29999995</v>
      </c>
      <c r="Q33" s="889">
        <v>26927556.25</v>
      </c>
    </row>
    <row r="34" spans="1:17">
      <c r="A34" s="4"/>
      <c r="B34" s="108"/>
      <c r="C34" s="371" t="s">
        <v>1378</v>
      </c>
      <c r="D34" s="4"/>
      <c r="E34" s="849"/>
      <c r="F34" s="1013"/>
      <c r="G34" s="1013"/>
      <c r="H34" s="1014"/>
      <c r="I34" s="23"/>
      <c r="J34" s="108"/>
      <c r="K34" s="1023"/>
      <c r="L34" s="748" t="s">
        <v>46</v>
      </c>
      <c r="M34" s="1019" t="s">
        <v>2806</v>
      </c>
      <c r="N34" s="1019" t="s">
        <v>2806</v>
      </c>
      <c r="O34" s="1020">
        <v>5.6106974069132953E-2</v>
      </c>
      <c r="P34" s="1022">
        <v>613558434.5999999</v>
      </c>
      <c r="Q34" s="1021">
        <v>34424907.18</v>
      </c>
    </row>
    <row r="35" spans="1:17">
      <c r="A35" s="4"/>
      <c r="B35" s="330" t="s">
        <v>74</v>
      </c>
      <c r="C35" s="368" t="s">
        <v>2254</v>
      </c>
      <c r="D35" s="4" t="s">
        <v>524</v>
      </c>
      <c r="E35" s="849">
        <v>2</v>
      </c>
      <c r="F35" s="1013">
        <v>0</v>
      </c>
      <c r="G35" s="1013">
        <v>0</v>
      </c>
      <c r="H35" s="1014">
        <v>0</v>
      </c>
      <c r="I35" s="23"/>
      <c r="J35" s="330" t="s">
        <v>74</v>
      </c>
      <c r="K35" s="1023">
        <v>2426</v>
      </c>
      <c r="L35" s="748" t="s">
        <v>657</v>
      </c>
      <c r="M35" s="748"/>
      <c r="N35" s="1018"/>
      <c r="O35" s="1018"/>
      <c r="P35" s="905"/>
      <c r="Q35" s="889"/>
    </row>
    <row r="36" spans="1:17">
      <c r="A36" s="4"/>
      <c r="B36" s="330" t="s">
        <v>75</v>
      </c>
      <c r="C36" s="368" t="s">
        <v>2256</v>
      </c>
      <c r="D36" s="4" t="s">
        <v>525</v>
      </c>
      <c r="E36" s="849">
        <v>11</v>
      </c>
      <c r="F36" s="1013">
        <v>0</v>
      </c>
      <c r="G36" s="1013">
        <v>0.16815669632024771</v>
      </c>
      <c r="H36" s="1014">
        <v>0.16815669632024771</v>
      </c>
      <c r="I36" s="23"/>
      <c r="J36" s="330" t="s">
        <v>75</v>
      </c>
      <c r="K36" s="1023"/>
      <c r="L36" s="748" t="s">
        <v>2814</v>
      </c>
      <c r="M36" s="1017" t="s">
        <v>2808</v>
      </c>
      <c r="N36" s="1018">
        <v>0</v>
      </c>
      <c r="O36" s="1018">
        <v>0.25319844437334604</v>
      </c>
      <c r="P36" s="905">
        <v>10227613.389999986</v>
      </c>
      <c r="Q36" s="889">
        <v>2589615.8000000003</v>
      </c>
    </row>
    <row r="37" spans="1:17">
      <c r="A37" s="4"/>
      <c r="B37" s="330" t="s">
        <v>76</v>
      </c>
      <c r="C37" s="368" t="s">
        <v>2258</v>
      </c>
      <c r="D37" s="4" t="s">
        <v>526</v>
      </c>
      <c r="E37" s="849" t="s">
        <v>706</v>
      </c>
      <c r="F37" s="1013" t="s">
        <v>706</v>
      </c>
      <c r="G37" s="1013"/>
      <c r="H37" s="1014"/>
      <c r="I37" s="23"/>
      <c r="J37" s="330" t="s">
        <v>76</v>
      </c>
      <c r="K37" s="1023"/>
      <c r="L37" s="748" t="s">
        <v>2815</v>
      </c>
      <c r="M37" s="748">
        <v>25</v>
      </c>
      <c r="N37" s="1018">
        <v>0</v>
      </c>
      <c r="O37" s="1018">
        <v>3.7966739688165142E-2</v>
      </c>
      <c r="P37" s="905">
        <v>1597233199.8499999</v>
      </c>
      <c r="Q37" s="889">
        <v>60641737.119999997</v>
      </c>
    </row>
    <row r="38" spans="1:17">
      <c r="A38" s="4"/>
      <c r="B38" s="330" t="s">
        <v>77</v>
      </c>
      <c r="C38" s="329"/>
      <c r="D38" s="4" t="s">
        <v>527</v>
      </c>
      <c r="E38" s="849"/>
      <c r="F38" s="1013"/>
      <c r="G38" s="1013"/>
      <c r="H38" s="1014"/>
      <c r="I38" s="23"/>
      <c r="J38" s="330" t="s">
        <v>77</v>
      </c>
      <c r="K38" s="1023"/>
      <c r="L38" s="748" t="s">
        <v>46</v>
      </c>
      <c r="M38" s="1019" t="s">
        <v>2806</v>
      </c>
      <c r="N38" s="1019" t="s">
        <v>2806</v>
      </c>
      <c r="O38" s="1020">
        <v>3.93361706855863E-2</v>
      </c>
      <c r="P38" s="1021">
        <v>1607460813.2399998</v>
      </c>
      <c r="Q38" s="1021">
        <v>63231352.919999994</v>
      </c>
    </row>
    <row r="39" spans="1:17">
      <c r="A39" s="4"/>
      <c r="B39" s="330" t="s">
        <v>78</v>
      </c>
      <c r="C39" s="329"/>
      <c r="D39" s="4" t="s">
        <v>528</v>
      </c>
      <c r="E39" s="849"/>
      <c r="F39" s="1013"/>
      <c r="G39" s="1013"/>
      <c r="H39" s="1014"/>
      <c r="I39" s="23"/>
      <c r="J39" s="330" t="s">
        <v>78</v>
      </c>
      <c r="K39" s="1023"/>
      <c r="L39" s="748"/>
      <c r="M39" s="748"/>
      <c r="N39" s="1018"/>
      <c r="O39" s="1018"/>
      <c r="P39" s="905"/>
      <c r="Q39" s="889"/>
    </row>
    <row r="40" spans="1:17">
      <c r="A40" s="4"/>
      <c r="B40" s="330" t="s">
        <v>79</v>
      </c>
      <c r="C40" s="329"/>
      <c r="D40" s="4" t="s">
        <v>529</v>
      </c>
      <c r="E40" s="849"/>
      <c r="F40" s="1013"/>
      <c r="G40" s="1013"/>
      <c r="H40" s="1014"/>
      <c r="I40" s="23"/>
      <c r="J40" s="330" t="s">
        <v>79</v>
      </c>
      <c r="K40" s="1023"/>
      <c r="L40" s="748"/>
      <c r="M40" s="748"/>
      <c r="N40" s="1018"/>
      <c r="O40" s="1018"/>
      <c r="P40" s="905"/>
      <c r="Q40" s="889"/>
    </row>
    <row r="41" spans="1:17">
      <c r="A41" s="4"/>
      <c r="B41" s="330" t="s">
        <v>80</v>
      </c>
      <c r="C41" s="368" t="s">
        <v>530</v>
      </c>
      <c r="D41" s="4" t="s">
        <v>531</v>
      </c>
      <c r="E41" s="849">
        <v>11</v>
      </c>
      <c r="F41" s="1013">
        <v>0</v>
      </c>
      <c r="G41" s="1013">
        <v>0.1797669347011836</v>
      </c>
      <c r="H41" s="1014">
        <v>0.1797669347011836</v>
      </c>
      <c r="I41" s="23"/>
      <c r="J41" s="330" t="s">
        <v>80</v>
      </c>
      <c r="K41" s="333"/>
      <c r="L41" s="172"/>
      <c r="M41" s="172"/>
      <c r="N41" s="370"/>
      <c r="O41" s="370"/>
      <c r="P41" s="174"/>
      <c r="Q41" s="175"/>
    </row>
    <row r="42" spans="1:17">
      <c r="A42" s="4"/>
      <c r="B42" s="330" t="s">
        <v>81</v>
      </c>
      <c r="C42" s="368" t="s">
        <v>624</v>
      </c>
      <c r="D42" s="4" t="s">
        <v>532</v>
      </c>
      <c r="E42" s="849">
        <v>5</v>
      </c>
      <c r="F42" s="1013">
        <v>0</v>
      </c>
      <c r="G42" s="1013">
        <v>0</v>
      </c>
      <c r="H42" s="1014">
        <v>0</v>
      </c>
      <c r="I42" s="23"/>
      <c r="J42" s="330" t="s">
        <v>81</v>
      </c>
      <c r="K42" s="333"/>
      <c r="L42" s="172"/>
      <c r="M42" s="172"/>
      <c r="N42" s="370"/>
      <c r="O42" s="370"/>
      <c r="P42" s="174"/>
      <c r="Q42" s="175"/>
    </row>
    <row r="43" spans="1:17">
      <c r="A43" s="4"/>
      <c r="B43" s="330" t="s">
        <v>82</v>
      </c>
      <c r="C43" s="329"/>
      <c r="D43" s="4" t="s">
        <v>855</v>
      </c>
      <c r="E43" s="849" t="s">
        <v>706</v>
      </c>
      <c r="F43" s="1013" t="s">
        <v>706</v>
      </c>
      <c r="G43" s="1013"/>
      <c r="H43" s="1014"/>
      <c r="I43" s="23"/>
      <c r="J43" s="330" t="s">
        <v>82</v>
      </c>
      <c r="K43" s="333"/>
      <c r="L43" s="172"/>
      <c r="M43" s="172"/>
      <c r="N43" s="370"/>
      <c r="O43" s="370"/>
      <c r="P43" s="174"/>
      <c r="Q43" s="175"/>
    </row>
    <row r="44" spans="1:17">
      <c r="A44" s="4"/>
      <c r="B44" s="330" t="s">
        <v>83</v>
      </c>
      <c r="C44" s="329"/>
      <c r="D44" s="4" t="s">
        <v>856</v>
      </c>
      <c r="E44" s="849"/>
      <c r="F44" s="1013"/>
      <c r="G44" s="1013"/>
      <c r="H44" s="1014"/>
      <c r="I44" s="23"/>
      <c r="J44" s="330" t="s">
        <v>83</v>
      </c>
      <c r="K44" s="333"/>
      <c r="L44" s="172"/>
      <c r="M44" s="172"/>
      <c r="N44" s="370"/>
      <c r="O44" s="370"/>
      <c r="P44" s="174"/>
      <c r="Q44" s="175"/>
    </row>
    <row r="45" spans="1:17">
      <c r="A45" s="4"/>
      <c r="B45" s="330" t="s">
        <v>84</v>
      </c>
      <c r="C45" s="368" t="s">
        <v>628</v>
      </c>
      <c r="D45" s="4" t="s">
        <v>857</v>
      </c>
      <c r="E45" s="849">
        <v>10</v>
      </c>
      <c r="F45" s="1013">
        <v>0</v>
      </c>
      <c r="G45" s="1013">
        <v>0.22225517719262175</v>
      </c>
      <c r="H45" s="1014">
        <v>0.22225517719262175</v>
      </c>
      <c r="I45" s="23"/>
      <c r="J45" s="330" t="s">
        <v>84</v>
      </c>
      <c r="K45" s="333"/>
      <c r="L45" s="172"/>
      <c r="M45" s="172"/>
      <c r="N45" s="370"/>
      <c r="O45" s="370"/>
      <c r="P45" s="174"/>
      <c r="Q45" s="175"/>
    </row>
    <row r="46" spans="1:17">
      <c r="A46" s="4"/>
      <c r="B46" s="108"/>
      <c r="C46" s="371" t="s">
        <v>858</v>
      </c>
      <c r="D46" s="4"/>
      <c r="E46" s="849" t="s">
        <v>706</v>
      </c>
      <c r="F46" s="1013" t="s">
        <v>706</v>
      </c>
      <c r="G46" s="1013"/>
      <c r="H46" s="1014"/>
      <c r="I46" s="23"/>
      <c r="J46" s="108"/>
      <c r="K46" s="333"/>
      <c r="L46" s="172"/>
      <c r="M46" s="172"/>
      <c r="N46" s="370"/>
      <c r="O46" s="370"/>
      <c r="P46" s="174"/>
      <c r="Q46" s="175"/>
    </row>
    <row r="47" spans="1:17">
      <c r="A47" s="4"/>
      <c r="B47" s="330" t="s">
        <v>85</v>
      </c>
      <c r="C47" s="368" t="s">
        <v>633</v>
      </c>
      <c r="D47" s="4" t="s">
        <v>859</v>
      </c>
      <c r="E47" s="849"/>
      <c r="F47" s="1013"/>
      <c r="G47" s="1013"/>
      <c r="H47" s="1014"/>
      <c r="I47" s="23"/>
      <c r="J47" s="330" t="s">
        <v>85</v>
      </c>
      <c r="K47" s="333"/>
      <c r="L47" s="172"/>
      <c r="M47" s="172"/>
      <c r="N47" s="370"/>
      <c r="O47" s="370"/>
      <c r="P47" s="174"/>
      <c r="Q47" s="175"/>
    </row>
    <row r="48" spans="1:17">
      <c r="A48" s="4"/>
      <c r="B48" s="330" t="s">
        <v>86</v>
      </c>
      <c r="C48" s="368" t="s">
        <v>635</v>
      </c>
      <c r="D48" s="4" t="s">
        <v>860</v>
      </c>
      <c r="E48" s="849"/>
      <c r="F48" s="1013"/>
      <c r="G48" s="1013"/>
      <c r="H48" s="1014"/>
      <c r="I48" s="23"/>
      <c r="J48" s="330" t="s">
        <v>86</v>
      </c>
      <c r="K48" s="333"/>
      <c r="L48" s="172"/>
      <c r="M48" s="172"/>
      <c r="N48" s="370"/>
      <c r="O48" s="370"/>
      <c r="P48" s="174"/>
      <c r="Q48" s="175"/>
    </row>
    <row r="49" spans="1:17">
      <c r="A49" s="4"/>
      <c r="B49" s="330" t="s">
        <v>87</v>
      </c>
      <c r="C49" s="368" t="s">
        <v>637</v>
      </c>
      <c r="D49" s="4" t="s">
        <v>861</v>
      </c>
      <c r="E49" s="849"/>
      <c r="F49" s="1013"/>
      <c r="G49" s="1013"/>
      <c r="H49" s="1014"/>
      <c r="I49" s="23"/>
      <c r="J49" s="330" t="s">
        <v>87</v>
      </c>
      <c r="K49" s="333"/>
      <c r="L49" s="172"/>
      <c r="M49" s="172"/>
      <c r="N49" s="370"/>
      <c r="O49" s="370"/>
      <c r="P49" s="174"/>
      <c r="Q49" s="175"/>
    </row>
    <row r="50" spans="1:17">
      <c r="A50" s="4"/>
      <c r="B50" s="330" t="s">
        <v>2076</v>
      </c>
      <c r="C50" s="368" t="s">
        <v>639</v>
      </c>
      <c r="D50" s="4" t="s">
        <v>862</v>
      </c>
      <c r="E50" s="849">
        <v>5</v>
      </c>
      <c r="F50" s="1013">
        <v>0</v>
      </c>
      <c r="G50" s="1013">
        <v>0</v>
      </c>
      <c r="H50" s="1014">
        <v>0</v>
      </c>
      <c r="I50" s="23"/>
      <c r="J50" s="330" t="s">
        <v>2076</v>
      </c>
      <c r="K50" s="333"/>
      <c r="L50" s="172"/>
      <c r="M50" s="172"/>
      <c r="N50" s="370"/>
      <c r="O50" s="370"/>
      <c r="P50" s="174"/>
      <c r="Q50" s="175"/>
    </row>
    <row r="51" spans="1:17">
      <c r="A51" s="4"/>
      <c r="B51" s="330" t="s">
        <v>2078</v>
      </c>
      <c r="C51" s="368" t="s">
        <v>641</v>
      </c>
      <c r="D51" s="4" t="s">
        <v>863</v>
      </c>
      <c r="E51" s="849">
        <v>8</v>
      </c>
      <c r="F51" s="1013">
        <v>0</v>
      </c>
      <c r="G51" s="1014">
        <v>0.41600872468016986</v>
      </c>
      <c r="H51" s="1014">
        <v>0.41600872468016986</v>
      </c>
      <c r="I51" s="23"/>
      <c r="J51" s="330" t="s">
        <v>2078</v>
      </c>
      <c r="K51" s="333"/>
      <c r="L51" s="172"/>
      <c r="M51" s="172"/>
      <c r="N51" s="370"/>
      <c r="O51" s="370"/>
      <c r="P51" s="174"/>
      <c r="Q51" s="175"/>
    </row>
    <row r="52" spans="1:17">
      <c r="A52" s="4"/>
      <c r="B52" s="108"/>
      <c r="C52" s="329" t="s">
        <v>1381</v>
      </c>
      <c r="D52" s="4"/>
      <c r="E52" s="849"/>
      <c r="F52" s="1013"/>
      <c r="G52" s="1013"/>
      <c r="H52" s="1014"/>
      <c r="I52" s="23"/>
      <c r="J52" s="108"/>
      <c r="K52" s="333"/>
      <c r="L52" s="172"/>
      <c r="M52" s="172"/>
      <c r="N52" s="370"/>
      <c r="O52" s="370"/>
      <c r="P52" s="174"/>
      <c r="Q52" s="175"/>
    </row>
    <row r="53" spans="1:17">
      <c r="A53" s="4"/>
      <c r="B53" s="330" t="s">
        <v>2080</v>
      </c>
      <c r="C53" s="368" t="s">
        <v>1382</v>
      </c>
      <c r="D53" s="4" t="s">
        <v>864</v>
      </c>
      <c r="E53" s="849">
        <v>30</v>
      </c>
      <c r="F53" s="1013">
        <v>0</v>
      </c>
      <c r="G53" s="1013">
        <v>3.2739379881722416E-2</v>
      </c>
      <c r="H53" s="1014">
        <v>3.2739379881722416E-2</v>
      </c>
      <c r="I53" s="23"/>
      <c r="J53" s="330" t="s">
        <v>2080</v>
      </c>
      <c r="K53" s="333"/>
      <c r="L53" s="172"/>
      <c r="M53" s="172"/>
      <c r="N53" s="370"/>
      <c r="O53" s="370"/>
      <c r="P53" s="174"/>
      <c r="Q53" s="175"/>
    </row>
    <row r="54" spans="1:17">
      <c r="A54" s="4"/>
      <c r="B54" s="330" t="s">
        <v>2083</v>
      </c>
      <c r="C54" s="368" t="s">
        <v>1383</v>
      </c>
      <c r="D54" s="4" t="s">
        <v>865</v>
      </c>
      <c r="E54" s="849" t="s">
        <v>2806</v>
      </c>
      <c r="F54" s="1013">
        <v>0</v>
      </c>
      <c r="G54" s="1013">
        <v>5.7036209547959044E-2</v>
      </c>
      <c r="H54" s="1014">
        <v>5.7036209547959044E-2</v>
      </c>
      <c r="I54" s="23"/>
      <c r="J54" s="330" t="s">
        <v>2083</v>
      </c>
      <c r="K54" s="333"/>
      <c r="L54" s="172"/>
      <c r="M54" s="172"/>
      <c r="N54" s="370"/>
      <c r="O54" s="370"/>
      <c r="P54" s="174"/>
      <c r="Q54" s="175"/>
    </row>
    <row r="55" spans="1:17">
      <c r="A55" s="4"/>
      <c r="B55" s="330" t="s">
        <v>2397</v>
      </c>
      <c r="C55" s="368" t="s">
        <v>1384</v>
      </c>
      <c r="D55" s="4" t="s">
        <v>866</v>
      </c>
      <c r="E55" s="849" t="s">
        <v>2806</v>
      </c>
      <c r="F55" s="1013">
        <v>0</v>
      </c>
      <c r="G55" s="1013">
        <v>6.9972307535324296E-2</v>
      </c>
      <c r="H55" s="1014">
        <v>6.9972307535324296E-2</v>
      </c>
      <c r="I55" s="23"/>
      <c r="J55" s="330" t="s">
        <v>2397</v>
      </c>
      <c r="K55" s="333"/>
      <c r="L55" s="172"/>
      <c r="M55" s="172"/>
      <c r="N55" s="370"/>
      <c r="O55" s="370"/>
      <c r="P55" s="174"/>
      <c r="Q55" s="175"/>
    </row>
    <row r="56" spans="1:17">
      <c r="A56" s="4"/>
      <c r="B56" s="330" t="s">
        <v>2400</v>
      </c>
      <c r="C56" s="368" t="s">
        <v>1385</v>
      </c>
      <c r="D56" s="4" t="s">
        <v>867</v>
      </c>
      <c r="E56" s="849" t="s">
        <v>2806</v>
      </c>
      <c r="F56" s="1013">
        <v>0</v>
      </c>
      <c r="G56" s="1013">
        <v>5.626605584610897E-2</v>
      </c>
      <c r="H56" s="1014">
        <v>5.626605584610897E-2</v>
      </c>
      <c r="I56" s="23"/>
      <c r="J56" s="330" t="s">
        <v>2400</v>
      </c>
      <c r="K56" s="333"/>
      <c r="L56" s="172"/>
      <c r="M56" s="172"/>
      <c r="N56" s="370"/>
      <c r="O56" s="370"/>
      <c r="P56" s="174"/>
      <c r="Q56" s="175"/>
    </row>
    <row r="57" spans="1:17">
      <c r="A57" s="4"/>
      <c r="B57" s="330" t="s">
        <v>2403</v>
      </c>
      <c r="C57" s="368" t="s">
        <v>1386</v>
      </c>
      <c r="D57" s="4" t="s">
        <v>868</v>
      </c>
      <c r="E57" s="849">
        <v>11</v>
      </c>
      <c r="F57" s="1013">
        <v>0</v>
      </c>
      <c r="G57" s="1013">
        <v>0.16747951519164811</v>
      </c>
      <c r="H57" s="1014">
        <v>0.16747951519164811</v>
      </c>
      <c r="I57" s="23"/>
      <c r="J57" s="330" t="s">
        <v>2403</v>
      </c>
      <c r="K57" s="333"/>
      <c r="L57" s="172"/>
      <c r="M57" s="172"/>
      <c r="N57" s="370"/>
      <c r="O57" s="370"/>
      <c r="P57" s="174"/>
      <c r="Q57" s="175"/>
    </row>
    <row r="58" spans="1:17">
      <c r="A58" s="4"/>
      <c r="B58" s="330" t="s">
        <v>2407</v>
      </c>
      <c r="C58" s="368" t="s">
        <v>1387</v>
      </c>
      <c r="D58" s="4" t="s">
        <v>869</v>
      </c>
      <c r="E58" s="849" t="s">
        <v>706</v>
      </c>
      <c r="F58" s="1013" t="s">
        <v>706</v>
      </c>
      <c r="G58" s="1013"/>
      <c r="H58" s="1014"/>
      <c r="I58" s="23"/>
      <c r="J58" s="330" t="s">
        <v>2407</v>
      </c>
      <c r="K58" s="333"/>
      <c r="L58" s="172"/>
      <c r="M58" s="172"/>
      <c r="N58" s="370"/>
      <c r="O58" s="370"/>
      <c r="P58" s="174"/>
      <c r="Q58" s="175"/>
    </row>
    <row r="59" spans="1:17">
      <c r="A59" s="4"/>
      <c r="B59" s="330" t="s">
        <v>2410</v>
      </c>
      <c r="C59" s="368" t="s">
        <v>1388</v>
      </c>
      <c r="D59" s="4" t="s">
        <v>870</v>
      </c>
      <c r="E59" s="849" t="s">
        <v>2806</v>
      </c>
      <c r="F59" s="1013">
        <v>0</v>
      </c>
      <c r="G59" s="1013">
        <v>3.9513222873401026E-2</v>
      </c>
      <c r="H59" s="1014">
        <v>3.9513222873401026E-2</v>
      </c>
      <c r="I59" s="23"/>
      <c r="J59" s="330" t="s">
        <v>2410</v>
      </c>
      <c r="K59" s="333"/>
      <c r="L59" s="172"/>
      <c r="M59" s="172"/>
      <c r="N59" s="370"/>
      <c r="O59" s="370"/>
      <c r="P59" s="174"/>
      <c r="Q59" s="175"/>
    </row>
    <row r="60" spans="1:17">
      <c r="A60" s="4"/>
      <c r="B60" s="330" t="s">
        <v>2413</v>
      </c>
      <c r="C60" s="368" t="s">
        <v>1389</v>
      </c>
      <c r="D60" s="4" t="s">
        <v>871</v>
      </c>
      <c r="E60" s="849" t="s">
        <v>706</v>
      </c>
      <c r="F60" s="1013" t="s">
        <v>706</v>
      </c>
      <c r="G60" s="1013"/>
      <c r="H60" s="1014"/>
      <c r="I60" s="23"/>
      <c r="J60" s="330" t="s">
        <v>2413</v>
      </c>
      <c r="K60" s="333"/>
      <c r="L60" s="172"/>
      <c r="M60" s="172"/>
      <c r="N60" s="370"/>
      <c r="O60" s="370"/>
      <c r="P60" s="174"/>
      <c r="Q60" s="175"/>
    </row>
    <row r="61" spans="1:17">
      <c r="A61" s="4"/>
      <c r="B61" s="330" t="s">
        <v>1837</v>
      </c>
      <c r="C61" s="368" t="s">
        <v>1390</v>
      </c>
      <c r="D61" s="4" t="s">
        <v>872</v>
      </c>
      <c r="E61" s="849">
        <v>50</v>
      </c>
      <c r="F61" s="1013">
        <v>0</v>
      </c>
      <c r="G61" s="1013">
        <v>3.4280457656091348E-2</v>
      </c>
      <c r="H61" s="1014">
        <v>3.4280457656091348E-2</v>
      </c>
      <c r="I61" s="23"/>
      <c r="J61" s="330" t="s">
        <v>1837</v>
      </c>
      <c r="K61" s="333"/>
      <c r="L61" s="172"/>
      <c r="M61" s="172"/>
      <c r="N61" s="370"/>
      <c r="O61" s="370"/>
      <c r="P61" s="174"/>
      <c r="Q61" s="175"/>
    </row>
    <row r="62" spans="1:17">
      <c r="A62" s="4"/>
      <c r="B62" s="330" t="s">
        <v>1839</v>
      </c>
      <c r="C62" s="329"/>
      <c r="D62" s="4"/>
      <c r="E62" s="1015" t="s">
        <v>706</v>
      </c>
      <c r="F62" s="1016" t="s">
        <v>706</v>
      </c>
      <c r="G62" s="1013" t="s">
        <v>706</v>
      </c>
      <c r="H62" s="1014" t="s">
        <v>706</v>
      </c>
      <c r="I62" s="23"/>
      <c r="J62" s="330" t="s">
        <v>1839</v>
      </c>
      <c r="K62" s="333"/>
      <c r="L62" s="172"/>
      <c r="M62" s="172"/>
      <c r="N62" s="370"/>
      <c r="O62" s="370"/>
      <c r="P62" s="174"/>
      <c r="Q62" s="175"/>
    </row>
    <row r="63" spans="1:17">
      <c r="A63" s="4"/>
      <c r="B63" s="330" t="s">
        <v>1840</v>
      </c>
      <c r="C63" s="329" t="s">
        <v>873</v>
      </c>
      <c r="D63" s="4"/>
      <c r="E63" s="802" t="s">
        <v>874</v>
      </c>
      <c r="F63" s="803" t="s">
        <v>2406</v>
      </c>
      <c r="G63" s="799"/>
      <c r="H63" s="800"/>
      <c r="I63" s="23"/>
      <c r="J63" s="330" t="s">
        <v>1840</v>
      </c>
      <c r="K63" s="333"/>
      <c r="L63" s="172"/>
      <c r="M63" s="172"/>
      <c r="N63" s="370"/>
      <c r="O63" s="370"/>
      <c r="P63" s="174"/>
      <c r="Q63" s="175"/>
    </row>
    <row r="64" spans="1:17">
      <c r="A64" s="4"/>
      <c r="B64" s="330" t="s">
        <v>1844</v>
      </c>
      <c r="C64" s="329" t="s">
        <v>875</v>
      </c>
      <c r="D64" s="4"/>
      <c r="E64" s="802"/>
      <c r="F64" s="804"/>
      <c r="G64" s="799"/>
      <c r="H64" s="800"/>
      <c r="I64" s="23"/>
      <c r="J64" s="330" t="s">
        <v>1844</v>
      </c>
      <c r="K64" s="333"/>
      <c r="L64" s="172"/>
      <c r="M64" s="172"/>
      <c r="N64" s="370"/>
      <c r="O64" s="370"/>
      <c r="P64" s="174"/>
      <c r="Q64" s="175"/>
    </row>
    <row r="65" spans="1:17">
      <c r="A65" s="4"/>
      <c r="B65" s="108"/>
      <c r="C65" s="329" t="s">
        <v>876</v>
      </c>
      <c r="D65" s="4"/>
      <c r="E65" s="802" t="s">
        <v>874</v>
      </c>
      <c r="F65" s="803" t="s">
        <v>2406</v>
      </c>
      <c r="G65" s="801"/>
      <c r="H65" s="800"/>
      <c r="I65" s="23"/>
      <c r="J65" s="108"/>
      <c r="K65" s="333"/>
      <c r="L65" s="172"/>
      <c r="M65" s="172"/>
      <c r="N65" s="370"/>
      <c r="O65" s="370"/>
      <c r="P65" s="174"/>
      <c r="Q65" s="175"/>
    </row>
    <row r="66" spans="1:17">
      <c r="A66" s="4"/>
      <c r="B66" s="330" t="s">
        <v>1846</v>
      </c>
      <c r="C66" s="329" t="s">
        <v>877</v>
      </c>
      <c r="D66" s="4"/>
      <c r="E66" s="329" t="s">
        <v>874</v>
      </c>
      <c r="F66" s="536" t="s">
        <v>2406</v>
      </c>
      <c r="G66" s="372" t="s">
        <v>874</v>
      </c>
      <c r="H66" s="369"/>
      <c r="I66" s="23"/>
      <c r="J66" s="330" t="s">
        <v>1846</v>
      </c>
      <c r="K66" s="333"/>
      <c r="L66" s="172"/>
      <c r="M66" s="172"/>
      <c r="N66" s="370"/>
      <c r="O66" s="370"/>
      <c r="P66" s="174"/>
      <c r="Q66" s="175"/>
    </row>
    <row r="67" spans="1:17" ht="16" thickBot="1">
      <c r="A67" s="4"/>
      <c r="B67" s="334" t="s">
        <v>2426</v>
      </c>
      <c r="C67" s="335" t="s">
        <v>878</v>
      </c>
      <c r="D67" s="321"/>
      <c r="E67" s="335" t="s">
        <v>874</v>
      </c>
      <c r="F67" s="537" t="s">
        <v>2406</v>
      </c>
      <c r="G67" s="373" t="s">
        <v>874</v>
      </c>
      <c r="H67" s="374"/>
      <c r="I67" s="23"/>
      <c r="J67" s="334" t="s">
        <v>2426</v>
      </c>
      <c r="K67" s="375"/>
      <c r="L67" s="376"/>
      <c r="M67" s="376"/>
      <c r="N67" s="377"/>
      <c r="O67" s="377"/>
      <c r="P67" s="378"/>
      <c r="Q67" s="379"/>
    </row>
    <row r="68" spans="1:17">
      <c r="A68" s="4"/>
      <c r="B68" s="320" t="s">
        <v>454</v>
      </c>
      <c r="C68" s="4"/>
      <c r="D68" s="4" t="s">
        <v>706</v>
      </c>
      <c r="E68" s="4"/>
      <c r="F68" s="4"/>
      <c r="G68" s="4"/>
      <c r="H68" s="4"/>
      <c r="I68" s="4"/>
      <c r="J68" s="4"/>
      <c r="K68" s="4"/>
      <c r="L68" s="4"/>
      <c r="M68" s="4"/>
      <c r="N68" s="380"/>
      <c r="O68" s="380"/>
      <c r="P68" s="4"/>
      <c r="Q68" s="4" t="s">
        <v>2377</v>
      </c>
    </row>
    <row r="69" spans="1:17">
      <c r="A69" s="4"/>
      <c r="B69" s="4"/>
      <c r="C69" s="4"/>
      <c r="D69" s="4"/>
      <c r="E69" s="4"/>
      <c r="F69" s="4"/>
      <c r="G69" s="4"/>
      <c r="H69" s="4"/>
      <c r="I69" s="4"/>
      <c r="J69" s="4"/>
      <c r="K69" s="4"/>
      <c r="L69" s="4"/>
      <c r="M69" s="4"/>
      <c r="N69" s="380"/>
      <c r="O69" s="380"/>
      <c r="P69" s="4"/>
      <c r="Q69" s="4"/>
    </row>
    <row r="70" spans="1:17">
      <c r="A70" s="4"/>
      <c r="B70" s="105">
        <v>34</v>
      </c>
      <c r="C70" s="105"/>
      <c r="D70" s="105"/>
      <c r="E70" s="105"/>
      <c r="F70" s="105"/>
      <c r="G70" s="105"/>
      <c r="H70" s="105"/>
      <c r="I70" s="4"/>
      <c r="J70" s="105">
        <v>35</v>
      </c>
      <c r="K70" s="105"/>
      <c r="L70" s="105"/>
      <c r="M70" s="105"/>
      <c r="N70" s="105"/>
      <c r="O70" s="105"/>
      <c r="P70" s="105"/>
      <c r="Q70" s="105"/>
    </row>
    <row r="71" spans="1:17">
      <c r="A71" s="4"/>
      <c r="B71" s="4"/>
    </row>
    <row r="72" spans="1:17">
      <c r="A72" s="4"/>
      <c r="B72" s="4"/>
    </row>
    <row r="73" spans="1:17">
      <c r="A73" s="4"/>
      <c r="B73" s="4"/>
    </row>
    <row r="74" spans="1:17">
      <c r="A74" s="4"/>
      <c r="B74" s="4"/>
    </row>
  </sheetData>
  <printOptions horizontalCentered="1"/>
  <pageMargins left="0.5" right="0.5" top="0.5" bottom="0.5" header="0.5" footer="0.5"/>
  <pageSetup scale="64" fitToWidth="2" orientation="portrait" r:id="rId1"/>
  <headerFooter alignWithMargins="0"/>
  <colBreaks count="1" manualBreakCount="1">
    <brk id="8" max="6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2"/>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36</v>
      </c>
      <c r="B52" s="125"/>
      <c r="C52" s="125"/>
      <c r="D52" s="125"/>
      <c r="E52" s="125"/>
      <c r="F52" s="125"/>
      <c r="G52" s="125"/>
      <c r="H52" s="125"/>
      <c r="I52" s="125"/>
      <c r="J52" s="12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2"/>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37</v>
      </c>
      <c r="B52" s="125"/>
      <c r="C52" s="125"/>
      <c r="D52" s="125"/>
      <c r="E52" s="125"/>
      <c r="F52" s="125"/>
      <c r="G52" s="125"/>
      <c r="H52" s="125"/>
      <c r="I52" s="125"/>
      <c r="J52" s="12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2"/>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38</v>
      </c>
      <c r="B52" s="125"/>
      <c r="C52" s="125"/>
      <c r="D52" s="125"/>
      <c r="E52" s="125"/>
      <c r="F52" s="125"/>
      <c r="G52" s="125"/>
      <c r="H52" s="125"/>
      <c r="I52" s="125"/>
      <c r="J52" s="12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78"/>
  <sheetViews>
    <sheetView zoomScale="70" zoomScaleNormal="70" workbookViewId="0"/>
  </sheetViews>
  <sheetFormatPr defaultColWidth="9.84375" defaultRowHeight="15.5"/>
  <cols>
    <col min="1" max="1" width="7.84375" style="123" customWidth="1"/>
    <col min="2" max="2" width="40.84375" style="123" customWidth="1"/>
    <col min="3" max="3" width="16.84375" style="123" customWidth="1"/>
    <col min="4" max="4" width="9.84375" style="123"/>
    <col min="5" max="5" width="10.84375" style="123" customWidth="1"/>
    <col min="6" max="6" width="14.84375" style="123" customWidth="1"/>
    <col min="7" max="7" width="15.61328125" style="123" bestFit="1" customWidth="1"/>
    <col min="8" max="16384" width="9.84375" style="123"/>
  </cols>
  <sheetData>
    <row r="1" spans="1:8" ht="16" thickBot="1">
      <c r="A1" s="58" t="str">
        <f>CONAMEDATE6</f>
        <v>Annual Report of VERIZON NEW YORK INC.                                                                                    For the period ending DECEMBER 31, 2023</v>
      </c>
      <c r="B1" s="59"/>
      <c r="C1" s="59"/>
      <c r="D1" s="59"/>
      <c r="E1" s="59"/>
      <c r="F1" s="59"/>
      <c r="G1" s="59"/>
      <c r="H1" s="59"/>
    </row>
    <row r="2" spans="1:8" ht="20">
      <c r="A2" s="60"/>
      <c r="B2" s="61"/>
      <c r="C2" s="61"/>
      <c r="D2" s="61"/>
      <c r="E2" s="61"/>
      <c r="F2" s="61"/>
      <c r="G2" s="563"/>
      <c r="H2" s="59"/>
    </row>
    <row r="3" spans="1:8" ht="18">
      <c r="A3" s="390" t="s">
        <v>2098</v>
      </c>
      <c r="B3" s="98"/>
      <c r="C3" s="98"/>
      <c r="D3" s="98"/>
      <c r="E3" s="98"/>
      <c r="F3" s="98"/>
      <c r="G3" s="141"/>
      <c r="H3" s="59"/>
    </row>
    <row r="4" spans="1:8">
      <c r="A4" s="66"/>
      <c r="B4" s="59"/>
      <c r="C4" s="59"/>
      <c r="D4" s="59"/>
      <c r="E4" s="59"/>
      <c r="F4" s="59"/>
      <c r="G4" s="67"/>
      <c r="H4" s="59"/>
    </row>
    <row r="5" spans="1:8">
      <c r="A5" s="66"/>
      <c r="B5" s="59" t="s">
        <v>2099</v>
      </c>
      <c r="C5" s="59"/>
      <c r="D5" s="59"/>
      <c r="E5" s="59"/>
      <c r="F5" s="59"/>
      <c r="G5" s="67"/>
      <c r="H5" s="59"/>
    </row>
    <row r="6" spans="1:8">
      <c r="A6" s="556"/>
      <c r="B6" s="557" t="s">
        <v>2575</v>
      </c>
      <c r="C6" s="557"/>
      <c r="D6" s="557"/>
      <c r="E6" s="557"/>
      <c r="F6" s="557"/>
      <c r="G6" s="558"/>
      <c r="H6" s="59"/>
    </row>
    <row r="7" spans="1:8">
      <c r="A7" s="66"/>
      <c r="B7" s="59"/>
      <c r="C7" s="59"/>
      <c r="D7" s="59"/>
      <c r="E7" s="59"/>
      <c r="F7" s="59"/>
      <c r="G7" s="67"/>
      <c r="H7" s="59"/>
    </row>
    <row r="8" spans="1:8">
      <c r="A8" s="197"/>
      <c r="B8" s="167"/>
      <c r="C8" s="167"/>
      <c r="D8" s="167"/>
      <c r="E8" s="167"/>
      <c r="F8" s="167"/>
      <c r="G8" s="169" t="s">
        <v>2100</v>
      </c>
      <c r="H8" s="59"/>
    </row>
    <row r="9" spans="1:8">
      <c r="A9" s="84" t="s">
        <v>35</v>
      </c>
      <c r="B9" s="162"/>
      <c r="C9" s="170" t="s">
        <v>502</v>
      </c>
      <c r="D9" s="170" t="s">
        <v>2101</v>
      </c>
      <c r="E9" s="170" t="s">
        <v>2101</v>
      </c>
      <c r="F9" s="170" t="s">
        <v>879</v>
      </c>
      <c r="G9" s="131" t="s">
        <v>2102</v>
      </c>
      <c r="H9" s="59"/>
    </row>
    <row r="10" spans="1:8">
      <c r="A10" s="84" t="s">
        <v>47</v>
      </c>
      <c r="B10" s="170" t="s">
        <v>2095</v>
      </c>
      <c r="C10" s="170" t="s">
        <v>2103</v>
      </c>
      <c r="D10" s="170" t="s">
        <v>2104</v>
      </c>
      <c r="E10" s="170" t="s">
        <v>2105</v>
      </c>
      <c r="F10" s="170" t="s">
        <v>375</v>
      </c>
      <c r="G10" s="131" t="s">
        <v>2106</v>
      </c>
      <c r="H10" s="59"/>
    </row>
    <row r="11" spans="1:8">
      <c r="A11" s="90"/>
      <c r="B11" s="170" t="s">
        <v>459</v>
      </c>
      <c r="C11" s="170" t="s">
        <v>460</v>
      </c>
      <c r="D11" s="170" t="s">
        <v>461</v>
      </c>
      <c r="E11" s="170" t="s">
        <v>61</v>
      </c>
      <c r="F11" s="170" t="s">
        <v>62</v>
      </c>
      <c r="G11" s="131" t="s">
        <v>63</v>
      </c>
      <c r="H11" s="59"/>
    </row>
    <row r="12" spans="1:8">
      <c r="A12" s="197"/>
      <c r="B12" s="167"/>
      <c r="C12" s="167"/>
      <c r="D12" s="167"/>
      <c r="E12" s="167"/>
      <c r="F12" s="167"/>
      <c r="G12" s="266"/>
      <c r="H12" s="59"/>
    </row>
    <row r="13" spans="1:8" ht="18">
      <c r="A13" s="90"/>
      <c r="B13" s="391" t="s">
        <v>2107</v>
      </c>
      <c r="C13" s="162"/>
      <c r="D13" s="162"/>
      <c r="E13" s="162"/>
      <c r="F13" s="162"/>
      <c r="G13" s="67"/>
      <c r="H13" s="59"/>
    </row>
    <row r="14" spans="1:8" ht="18">
      <c r="A14" s="90"/>
      <c r="B14" s="391" t="s">
        <v>2108</v>
      </c>
      <c r="C14" s="162"/>
      <c r="D14" s="162"/>
      <c r="E14" s="162"/>
      <c r="F14" s="162"/>
      <c r="G14" s="131" t="s">
        <v>2109</v>
      </c>
      <c r="H14" s="59"/>
    </row>
    <row r="15" spans="1:8">
      <c r="A15" s="84" t="s">
        <v>463</v>
      </c>
      <c r="B15" s="834"/>
      <c r="C15" s="834"/>
      <c r="D15" s="834"/>
      <c r="E15" s="834"/>
      <c r="F15" s="796"/>
      <c r="G15" s="766"/>
      <c r="H15" s="59"/>
    </row>
    <row r="16" spans="1:8">
      <c r="A16" s="84" t="s">
        <v>820</v>
      </c>
      <c r="B16" s="834"/>
      <c r="C16" s="834"/>
      <c r="D16" s="834"/>
      <c r="E16" s="834"/>
      <c r="F16" s="834"/>
      <c r="G16" s="766"/>
      <c r="H16" s="59"/>
    </row>
    <row r="17" spans="1:8">
      <c r="A17" s="84" t="s">
        <v>1058</v>
      </c>
      <c r="B17" s="1033" t="s">
        <v>3086</v>
      </c>
      <c r="C17" s="834"/>
      <c r="D17" s="834"/>
      <c r="E17" s="834"/>
      <c r="F17" s="834"/>
      <c r="G17" s="766"/>
      <c r="H17" s="59"/>
    </row>
    <row r="18" spans="1:8">
      <c r="A18" s="84" t="s">
        <v>70</v>
      </c>
      <c r="B18" s="834"/>
      <c r="C18" s="834"/>
      <c r="D18" s="834"/>
      <c r="E18" s="834"/>
      <c r="F18" s="834"/>
      <c r="G18" s="766"/>
      <c r="H18" s="59"/>
    </row>
    <row r="19" spans="1:8">
      <c r="A19" s="84" t="s">
        <v>71</v>
      </c>
      <c r="B19" s="834"/>
      <c r="C19" s="834"/>
      <c r="D19" s="834"/>
      <c r="E19" s="834"/>
      <c r="F19" s="834"/>
      <c r="G19" s="766"/>
      <c r="H19" s="59"/>
    </row>
    <row r="20" spans="1:8">
      <c r="A20" s="84" t="s">
        <v>471</v>
      </c>
      <c r="B20" s="834"/>
      <c r="C20" s="834"/>
      <c r="D20" s="834"/>
      <c r="E20" s="834"/>
      <c r="F20" s="834"/>
      <c r="G20" s="766"/>
      <c r="H20" s="59"/>
    </row>
    <row r="21" spans="1:8">
      <c r="A21" s="84" t="s">
        <v>474</v>
      </c>
      <c r="B21" s="834"/>
      <c r="C21" s="834"/>
      <c r="D21" s="834"/>
      <c r="E21" s="834"/>
      <c r="F21" s="834"/>
      <c r="G21" s="766"/>
      <c r="H21" s="59"/>
    </row>
    <row r="22" spans="1:8">
      <c r="A22" s="84" t="s">
        <v>2064</v>
      </c>
      <c r="B22" s="834"/>
      <c r="C22" s="834"/>
      <c r="D22" s="834"/>
      <c r="E22" s="834"/>
      <c r="F22" s="834"/>
      <c r="G22" s="766"/>
      <c r="H22" s="59"/>
    </row>
    <row r="23" spans="1:8">
      <c r="A23" s="84" t="s">
        <v>334</v>
      </c>
      <c r="B23" s="834"/>
      <c r="C23" s="834"/>
      <c r="D23" s="834"/>
      <c r="E23" s="834"/>
      <c r="F23" s="834"/>
      <c r="G23" s="766"/>
      <c r="H23" s="59"/>
    </row>
    <row r="24" spans="1:8">
      <c r="A24" s="84" t="s">
        <v>72</v>
      </c>
      <c r="B24" s="834"/>
      <c r="C24" s="834"/>
      <c r="D24" s="834"/>
      <c r="E24" s="834"/>
      <c r="F24" s="834"/>
      <c r="G24" s="766"/>
      <c r="H24" s="59"/>
    </row>
    <row r="25" spans="1:8">
      <c r="A25" s="84" t="s">
        <v>73</v>
      </c>
      <c r="B25" s="834"/>
      <c r="C25" s="834"/>
      <c r="D25" s="834"/>
      <c r="E25" s="834"/>
      <c r="F25" s="834"/>
      <c r="G25" s="766"/>
      <c r="H25" s="59"/>
    </row>
    <row r="26" spans="1:8">
      <c r="A26" s="90"/>
      <c r="B26" s="834"/>
      <c r="C26" s="834"/>
      <c r="D26" s="834"/>
      <c r="E26" s="834"/>
      <c r="F26" s="834"/>
      <c r="G26" s="766"/>
      <c r="H26" s="59"/>
    </row>
    <row r="27" spans="1:8" ht="18">
      <c r="A27" s="84" t="s">
        <v>74</v>
      </c>
      <c r="B27" s="391" t="s">
        <v>2110</v>
      </c>
      <c r="C27" s="162"/>
      <c r="D27" s="162"/>
      <c r="E27" s="162"/>
      <c r="F27" s="384">
        <v>0</v>
      </c>
      <c r="G27" s="131" t="s">
        <v>2111</v>
      </c>
      <c r="H27" s="59"/>
    </row>
    <row r="28" spans="1:8">
      <c r="A28" s="90"/>
      <c r="B28" s="162"/>
      <c r="C28" s="162"/>
      <c r="D28" s="162"/>
      <c r="E28" s="162"/>
      <c r="F28" s="384"/>
      <c r="G28" s="67"/>
      <c r="H28" s="59"/>
    </row>
    <row r="29" spans="1:8" ht="18">
      <c r="A29" s="90"/>
      <c r="B29" s="391" t="s">
        <v>2112</v>
      </c>
      <c r="C29" s="162"/>
      <c r="D29" s="162"/>
      <c r="E29" s="162"/>
      <c r="F29" s="162"/>
      <c r="G29" s="67"/>
      <c r="H29" s="59"/>
    </row>
    <row r="30" spans="1:8">
      <c r="A30" s="84" t="s">
        <v>75</v>
      </c>
      <c r="B30" s="834"/>
      <c r="C30" s="834"/>
      <c r="D30" s="834"/>
      <c r="E30" s="834"/>
      <c r="F30" s="834"/>
      <c r="G30" s="766"/>
      <c r="H30" s="59"/>
    </row>
    <row r="31" spans="1:8">
      <c r="A31" s="84" t="s">
        <v>76</v>
      </c>
      <c r="B31" s="834"/>
      <c r="C31" s="834"/>
      <c r="D31" s="834"/>
      <c r="E31" s="834"/>
      <c r="F31" s="796"/>
      <c r="G31" s="766"/>
      <c r="H31" s="59"/>
    </row>
    <row r="32" spans="1:8">
      <c r="A32" s="84" t="s">
        <v>77</v>
      </c>
      <c r="B32" s="834"/>
      <c r="C32" s="834"/>
      <c r="D32" s="834"/>
      <c r="E32" s="834"/>
      <c r="F32" s="794"/>
      <c r="G32" s="766"/>
      <c r="H32" s="59"/>
    </row>
    <row r="33" spans="1:8">
      <c r="A33" s="84" t="s">
        <v>78</v>
      </c>
      <c r="B33" s="834"/>
      <c r="C33" s="834"/>
      <c r="D33" s="834"/>
      <c r="E33" s="834"/>
      <c r="F33" s="794"/>
      <c r="G33" s="766"/>
      <c r="H33" s="59"/>
    </row>
    <row r="34" spans="1:8">
      <c r="A34" s="84" t="s">
        <v>79</v>
      </c>
      <c r="B34" s="834"/>
      <c r="C34" s="834"/>
      <c r="D34" s="834"/>
      <c r="E34" s="834"/>
      <c r="F34" s="794"/>
      <c r="G34" s="766"/>
      <c r="H34" s="59"/>
    </row>
    <row r="35" spans="1:8">
      <c r="A35" s="84" t="s">
        <v>80</v>
      </c>
      <c r="B35" s="834"/>
      <c r="C35" s="834"/>
      <c r="D35" s="834"/>
      <c r="E35" s="834"/>
      <c r="F35" s="794"/>
      <c r="G35" s="766"/>
      <c r="H35" s="59"/>
    </row>
    <row r="36" spans="1:8">
      <c r="A36" s="84" t="s">
        <v>81</v>
      </c>
      <c r="B36" s="834"/>
      <c r="C36" s="834"/>
      <c r="D36" s="834"/>
      <c r="E36" s="834"/>
      <c r="F36" s="794"/>
      <c r="G36" s="766"/>
      <c r="H36" s="59"/>
    </row>
    <row r="37" spans="1:8">
      <c r="A37" s="84" t="s">
        <v>82</v>
      </c>
      <c r="B37" s="834"/>
      <c r="C37" s="834"/>
      <c r="D37" s="834"/>
      <c r="E37" s="834"/>
      <c r="F37" s="794"/>
      <c r="G37" s="766"/>
      <c r="H37" s="59"/>
    </row>
    <row r="38" spans="1:8">
      <c r="A38" s="84" t="s">
        <v>83</v>
      </c>
      <c r="B38" s="834"/>
      <c r="C38" s="834"/>
      <c r="D38" s="834"/>
      <c r="E38" s="834"/>
      <c r="F38" s="794"/>
      <c r="G38" s="766"/>
      <c r="H38" s="59"/>
    </row>
    <row r="39" spans="1:8">
      <c r="A39" s="84" t="s">
        <v>84</v>
      </c>
      <c r="B39" s="834"/>
      <c r="C39" s="834"/>
      <c r="D39" s="834"/>
      <c r="E39" s="834"/>
      <c r="F39" s="794"/>
      <c r="G39" s="766"/>
      <c r="H39" s="59"/>
    </row>
    <row r="40" spans="1:8">
      <c r="A40" s="84" t="s">
        <v>85</v>
      </c>
      <c r="B40" s="162" t="s">
        <v>2113</v>
      </c>
      <c r="C40" s="834"/>
      <c r="D40" s="834"/>
      <c r="E40" s="834"/>
      <c r="F40" s="794"/>
      <c r="G40" s="833" t="s">
        <v>2111</v>
      </c>
      <c r="H40" s="59"/>
    </row>
    <row r="41" spans="1:8" ht="18">
      <c r="A41" s="84" t="s">
        <v>86</v>
      </c>
      <c r="B41" s="391" t="s">
        <v>2110</v>
      </c>
      <c r="C41" s="162"/>
      <c r="D41" s="162"/>
      <c r="E41" s="162"/>
      <c r="F41" s="384">
        <v>0</v>
      </c>
      <c r="G41" s="131" t="s">
        <v>2111</v>
      </c>
      <c r="H41" s="59"/>
    </row>
    <row r="42" spans="1:8">
      <c r="A42" s="382"/>
      <c r="B42" s="165"/>
      <c r="C42" s="165"/>
      <c r="D42" s="165"/>
      <c r="E42" s="165"/>
      <c r="F42" s="165"/>
      <c r="G42" s="266"/>
      <c r="H42" s="59"/>
    </row>
    <row r="43" spans="1:8">
      <c r="A43" s="66"/>
      <c r="B43" s="59"/>
      <c r="C43" s="59"/>
      <c r="D43" s="59"/>
      <c r="E43" s="59"/>
      <c r="F43" s="59"/>
      <c r="G43" s="67"/>
      <c r="H43" s="59"/>
    </row>
    <row r="44" spans="1:8">
      <c r="A44" s="383"/>
      <c r="B44" s="98" t="s">
        <v>2114</v>
      </c>
      <c r="C44" s="98"/>
      <c r="D44" s="98"/>
      <c r="E44" s="98"/>
      <c r="F44" s="98"/>
      <c r="G44" s="141"/>
      <c r="H44" s="59"/>
    </row>
    <row r="45" spans="1:8">
      <c r="A45" s="66"/>
      <c r="B45" s="59"/>
      <c r="C45" s="59"/>
      <c r="D45" s="59"/>
      <c r="E45" s="59"/>
      <c r="F45" s="59"/>
      <c r="G45" s="67"/>
      <c r="H45" s="59"/>
    </row>
    <row r="46" spans="1:8">
      <c r="A46" s="197"/>
      <c r="B46" s="165"/>
      <c r="C46" s="165"/>
      <c r="D46" s="165"/>
      <c r="E46" s="167"/>
      <c r="F46" s="167"/>
      <c r="G46" s="266"/>
      <c r="H46" s="59"/>
    </row>
    <row r="47" spans="1:8">
      <c r="A47" s="84" t="s">
        <v>35</v>
      </c>
      <c r="B47" s="87" t="s">
        <v>880</v>
      </c>
      <c r="C47" s="59"/>
      <c r="D47" s="59"/>
      <c r="E47" s="162"/>
      <c r="F47" s="170" t="s">
        <v>2115</v>
      </c>
      <c r="G47" s="131" t="s">
        <v>2116</v>
      </c>
      <c r="H47" s="59"/>
    </row>
    <row r="48" spans="1:8">
      <c r="A48" s="84" t="s">
        <v>47</v>
      </c>
      <c r="B48" s="87" t="s">
        <v>459</v>
      </c>
      <c r="C48" s="59"/>
      <c r="D48" s="59"/>
      <c r="E48" s="162"/>
      <c r="F48" s="170" t="s">
        <v>460</v>
      </c>
      <c r="G48" s="131" t="s">
        <v>461</v>
      </c>
      <c r="H48" s="59"/>
    </row>
    <row r="49" spans="1:8">
      <c r="A49" s="90"/>
      <c r="B49" s="59"/>
      <c r="C49" s="59"/>
      <c r="D49" s="59"/>
      <c r="E49" s="162"/>
      <c r="F49" s="162"/>
      <c r="G49" s="67"/>
      <c r="H49" s="59"/>
    </row>
    <row r="50" spans="1:8">
      <c r="A50" s="197"/>
      <c r="B50" s="165"/>
      <c r="C50" s="165"/>
      <c r="D50" s="165"/>
      <c r="E50" s="167"/>
      <c r="F50" s="167"/>
      <c r="G50" s="266"/>
      <c r="H50" s="59"/>
    </row>
    <row r="51" spans="1:8">
      <c r="A51" s="84" t="s">
        <v>87</v>
      </c>
      <c r="B51" s="59" t="s">
        <v>881</v>
      </c>
      <c r="C51" s="59"/>
      <c r="D51" s="59"/>
      <c r="E51" s="162"/>
      <c r="F51" s="1356"/>
      <c r="G51" s="1357"/>
      <c r="H51" s="268"/>
    </row>
    <row r="52" spans="1:8">
      <c r="A52" s="90"/>
      <c r="B52" s="59"/>
      <c r="C52" s="59"/>
      <c r="D52" s="59"/>
      <c r="E52" s="162"/>
      <c r="F52" s="162"/>
      <c r="G52" s="67"/>
      <c r="H52" s="59"/>
    </row>
    <row r="53" spans="1:8">
      <c r="A53" s="84" t="s">
        <v>2076</v>
      </c>
      <c r="B53" s="59" t="s">
        <v>2117</v>
      </c>
      <c r="C53" s="59"/>
      <c r="D53" s="59"/>
      <c r="E53" s="162"/>
      <c r="F53" s="834"/>
      <c r="G53" s="766"/>
      <c r="H53" s="59"/>
    </row>
    <row r="54" spans="1:8">
      <c r="A54" s="84" t="s">
        <v>2078</v>
      </c>
      <c r="B54" s="59" t="s">
        <v>882</v>
      </c>
      <c r="C54" s="59"/>
      <c r="D54" s="59"/>
      <c r="E54" s="162"/>
      <c r="F54" s="834"/>
      <c r="G54" s="766"/>
      <c r="H54" s="59"/>
    </row>
    <row r="55" spans="1:8">
      <c r="A55" s="84" t="s">
        <v>2080</v>
      </c>
      <c r="B55" s="59" t="s">
        <v>2096</v>
      </c>
      <c r="C55" s="59"/>
      <c r="D55" s="59"/>
      <c r="E55" s="162"/>
      <c r="F55" s="834"/>
      <c r="G55" s="766"/>
      <c r="H55" s="59"/>
    </row>
    <row r="56" spans="1:8">
      <c r="A56" s="84" t="s">
        <v>2083</v>
      </c>
      <c r="B56" s="59" t="s">
        <v>2118</v>
      </c>
      <c r="C56" s="59"/>
      <c r="D56" s="59"/>
      <c r="E56" s="162"/>
      <c r="F56" s="167">
        <v>0</v>
      </c>
      <c r="G56" s="266">
        <v>0</v>
      </c>
      <c r="H56" s="59"/>
    </row>
    <row r="57" spans="1:8">
      <c r="A57" s="84" t="s">
        <v>2397</v>
      </c>
      <c r="B57" s="59" t="s">
        <v>2097</v>
      </c>
      <c r="C57" s="59"/>
      <c r="D57" s="59"/>
      <c r="E57" s="162"/>
      <c r="F57" s="832"/>
      <c r="G57" s="835"/>
      <c r="H57" s="59"/>
    </row>
    <row r="58" spans="1:8">
      <c r="A58" s="84" t="s">
        <v>2400</v>
      </c>
      <c r="B58" s="59" t="s">
        <v>883</v>
      </c>
      <c r="C58" s="59"/>
      <c r="D58" s="59"/>
      <c r="E58" s="162"/>
      <c r="F58" s="834"/>
      <c r="G58" s="766"/>
      <c r="H58" s="59"/>
    </row>
    <row r="59" spans="1:8">
      <c r="A59" s="84" t="s">
        <v>2403</v>
      </c>
      <c r="B59" s="59" t="s">
        <v>2119</v>
      </c>
      <c r="C59" s="59"/>
      <c r="D59" s="59"/>
      <c r="E59" s="162"/>
      <c r="F59" s="167">
        <v>0</v>
      </c>
      <c r="G59" s="266">
        <v>0</v>
      </c>
      <c r="H59" s="59"/>
    </row>
    <row r="60" spans="1:8" ht="16" thickBot="1">
      <c r="A60" s="264" t="s">
        <v>2407</v>
      </c>
      <c r="B60" s="94" t="s">
        <v>2120</v>
      </c>
      <c r="C60" s="94"/>
      <c r="D60" s="94"/>
      <c r="E60" s="265"/>
      <c r="F60" s="322">
        <v>0</v>
      </c>
      <c r="G60" s="323">
        <v>0</v>
      </c>
      <c r="H60" s="59"/>
    </row>
    <row r="61" spans="1:8">
      <c r="A61" s="98"/>
      <c r="B61" s="98"/>
      <c r="C61" s="98"/>
      <c r="D61" s="98"/>
      <c r="E61" s="98"/>
      <c r="F61" s="98"/>
      <c r="G61" s="151" t="s">
        <v>2377</v>
      </c>
      <c r="H61" s="59"/>
    </row>
    <row r="62" spans="1:8">
      <c r="A62" s="125">
        <v>39</v>
      </c>
      <c r="B62" s="125"/>
      <c r="C62" s="125"/>
      <c r="D62" s="125"/>
      <c r="E62" s="125"/>
      <c r="F62" s="125"/>
      <c r="G62" s="125"/>
      <c r="H62" s="59"/>
    </row>
    <row r="63" spans="1:8">
      <c r="A63" s="59"/>
    </row>
    <row r="64" spans="1:8">
      <c r="A64" s="59"/>
      <c r="F64" s="570"/>
      <c r="G64" s="570"/>
    </row>
    <row r="65" spans="1:1">
      <c r="A65" s="59"/>
    </row>
    <row r="66" spans="1:1">
      <c r="A66" s="59"/>
    </row>
    <row r="67" spans="1:1">
      <c r="A67" s="59"/>
    </row>
    <row r="68" spans="1:1">
      <c r="A68" s="59"/>
    </row>
    <row r="69" spans="1:1">
      <c r="A69" s="59"/>
    </row>
    <row r="70" spans="1:1">
      <c r="A70" s="59"/>
    </row>
    <row r="71" spans="1:1">
      <c r="A71" s="59"/>
    </row>
    <row r="72" spans="1:1">
      <c r="A72" s="59"/>
    </row>
    <row r="73" spans="1:1">
      <c r="A73" s="59"/>
    </row>
    <row r="74" spans="1:1">
      <c r="A74" s="59"/>
    </row>
    <row r="75" spans="1:1">
      <c r="A75" s="59"/>
    </row>
    <row r="76" spans="1:1">
      <c r="A76" s="59"/>
    </row>
    <row r="77" spans="1:1">
      <c r="A77" s="59"/>
    </row>
    <row r="78" spans="1:1">
      <c r="A78" s="59"/>
    </row>
  </sheetData>
  <pageMargins left="0.5" right="0.5" top="0.5" bottom="0.5" header="0.5" footer="0.5"/>
  <pageSetup scale="2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40</v>
      </c>
      <c r="B52" s="125"/>
      <c r="C52" s="125"/>
      <c r="D52" s="125"/>
      <c r="E52" s="125"/>
      <c r="F52" s="125"/>
      <c r="G52" s="125"/>
      <c r="H52" s="125"/>
      <c r="I52" s="125"/>
      <c r="J52" s="12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pageSetUpPr fitToPage="1"/>
  </sheetPr>
  <dimension ref="A1:G112"/>
  <sheetViews>
    <sheetView defaultGridColor="0" colorId="22" zoomScale="75" zoomScaleNormal="75" workbookViewId="0"/>
  </sheetViews>
  <sheetFormatPr defaultColWidth="9.84375" defaultRowHeight="15.5"/>
  <cols>
    <col min="1" max="1" width="6.84375" customWidth="1"/>
    <col min="2" max="2" width="40.84375" customWidth="1"/>
    <col min="3" max="4" width="6.84375" customWidth="1"/>
    <col min="5" max="5" width="40.84375" customWidth="1"/>
    <col min="6" max="6" width="7.84375" customWidth="1"/>
  </cols>
  <sheetData>
    <row r="1" spans="1:7" ht="15.9" customHeight="1" thickBot="1">
      <c r="A1" s="58" t="str">
        <f>'Data Sheet'!A48</f>
        <v>Annual Report of VERIZON NEW YORK INC.                                                 For the period ending DECEMBER 31, 2023</v>
      </c>
      <c r="B1" s="59"/>
      <c r="C1" s="59"/>
      <c r="D1" s="59"/>
      <c r="E1" s="59"/>
      <c r="F1" s="59"/>
      <c r="G1" s="59"/>
    </row>
    <row r="2" spans="1:7" ht="15.9" customHeight="1">
      <c r="A2" s="60"/>
      <c r="B2" s="61"/>
      <c r="C2" s="61"/>
      <c r="D2" s="61"/>
      <c r="E2" s="61"/>
      <c r="F2" s="62"/>
      <c r="G2" s="59"/>
    </row>
    <row r="3" spans="1:7" ht="15.9" customHeight="1">
      <c r="A3" s="63" t="s">
        <v>455</v>
      </c>
      <c r="B3" s="64"/>
      <c r="C3" s="64"/>
      <c r="D3" s="64"/>
      <c r="E3" s="64"/>
      <c r="F3" s="65"/>
      <c r="G3" s="59"/>
    </row>
    <row r="4" spans="1:7" ht="15.9" customHeight="1">
      <c r="A4" s="66"/>
      <c r="B4" s="59"/>
      <c r="C4" s="59"/>
      <c r="D4" s="59"/>
      <c r="E4" s="59"/>
      <c r="F4" s="67"/>
      <c r="G4" s="59"/>
    </row>
    <row r="5" spans="1:7" ht="15.9" customHeight="1">
      <c r="A5" s="68" t="s">
        <v>456</v>
      </c>
      <c r="B5" s="69" t="s">
        <v>457</v>
      </c>
      <c r="C5" s="70" t="s">
        <v>458</v>
      </c>
      <c r="D5" s="71" t="s">
        <v>456</v>
      </c>
      <c r="E5" s="70" t="s">
        <v>457</v>
      </c>
      <c r="F5" s="72" t="s">
        <v>458</v>
      </c>
      <c r="G5" s="59"/>
    </row>
    <row r="6" spans="1:7" ht="15.9" customHeight="1">
      <c r="A6" s="73" t="s">
        <v>459</v>
      </c>
      <c r="B6" s="74" t="s">
        <v>460</v>
      </c>
      <c r="C6" s="75" t="s">
        <v>461</v>
      </c>
      <c r="D6" s="76" t="s">
        <v>459</v>
      </c>
      <c r="E6" s="75" t="s">
        <v>460</v>
      </c>
      <c r="F6" s="77" t="s">
        <v>461</v>
      </c>
      <c r="G6" s="59"/>
    </row>
    <row r="7" spans="1:7" ht="15.9" customHeight="1">
      <c r="A7" s="66"/>
      <c r="B7" s="78" t="s">
        <v>2260</v>
      </c>
      <c r="C7" s="59"/>
      <c r="D7" s="79">
        <v>36</v>
      </c>
      <c r="E7" s="59" t="s">
        <v>3220</v>
      </c>
      <c r="F7" s="80">
        <v>58</v>
      </c>
      <c r="G7" s="59"/>
    </row>
    <row r="8" spans="1:7" ht="15.9" customHeight="1">
      <c r="A8" s="81">
        <v>1</v>
      </c>
      <c r="B8" s="82" t="s">
        <v>462</v>
      </c>
      <c r="C8" s="83" t="s">
        <v>463</v>
      </c>
      <c r="D8" s="79">
        <f>D7+1</f>
        <v>37</v>
      </c>
      <c r="E8" s="59" t="s">
        <v>3221</v>
      </c>
      <c r="F8" s="993" t="s">
        <v>3222</v>
      </c>
      <c r="G8" s="59"/>
    </row>
    <row r="9" spans="1:7" ht="15.9" customHeight="1">
      <c r="A9" s="81">
        <v>2</v>
      </c>
      <c r="B9" s="82" t="s">
        <v>464</v>
      </c>
      <c r="C9" s="83" t="s">
        <v>465</v>
      </c>
      <c r="D9" s="79">
        <v>38</v>
      </c>
      <c r="E9" s="59" t="s">
        <v>3223</v>
      </c>
      <c r="F9" s="85" t="s">
        <v>469</v>
      </c>
      <c r="G9" s="59"/>
    </row>
    <row r="10" spans="1:7" ht="15.9" customHeight="1">
      <c r="A10" s="81">
        <v>3</v>
      </c>
      <c r="B10" s="82" t="s">
        <v>467</v>
      </c>
      <c r="C10" s="83" t="s">
        <v>468</v>
      </c>
      <c r="D10" s="79">
        <f>D9+1</f>
        <v>39</v>
      </c>
      <c r="E10" s="59" t="s">
        <v>3221</v>
      </c>
      <c r="F10" s="80" t="s">
        <v>472</v>
      </c>
      <c r="G10" s="59"/>
    </row>
    <row r="11" spans="1:7" ht="15.9" customHeight="1">
      <c r="A11" s="81">
        <v>4</v>
      </c>
      <c r="B11" s="82" t="s">
        <v>470</v>
      </c>
      <c r="C11" s="83" t="s">
        <v>471</v>
      </c>
      <c r="D11" s="79">
        <f>D10+1</f>
        <v>40</v>
      </c>
      <c r="E11" s="59" t="s">
        <v>3221</v>
      </c>
      <c r="F11" s="80" t="s">
        <v>475</v>
      </c>
      <c r="G11" s="59"/>
    </row>
    <row r="12" spans="1:7" ht="15.9" customHeight="1">
      <c r="A12" s="81">
        <v>5</v>
      </c>
      <c r="B12" s="82" t="s">
        <v>473</v>
      </c>
      <c r="C12" s="83" t="s">
        <v>474</v>
      </c>
      <c r="D12" s="79">
        <f>D11+1</f>
        <v>41</v>
      </c>
      <c r="E12" s="59" t="s">
        <v>2065</v>
      </c>
      <c r="F12" s="993"/>
      <c r="G12" s="59"/>
    </row>
    <row r="13" spans="1:7" ht="15.9" customHeight="1">
      <c r="A13" s="81">
        <v>6</v>
      </c>
      <c r="B13" s="82" t="s">
        <v>2063</v>
      </c>
      <c r="C13" s="83" t="s">
        <v>2064</v>
      </c>
      <c r="D13" s="79"/>
      <c r="E13" s="59" t="s">
        <v>335</v>
      </c>
      <c r="F13" s="80" t="s">
        <v>336</v>
      </c>
      <c r="G13" s="59"/>
    </row>
    <row r="14" spans="1:7" ht="15.9" customHeight="1">
      <c r="A14" s="81">
        <v>7</v>
      </c>
      <c r="B14" s="82" t="s">
        <v>333</v>
      </c>
      <c r="C14" s="83" t="s">
        <v>334</v>
      </c>
      <c r="D14" s="79">
        <f>D12+1</f>
        <v>42</v>
      </c>
      <c r="E14" s="59" t="s">
        <v>337</v>
      </c>
      <c r="F14" s="80" t="s">
        <v>338</v>
      </c>
      <c r="G14" s="59"/>
    </row>
    <row r="15" spans="1:7" ht="15.9" customHeight="1">
      <c r="A15" s="81"/>
      <c r="B15" s="82"/>
      <c r="C15" s="86"/>
      <c r="D15" s="79">
        <f>D14+1</f>
        <v>43</v>
      </c>
      <c r="E15" s="59" t="s">
        <v>341</v>
      </c>
      <c r="F15" s="85" t="s">
        <v>342</v>
      </c>
      <c r="G15" s="59"/>
    </row>
    <row r="16" spans="1:7" ht="15.9" customHeight="1">
      <c r="A16" s="81">
        <v>8</v>
      </c>
      <c r="B16" s="82" t="s">
        <v>339</v>
      </c>
      <c r="C16" s="83" t="s">
        <v>340</v>
      </c>
      <c r="D16" s="79">
        <f>D15+1</f>
        <v>44</v>
      </c>
      <c r="E16" s="59" t="s">
        <v>343</v>
      </c>
      <c r="F16" s="85" t="s">
        <v>3224</v>
      </c>
      <c r="G16" s="59"/>
    </row>
    <row r="17" spans="1:7" ht="15.9" customHeight="1">
      <c r="A17" s="81"/>
      <c r="B17" s="82"/>
      <c r="C17" s="86"/>
      <c r="D17" s="79">
        <f>D16+1</f>
        <v>45</v>
      </c>
      <c r="E17" s="59" t="s">
        <v>345</v>
      </c>
      <c r="F17" s="85" t="s">
        <v>3225</v>
      </c>
      <c r="G17" s="59"/>
    </row>
    <row r="18" spans="1:7" ht="15.9" customHeight="1">
      <c r="A18" s="81"/>
      <c r="B18" s="78" t="s">
        <v>344</v>
      </c>
      <c r="C18" s="59"/>
      <c r="D18" s="79">
        <f>D17+1</f>
        <v>46</v>
      </c>
      <c r="E18" s="59" t="s">
        <v>347</v>
      </c>
      <c r="F18" s="85">
        <v>72</v>
      </c>
      <c r="G18" s="59"/>
    </row>
    <row r="19" spans="1:7" ht="15.9" customHeight="1">
      <c r="A19" s="81">
        <f>A16+1</f>
        <v>9</v>
      </c>
      <c r="B19" s="82" t="s">
        <v>346</v>
      </c>
      <c r="C19" s="758"/>
      <c r="D19" s="79">
        <f>D18+1</f>
        <v>47</v>
      </c>
      <c r="E19" s="59" t="s">
        <v>1019</v>
      </c>
      <c r="F19" s="88"/>
      <c r="G19" s="59"/>
    </row>
    <row r="20" spans="1:7" ht="15.9" customHeight="1">
      <c r="A20" s="81"/>
      <c r="B20" s="82" t="s">
        <v>349</v>
      </c>
      <c r="C20" s="87" t="s">
        <v>350</v>
      </c>
      <c r="D20" s="84"/>
      <c r="E20" s="59" t="s">
        <v>1020</v>
      </c>
      <c r="F20" s="85">
        <v>73</v>
      </c>
      <c r="G20" s="59"/>
    </row>
    <row r="21" spans="1:7" ht="15.9" customHeight="1">
      <c r="A21" s="81">
        <f>A19+1</f>
        <v>10</v>
      </c>
      <c r="B21" s="82" t="s">
        <v>351</v>
      </c>
      <c r="C21" s="83" t="s">
        <v>352</v>
      </c>
      <c r="D21" s="79">
        <f>D19+1</f>
        <v>48</v>
      </c>
      <c r="E21" s="59" t="s">
        <v>355</v>
      </c>
      <c r="F21" s="85">
        <v>74</v>
      </c>
      <c r="G21" s="59"/>
    </row>
    <row r="22" spans="1:7" ht="15.9" customHeight="1">
      <c r="A22" s="81">
        <f>A21+1</f>
        <v>11</v>
      </c>
      <c r="B22" s="82" t="s">
        <v>354</v>
      </c>
      <c r="C22" s="83" t="s">
        <v>3209</v>
      </c>
      <c r="D22" s="79">
        <f>D21+1</f>
        <v>49</v>
      </c>
      <c r="E22" s="59" t="s">
        <v>359</v>
      </c>
      <c r="F22" s="85">
        <v>75</v>
      </c>
      <c r="G22" s="59"/>
    </row>
    <row r="23" spans="1:7" ht="15.9" customHeight="1">
      <c r="A23" s="81">
        <f>A22+1</f>
        <v>12</v>
      </c>
      <c r="B23" s="82" t="s">
        <v>357</v>
      </c>
      <c r="C23" s="83" t="s">
        <v>358</v>
      </c>
      <c r="D23" s="79">
        <f>D22+1</f>
        <v>50</v>
      </c>
      <c r="E23" s="59" t="s">
        <v>362</v>
      </c>
      <c r="F23" s="85">
        <v>76</v>
      </c>
      <c r="G23" s="59"/>
    </row>
    <row r="24" spans="1:7" ht="15.9" customHeight="1">
      <c r="A24" s="81">
        <f>A23+1</f>
        <v>13</v>
      </c>
      <c r="B24" s="82" t="s">
        <v>361</v>
      </c>
      <c r="C24" s="83" t="s">
        <v>3210</v>
      </c>
      <c r="D24" s="79">
        <f>D23+1</f>
        <v>51</v>
      </c>
      <c r="E24" s="59" t="s">
        <v>2073</v>
      </c>
      <c r="F24" s="85"/>
      <c r="G24" s="59"/>
    </row>
    <row r="25" spans="1:7" ht="15.9" customHeight="1">
      <c r="A25" s="81">
        <f>A24+1</f>
        <v>14</v>
      </c>
      <c r="B25" s="82" t="s">
        <v>2071</v>
      </c>
      <c r="C25" s="83" t="s">
        <v>2072</v>
      </c>
      <c r="D25" s="84" t="s">
        <v>2075</v>
      </c>
      <c r="E25" s="59" t="s">
        <v>3226</v>
      </c>
      <c r="F25" s="85">
        <v>77</v>
      </c>
      <c r="G25" s="59"/>
    </row>
    <row r="26" spans="1:7" ht="15.9" customHeight="1">
      <c r="A26" s="81">
        <f>A25+1</f>
        <v>15</v>
      </c>
      <c r="B26" s="82" t="s">
        <v>2082</v>
      </c>
      <c r="C26" s="83">
        <v>26</v>
      </c>
      <c r="D26" s="79">
        <f>D24+1</f>
        <v>52</v>
      </c>
      <c r="E26" s="59" t="s">
        <v>3221</v>
      </c>
      <c r="F26" s="85">
        <v>78</v>
      </c>
      <c r="G26" s="59"/>
    </row>
    <row r="27" spans="1:7" ht="15.9" customHeight="1">
      <c r="A27" s="81" t="s">
        <v>3211</v>
      </c>
      <c r="B27" s="82" t="s">
        <v>2082</v>
      </c>
      <c r="C27" s="83">
        <v>27</v>
      </c>
      <c r="D27" s="79">
        <f>D26+1</f>
        <v>53</v>
      </c>
      <c r="E27" s="59" t="s">
        <v>3227</v>
      </c>
      <c r="F27" s="85" t="s">
        <v>3228</v>
      </c>
      <c r="G27" s="59"/>
    </row>
    <row r="28" spans="1:7" ht="15.9" customHeight="1">
      <c r="A28" s="81">
        <v>16</v>
      </c>
      <c r="B28" s="82" t="s">
        <v>2082</v>
      </c>
      <c r="C28" s="992">
        <v>28</v>
      </c>
      <c r="D28" s="79">
        <f>D27+1</f>
        <v>54</v>
      </c>
      <c r="E28" s="59" t="s">
        <v>2079</v>
      </c>
      <c r="F28" s="85" t="s">
        <v>3229</v>
      </c>
      <c r="G28" s="59"/>
    </row>
    <row r="29" spans="1:7" ht="15.9" customHeight="1">
      <c r="A29" s="81">
        <f t="shared" ref="A29:A36" si="0">A28+1</f>
        <v>17</v>
      </c>
      <c r="B29" s="82" t="s">
        <v>2082</v>
      </c>
      <c r="C29" s="83" t="s">
        <v>2083</v>
      </c>
      <c r="D29" s="79">
        <f>D28+1</f>
        <v>55</v>
      </c>
      <c r="E29" s="59" t="s">
        <v>2081</v>
      </c>
      <c r="F29" s="88"/>
      <c r="G29" s="59"/>
    </row>
    <row r="30" spans="1:7" ht="15.9" customHeight="1">
      <c r="A30" s="81">
        <f t="shared" si="0"/>
        <v>18</v>
      </c>
      <c r="B30" s="82" t="s">
        <v>2085</v>
      </c>
      <c r="C30" s="87" t="s">
        <v>3212</v>
      </c>
      <c r="D30" s="79"/>
      <c r="E30" s="59" t="s">
        <v>2084</v>
      </c>
      <c r="F30" s="85" t="s">
        <v>3230</v>
      </c>
      <c r="G30" s="59"/>
    </row>
    <row r="31" spans="1:7" ht="15.9" customHeight="1">
      <c r="A31" s="81">
        <f t="shared" si="0"/>
        <v>19</v>
      </c>
      <c r="B31" s="82" t="s">
        <v>2087</v>
      </c>
      <c r="C31" s="87" t="s">
        <v>2088</v>
      </c>
      <c r="D31" s="79">
        <f>D29+1</f>
        <v>56</v>
      </c>
      <c r="E31" s="59" t="s">
        <v>2086</v>
      </c>
      <c r="F31" s="85" t="s">
        <v>3231</v>
      </c>
      <c r="G31" s="59"/>
    </row>
    <row r="32" spans="1:7" ht="15.9" customHeight="1">
      <c r="A32" s="81">
        <f t="shared" si="0"/>
        <v>20</v>
      </c>
      <c r="B32" s="82" t="s">
        <v>2091</v>
      </c>
      <c r="C32" s="87" t="s">
        <v>3082</v>
      </c>
      <c r="D32" s="79">
        <f>D31+1</f>
        <v>57</v>
      </c>
      <c r="E32" s="59" t="s">
        <v>2089</v>
      </c>
      <c r="F32" s="85">
        <v>89</v>
      </c>
      <c r="G32" s="59"/>
    </row>
    <row r="33" spans="1:7" ht="15.9" customHeight="1">
      <c r="A33" s="81">
        <f t="shared" si="0"/>
        <v>21</v>
      </c>
      <c r="B33" s="82" t="s">
        <v>2082</v>
      </c>
      <c r="C33" s="758">
        <v>36</v>
      </c>
      <c r="D33" s="79">
        <f>D32+1</f>
        <v>58</v>
      </c>
      <c r="E33" s="59" t="s">
        <v>2082</v>
      </c>
      <c r="F33" s="85">
        <v>90</v>
      </c>
      <c r="G33" s="59"/>
    </row>
    <row r="34" spans="1:7" ht="15.9" customHeight="1">
      <c r="A34" s="81">
        <f t="shared" si="0"/>
        <v>22</v>
      </c>
      <c r="B34" s="82" t="s">
        <v>2082</v>
      </c>
      <c r="C34" s="758">
        <v>37</v>
      </c>
      <c r="D34" s="79">
        <f>D33+1</f>
        <v>59</v>
      </c>
      <c r="E34" s="59" t="s">
        <v>2093</v>
      </c>
      <c r="F34" s="88"/>
      <c r="G34" s="59"/>
    </row>
    <row r="35" spans="1:7" ht="15.9" customHeight="1">
      <c r="A35" s="81">
        <f t="shared" si="0"/>
        <v>23</v>
      </c>
      <c r="B35" s="82" t="s">
        <v>2082</v>
      </c>
      <c r="C35" s="758">
        <v>38</v>
      </c>
      <c r="D35" s="79"/>
      <c r="E35" s="59" t="s">
        <v>1021</v>
      </c>
      <c r="F35" s="538"/>
      <c r="G35" s="59"/>
    </row>
    <row r="36" spans="1:7" ht="15.9" customHeight="1">
      <c r="A36" s="81">
        <f t="shared" si="0"/>
        <v>24</v>
      </c>
      <c r="B36" s="82" t="s">
        <v>1842</v>
      </c>
      <c r="C36" s="758"/>
      <c r="D36" s="79"/>
      <c r="E36" s="59" t="s">
        <v>1022</v>
      </c>
      <c r="F36" s="85">
        <v>91</v>
      </c>
      <c r="G36" s="59"/>
    </row>
    <row r="37" spans="1:7" ht="15.9" customHeight="1">
      <c r="B37" s="82" t="s">
        <v>1843</v>
      </c>
      <c r="C37" s="87" t="s">
        <v>1844</v>
      </c>
      <c r="D37" s="79"/>
      <c r="E37" s="59"/>
      <c r="F37" s="85"/>
      <c r="G37" s="59"/>
    </row>
    <row r="38" spans="1:7" ht="15.9" customHeight="1">
      <c r="A38" s="81">
        <f>A36+1</f>
        <v>25</v>
      </c>
      <c r="B38" s="82" t="s">
        <v>2082</v>
      </c>
      <c r="C38" s="87" t="s">
        <v>1846</v>
      </c>
      <c r="D38" s="79"/>
      <c r="E38" s="59"/>
      <c r="F38" s="88"/>
      <c r="G38" s="59"/>
    </row>
    <row r="39" spans="1:7" ht="15.9" customHeight="1">
      <c r="A39" s="81">
        <f>A38+1</f>
        <v>26</v>
      </c>
      <c r="B39" s="82" t="s">
        <v>2082</v>
      </c>
      <c r="C39" s="87" t="s">
        <v>1847</v>
      </c>
      <c r="D39" s="90"/>
      <c r="E39" s="59"/>
      <c r="F39" s="88"/>
      <c r="G39" s="59"/>
    </row>
    <row r="40" spans="1:7" ht="15.9" customHeight="1">
      <c r="A40" s="81">
        <f>A39+1</f>
        <v>27</v>
      </c>
      <c r="B40" s="82" t="s">
        <v>3213</v>
      </c>
      <c r="C40" s="87" t="s">
        <v>1848</v>
      </c>
      <c r="D40" s="90"/>
      <c r="E40" s="91" t="s">
        <v>1841</v>
      </c>
      <c r="F40" s="88"/>
      <c r="G40" s="66"/>
    </row>
    <row r="41" spans="1:7" ht="15.9" customHeight="1">
      <c r="A41" s="81">
        <f>A40+1</f>
        <v>28</v>
      </c>
      <c r="B41" s="82" t="s">
        <v>1849</v>
      </c>
      <c r="C41" s="758"/>
      <c r="D41" s="79">
        <v>60</v>
      </c>
      <c r="E41" s="59" t="s">
        <v>3221</v>
      </c>
      <c r="F41" s="85">
        <v>92</v>
      </c>
      <c r="G41" s="59"/>
    </row>
    <row r="42" spans="1:7" ht="15.9" customHeight="1">
      <c r="A42" s="89"/>
      <c r="B42" s="82" t="s">
        <v>3214</v>
      </c>
      <c r="C42" s="87" t="s">
        <v>3215</v>
      </c>
      <c r="D42" s="79">
        <f>D41+1</f>
        <v>61</v>
      </c>
      <c r="E42" s="59" t="s">
        <v>1845</v>
      </c>
      <c r="F42" s="85">
        <v>93</v>
      </c>
      <c r="G42" s="59"/>
    </row>
    <row r="43" spans="1:7" ht="15.9" customHeight="1">
      <c r="A43" s="81">
        <f>A41+1</f>
        <v>29</v>
      </c>
      <c r="B43" s="82" t="s">
        <v>2082</v>
      </c>
      <c r="C43" s="758">
        <v>48</v>
      </c>
      <c r="D43" s="79">
        <f>D42+1</f>
        <v>62</v>
      </c>
      <c r="E43" s="59" t="s">
        <v>3221</v>
      </c>
      <c r="F43" s="85">
        <v>94</v>
      </c>
      <c r="G43" s="59"/>
    </row>
    <row r="44" spans="1:7" ht="15.9" customHeight="1">
      <c r="A44" s="81" t="s">
        <v>3216</v>
      </c>
      <c r="B44" s="82" t="s">
        <v>2082</v>
      </c>
      <c r="C44" s="87" t="s">
        <v>2121</v>
      </c>
      <c r="D44" s="79">
        <f>D43+1</f>
        <v>63</v>
      </c>
      <c r="E44" s="59" t="s">
        <v>3221</v>
      </c>
      <c r="F44" s="85">
        <v>95</v>
      </c>
      <c r="G44" s="59"/>
    </row>
    <row r="45" spans="1:7" ht="15.9" customHeight="1">
      <c r="A45" s="89">
        <f>A43+1</f>
        <v>30</v>
      </c>
      <c r="B45" s="82" t="s">
        <v>3217</v>
      </c>
      <c r="C45" s="83" t="s">
        <v>3218</v>
      </c>
      <c r="D45" s="79">
        <f>D44+1</f>
        <v>64</v>
      </c>
      <c r="E45" s="59" t="s">
        <v>3221</v>
      </c>
      <c r="F45" s="85">
        <v>96</v>
      </c>
      <c r="G45" s="59"/>
    </row>
    <row r="46" spans="1:7" ht="15.9" customHeight="1">
      <c r="A46" s="81">
        <f>A45+1</f>
        <v>31</v>
      </c>
      <c r="B46" s="82" t="s">
        <v>2122</v>
      </c>
      <c r="C46" s="83" t="s">
        <v>3219</v>
      </c>
      <c r="D46" s="79">
        <v>65</v>
      </c>
      <c r="E46" s="59" t="s">
        <v>779</v>
      </c>
      <c r="F46" s="88"/>
      <c r="G46" s="59"/>
    </row>
    <row r="47" spans="1:7" ht="15.9" customHeight="1">
      <c r="A47" s="81">
        <f>A46+1</f>
        <v>32</v>
      </c>
      <c r="B47" s="82" t="s">
        <v>1850</v>
      </c>
      <c r="C47" s="87" t="s">
        <v>1851</v>
      </c>
      <c r="D47" s="84"/>
      <c r="E47" s="59" t="s">
        <v>780</v>
      </c>
      <c r="F47" s="85">
        <v>97</v>
      </c>
      <c r="G47" s="59"/>
    </row>
    <row r="48" spans="1:7" ht="15.9" customHeight="1">
      <c r="A48" s="81">
        <f>A47+1</f>
        <v>33</v>
      </c>
      <c r="B48" s="82" t="s">
        <v>1852</v>
      </c>
      <c r="C48" s="83" t="s">
        <v>1853</v>
      </c>
      <c r="D48" s="84"/>
      <c r="E48" s="59"/>
      <c r="F48" s="85"/>
      <c r="G48" s="59"/>
    </row>
    <row r="49" spans="1:7" ht="15.9" customHeight="1">
      <c r="A49" s="81">
        <f>A48+1</f>
        <v>34</v>
      </c>
      <c r="B49" s="82" t="s">
        <v>2082</v>
      </c>
      <c r="C49" s="87" t="s">
        <v>1854</v>
      </c>
      <c r="D49" s="84"/>
      <c r="E49" s="59"/>
      <c r="F49" s="85"/>
      <c r="G49" s="59"/>
    </row>
    <row r="50" spans="1:7" ht="15.9" customHeight="1">
      <c r="A50" s="81">
        <f>A49+1</f>
        <v>35</v>
      </c>
      <c r="B50" s="82" t="s">
        <v>2082</v>
      </c>
      <c r="C50" s="87" t="s">
        <v>1855</v>
      </c>
      <c r="D50" s="84"/>
      <c r="E50" s="59"/>
      <c r="F50" s="85"/>
      <c r="G50" s="59"/>
    </row>
    <row r="51" spans="1:7" ht="15.9" customHeight="1" thickBot="1">
      <c r="A51" s="92"/>
      <c r="B51" s="93"/>
      <c r="C51" s="94"/>
      <c r="D51" s="95"/>
      <c r="E51" s="96"/>
      <c r="F51" s="97"/>
      <c r="G51" s="59"/>
    </row>
    <row r="52" spans="1:7" ht="15.9" customHeight="1">
      <c r="A52" s="59"/>
      <c r="B52" s="59"/>
      <c r="C52" s="59"/>
      <c r="D52" s="59"/>
      <c r="E52" s="59"/>
      <c r="F52" s="87" t="s">
        <v>1856</v>
      </c>
      <c r="G52" s="59"/>
    </row>
    <row r="53" spans="1:7" ht="15.9" customHeight="1">
      <c r="A53" s="59"/>
      <c r="B53" s="59"/>
      <c r="C53" s="59"/>
      <c r="D53" s="59"/>
      <c r="E53" s="59"/>
      <c r="F53" s="59"/>
      <c r="G53" s="59"/>
    </row>
    <row r="68" spans="1:7">
      <c r="A68" s="86"/>
      <c r="B68" s="59"/>
      <c r="C68" s="59"/>
      <c r="D68" s="86"/>
      <c r="E68" s="59"/>
      <c r="F68" s="86"/>
      <c r="G68" s="59"/>
    </row>
    <row r="69" spans="1:7">
      <c r="A69" s="59"/>
      <c r="B69" s="59"/>
      <c r="C69" s="59"/>
      <c r="D69" s="59"/>
      <c r="E69" s="59"/>
      <c r="F69" s="59"/>
      <c r="G69" s="59"/>
    </row>
    <row r="70" spans="1:7">
      <c r="A70" s="59"/>
      <c r="B70" s="59"/>
      <c r="C70" s="59"/>
      <c r="D70" s="59"/>
      <c r="E70" s="59"/>
      <c r="F70" s="59"/>
      <c r="G70" s="59"/>
    </row>
    <row r="71" spans="1:7">
      <c r="A71" s="59"/>
      <c r="B71" s="59"/>
      <c r="C71" s="59"/>
      <c r="D71" s="86"/>
      <c r="E71" s="59"/>
      <c r="F71" s="86"/>
      <c r="G71" s="59"/>
    </row>
    <row r="72" spans="1:7">
      <c r="A72" s="86"/>
      <c r="B72" s="59"/>
      <c r="C72" s="86"/>
      <c r="D72" s="86"/>
      <c r="E72" s="59"/>
      <c r="F72" s="86"/>
      <c r="G72" s="59"/>
    </row>
    <row r="73" spans="1:7">
      <c r="A73" s="86"/>
      <c r="B73" s="59"/>
      <c r="C73" s="59"/>
      <c r="D73" s="86"/>
      <c r="E73" s="59"/>
      <c r="F73" s="86"/>
      <c r="G73" s="59"/>
    </row>
    <row r="74" spans="1:7">
      <c r="A74" s="86"/>
      <c r="B74" s="59"/>
      <c r="C74" s="86"/>
      <c r="D74" s="59"/>
      <c r="E74" s="59"/>
      <c r="F74" s="59"/>
      <c r="G74" s="59"/>
    </row>
    <row r="75" spans="1:7">
      <c r="A75" s="86"/>
      <c r="B75" s="59"/>
      <c r="C75" s="86"/>
      <c r="D75" s="59"/>
      <c r="E75" s="59"/>
      <c r="F75" s="59"/>
      <c r="G75" s="59"/>
    </row>
    <row r="76" spans="1:7">
      <c r="A76" s="86"/>
      <c r="B76" s="59"/>
      <c r="C76" s="59"/>
      <c r="D76" s="59"/>
      <c r="E76" s="59"/>
      <c r="F76" s="59"/>
      <c r="G76" s="59"/>
    </row>
    <row r="77" spans="1:7">
      <c r="A77" s="59"/>
      <c r="B77" s="59"/>
      <c r="C77" s="86"/>
      <c r="D77" s="59"/>
      <c r="E77" s="59"/>
      <c r="F77" s="59"/>
      <c r="G77" s="59"/>
    </row>
    <row r="78" spans="1:7">
      <c r="A78" s="86"/>
      <c r="B78" s="59"/>
      <c r="C78" s="86"/>
      <c r="D78" s="59"/>
      <c r="E78" s="59"/>
      <c r="F78" s="59"/>
      <c r="G78" s="59"/>
    </row>
    <row r="79" spans="1:7">
      <c r="A79" s="86"/>
      <c r="B79" s="59"/>
      <c r="C79" s="86"/>
      <c r="D79" s="59"/>
      <c r="E79" s="59"/>
      <c r="F79" s="59"/>
      <c r="G79" s="59"/>
    </row>
    <row r="80" spans="1:7">
      <c r="A80" s="86"/>
      <c r="B80" s="59"/>
      <c r="C80" s="59"/>
      <c r="D80" s="59"/>
      <c r="E80" s="59"/>
      <c r="F80" s="59"/>
      <c r="G80" s="59"/>
    </row>
    <row r="81" spans="1:7">
      <c r="A81" s="59"/>
      <c r="B81" s="59"/>
      <c r="C81" s="86"/>
      <c r="D81" s="59"/>
      <c r="E81" s="59"/>
      <c r="F81" s="59"/>
      <c r="G81" s="59"/>
    </row>
    <row r="82" spans="1:7">
      <c r="A82" s="86"/>
      <c r="B82" s="59"/>
      <c r="C82" s="86"/>
      <c r="D82" s="59"/>
      <c r="E82" s="59"/>
      <c r="F82" s="59"/>
      <c r="G82" s="59"/>
    </row>
    <row r="83" spans="1:7">
      <c r="A83" s="86"/>
      <c r="B83" s="59"/>
      <c r="C83" s="86"/>
      <c r="D83" s="59"/>
      <c r="E83" s="59"/>
      <c r="F83" s="59"/>
      <c r="G83" s="59"/>
    </row>
    <row r="84" spans="1:7">
      <c r="A84" s="86"/>
      <c r="B84" s="59"/>
      <c r="C84" s="86"/>
      <c r="D84" s="59"/>
      <c r="E84" s="59"/>
      <c r="F84" s="59"/>
      <c r="G84" s="59"/>
    </row>
    <row r="85" spans="1:7">
      <c r="A85" s="86"/>
      <c r="B85" s="59"/>
      <c r="C85" s="86"/>
      <c r="D85" s="59"/>
      <c r="E85" s="59"/>
      <c r="F85" s="59"/>
      <c r="G85" s="59"/>
    </row>
    <row r="86" spans="1:7">
      <c r="A86" s="86"/>
      <c r="B86" s="59"/>
      <c r="C86" s="86"/>
      <c r="D86" s="59"/>
      <c r="E86" s="59"/>
      <c r="F86" s="59"/>
      <c r="G86" s="59"/>
    </row>
    <row r="87" spans="1:7">
      <c r="A87" s="86"/>
      <c r="B87" s="59"/>
      <c r="C87" s="86"/>
      <c r="D87" s="59"/>
      <c r="E87" s="59"/>
      <c r="F87" s="59"/>
      <c r="G87" s="59"/>
    </row>
    <row r="88" spans="1:7">
      <c r="A88" s="86"/>
      <c r="B88" s="59"/>
      <c r="C88" s="86"/>
      <c r="D88" s="59"/>
      <c r="E88" s="59"/>
      <c r="F88" s="59"/>
      <c r="G88" s="59"/>
    </row>
    <row r="89" spans="1:7">
      <c r="A89" s="86"/>
      <c r="B89" s="59"/>
      <c r="C89" s="86"/>
      <c r="D89" s="59"/>
      <c r="E89" s="59"/>
      <c r="F89" s="59"/>
      <c r="G89" s="59"/>
    </row>
    <row r="90" spans="1:7">
      <c r="A90" s="86"/>
      <c r="B90" s="59"/>
      <c r="C90" s="86"/>
      <c r="D90" s="59"/>
      <c r="E90" s="59"/>
      <c r="F90" s="59"/>
      <c r="G90" s="59"/>
    </row>
    <row r="91" spans="1:7">
      <c r="A91" s="86"/>
      <c r="B91" s="59"/>
      <c r="C91" s="59"/>
      <c r="D91" s="59"/>
      <c r="E91" s="59"/>
      <c r="F91" s="59"/>
      <c r="G91" s="59"/>
    </row>
    <row r="92" spans="1:7">
      <c r="A92" s="86"/>
      <c r="B92" s="59"/>
      <c r="C92" s="59"/>
      <c r="D92" s="59"/>
      <c r="E92" s="59"/>
      <c r="F92" s="59"/>
      <c r="G92" s="59"/>
    </row>
    <row r="93" spans="1:7">
      <c r="A93" s="59"/>
      <c r="B93" s="59"/>
      <c r="C93" s="59"/>
      <c r="D93" s="59"/>
      <c r="E93" s="59"/>
      <c r="F93" s="59"/>
      <c r="G93" s="59"/>
    </row>
    <row r="94" spans="1:7">
      <c r="A94" s="59"/>
      <c r="B94" s="59"/>
      <c r="C94" s="59"/>
      <c r="D94" s="59"/>
      <c r="E94" s="59"/>
      <c r="F94" s="59"/>
      <c r="G94" s="59"/>
    </row>
    <row r="95" spans="1:7">
      <c r="A95" s="86"/>
      <c r="B95" s="59"/>
      <c r="C95" s="86"/>
      <c r="D95" s="59"/>
      <c r="E95" s="59"/>
      <c r="F95" s="59"/>
      <c r="G95" s="59"/>
    </row>
    <row r="96" spans="1:7">
      <c r="A96" s="86"/>
      <c r="B96" s="59"/>
      <c r="C96" s="59"/>
      <c r="D96" s="59"/>
      <c r="E96" s="59"/>
      <c r="F96" s="59"/>
      <c r="G96" s="59"/>
    </row>
    <row r="97" spans="1:7">
      <c r="A97" s="59"/>
      <c r="B97" s="59"/>
      <c r="C97" s="86"/>
      <c r="D97" s="59"/>
      <c r="E97" s="59"/>
      <c r="F97" s="59"/>
      <c r="G97" s="59"/>
    </row>
    <row r="98" spans="1:7">
      <c r="A98" s="86"/>
      <c r="B98" s="59"/>
      <c r="C98" s="59"/>
      <c r="D98" s="59"/>
      <c r="E98" s="59"/>
      <c r="F98" s="59"/>
      <c r="G98" s="59"/>
    </row>
    <row r="99" spans="1:7">
      <c r="A99" s="59"/>
      <c r="B99" s="59"/>
      <c r="C99" s="59"/>
      <c r="D99" s="59"/>
      <c r="E99" s="59"/>
      <c r="F99" s="59"/>
      <c r="G99" s="59"/>
    </row>
    <row r="100" spans="1:7">
      <c r="A100" s="86"/>
      <c r="B100" s="59"/>
      <c r="C100" s="59"/>
      <c r="D100" s="59"/>
      <c r="E100" s="59"/>
      <c r="F100" s="59"/>
      <c r="G100" s="59"/>
    </row>
    <row r="101" spans="1:7">
      <c r="A101" s="86"/>
      <c r="B101" s="59"/>
      <c r="C101" s="86"/>
      <c r="D101" s="59"/>
      <c r="E101" s="59"/>
      <c r="F101" s="59"/>
      <c r="G101" s="59"/>
    </row>
    <row r="102" spans="1:7">
      <c r="A102" s="59"/>
      <c r="B102" s="59"/>
      <c r="C102" s="59"/>
      <c r="D102" s="59"/>
      <c r="E102" s="59"/>
      <c r="F102" s="59"/>
      <c r="G102" s="59"/>
    </row>
    <row r="103" spans="1:7">
      <c r="A103" s="59"/>
      <c r="B103" s="59"/>
      <c r="C103" s="59"/>
      <c r="D103" s="59"/>
      <c r="E103" s="59"/>
      <c r="F103" s="59"/>
      <c r="G103" s="59"/>
    </row>
    <row r="104" spans="1:7">
      <c r="A104" s="59"/>
      <c r="B104" s="59"/>
      <c r="C104" s="59"/>
      <c r="D104" s="59"/>
      <c r="E104" s="59"/>
      <c r="F104" s="59"/>
      <c r="G104" s="59"/>
    </row>
    <row r="105" spans="1:7">
      <c r="A105" s="86"/>
      <c r="B105" s="59"/>
      <c r="C105" s="86"/>
      <c r="D105" s="59"/>
      <c r="E105" s="59"/>
      <c r="F105" s="59"/>
      <c r="G105" s="59"/>
    </row>
    <row r="106" spans="1:7">
      <c r="A106" s="86"/>
      <c r="B106" s="59"/>
      <c r="C106" s="59"/>
      <c r="D106" s="59"/>
      <c r="E106" s="59"/>
      <c r="F106" s="59"/>
      <c r="G106" s="59"/>
    </row>
    <row r="107" spans="1:7">
      <c r="A107" s="86"/>
      <c r="B107" s="59"/>
      <c r="C107" s="59"/>
      <c r="D107" s="59"/>
      <c r="E107" s="59"/>
      <c r="F107" s="59"/>
      <c r="G107" s="59"/>
    </row>
    <row r="108" spans="1:7">
      <c r="A108" s="86"/>
      <c r="B108" s="59"/>
      <c r="C108" s="86"/>
      <c r="D108" s="59"/>
      <c r="E108" s="59"/>
      <c r="F108" s="59"/>
      <c r="G108" s="59"/>
    </row>
    <row r="109" spans="1:7">
      <c r="A109" s="86"/>
      <c r="B109" s="59"/>
      <c r="C109" s="86"/>
      <c r="D109" s="59"/>
      <c r="E109" s="59"/>
      <c r="F109" s="59"/>
      <c r="G109" s="59"/>
    </row>
    <row r="110" spans="1:7">
      <c r="A110" s="86"/>
      <c r="B110" s="59"/>
      <c r="C110" s="59"/>
      <c r="D110" s="59"/>
      <c r="E110" s="59"/>
      <c r="F110" s="59"/>
      <c r="G110" s="59"/>
    </row>
    <row r="111" spans="1:7">
      <c r="A111" s="59"/>
      <c r="B111" s="59"/>
      <c r="C111" s="86"/>
      <c r="D111" s="59"/>
      <c r="E111" s="59"/>
      <c r="F111" s="59"/>
      <c r="G111" s="59"/>
    </row>
    <row r="112" spans="1:7">
      <c r="A112" s="59"/>
      <c r="B112" s="59"/>
      <c r="C112" s="59"/>
      <c r="D112" s="59"/>
      <c r="E112" s="59"/>
      <c r="F112" s="59"/>
      <c r="G112" s="59"/>
    </row>
  </sheetData>
  <printOptions horizontalCentered="1" verticalCentered="1"/>
  <pageMargins left="0.5" right="0.5" top="0.5" bottom="0.5" header="0" footer="0"/>
  <pageSetup scale="67" orientation="portrait" r:id="rId1"/>
  <headerFooter alignWithMargins="0"/>
  <rowBreaks count="1" manualBreakCount="1">
    <brk id="5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105"/>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41</v>
      </c>
      <c r="B52" s="125"/>
      <c r="C52" s="125"/>
      <c r="D52" s="125"/>
      <c r="E52" s="125"/>
      <c r="F52" s="125"/>
      <c r="G52" s="125"/>
      <c r="H52" s="125"/>
      <c r="I52" s="125"/>
      <c r="J52" s="125"/>
    </row>
    <row r="54" spans="1:10" ht="16" thickBot="1">
      <c r="A54" s="139" t="str">
        <f>'Data Sheet'!A48</f>
        <v>Annual Report of VERIZON NEW YORK INC.                                                 For the period ending DECEMBER 31, 2023</v>
      </c>
      <c r="B54" s="2"/>
      <c r="C54" s="2"/>
      <c r="D54" s="2"/>
      <c r="E54" s="2"/>
      <c r="F54" s="2"/>
      <c r="G54" s="2"/>
      <c r="H54" s="2"/>
      <c r="I54" s="2"/>
      <c r="J54" s="2"/>
    </row>
    <row r="55" spans="1:10">
      <c r="A55" s="250"/>
      <c r="B55" s="152"/>
      <c r="C55" s="152"/>
      <c r="D55" s="152"/>
      <c r="E55" s="152"/>
      <c r="F55" s="152"/>
      <c r="G55" s="152"/>
      <c r="H55" s="152"/>
      <c r="I55" s="152"/>
      <c r="J55" s="251"/>
    </row>
    <row r="56" spans="1:10" ht="18">
      <c r="A56" s="336"/>
      <c r="B56" s="150"/>
      <c r="C56" s="150"/>
      <c r="D56" s="150"/>
      <c r="E56" s="150"/>
      <c r="F56" s="150"/>
      <c r="G56" s="150"/>
      <c r="H56" s="150"/>
      <c r="I56" s="150"/>
      <c r="J56" s="252"/>
    </row>
    <row r="57" spans="1:10" ht="18">
      <c r="A57" s="336"/>
      <c r="B57" s="150"/>
      <c r="C57" s="150"/>
      <c r="D57" s="150"/>
      <c r="E57" s="150"/>
      <c r="F57" s="150"/>
      <c r="G57" s="150"/>
      <c r="H57" s="150"/>
      <c r="I57" s="150"/>
      <c r="J57" s="252"/>
    </row>
    <row r="58" spans="1:10" ht="18">
      <c r="A58" s="336"/>
      <c r="B58" s="150"/>
      <c r="C58" s="150"/>
      <c r="D58" s="150"/>
      <c r="E58" s="150"/>
      <c r="F58" s="150"/>
      <c r="G58" s="150"/>
      <c r="H58" s="150"/>
      <c r="I58" s="150"/>
      <c r="J58" s="252"/>
    </row>
    <row r="59" spans="1:10">
      <c r="A59" s="143"/>
      <c r="B59" s="2"/>
      <c r="C59" s="2"/>
      <c r="D59" s="2"/>
      <c r="E59" s="2"/>
      <c r="F59" s="2"/>
      <c r="G59" s="2"/>
      <c r="H59" s="2"/>
      <c r="I59" s="2"/>
      <c r="J59" s="254"/>
    </row>
    <row r="60" spans="1:10">
      <c r="A60" s="143"/>
      <c r="B60" s="2"/>
      <c r="C60" s="2"/>
      <c r="D60" s="2"/>
      <c r="E60" s="2"/>
      <c r="F60" s="2"/>
      <c r="G60" s="2"/>
      <c r="H60" s="2"/>
      <c r="I60" s="2"/>
      <c r="J60" s="254"/>
    </row>
    <row r="61" spans="1:10">
      <c r="A61" s="143"/>
      <c r="B61" s="2"/>
      <c r="C61" s="2"/>
      <c r="D61" s="2"/>
      <c r="E61" s="2"/>
      <c r="F61" s="2"/>
      <c r="G61" s="2"/>
      <c r="H61" s="2"/>
      <c r="I61" s="2"/>
      <c r="J61" s="254"/>
    </row>
    <row r="62" spans="1:10">
      <c r="A62" s="143"/>
      <c r="B62" s="2"/>
      <c r="C62" s="2"/>
      <c r="D62" s="2"/>
      <c r="E62" s="2"/>
      <c r="F62" s="2"/>
      <c r="G62" s="2"/>
      <c r="H62" s="2"/>
      <c r="I62" s="2"/>
      <c r="J62" s="254"/>
    </row>
    <row r="63" spans="1:10">
      <c r="A63" s="143"/>
      <c r="B63" s="2"/>
      <c r="C63" s="2"/>
      <c r="D63" s="2"/>
      <c r="E63" s="2"/>
      <c r="F63" s="2"/>
      <c r="G63" s="2"/>
      <c r="H63" s="2"/>
      <c r="I63" s="2"/>
      <c r="J63" s="254"/>
    </row>
    <row r="64" spans="1:10">
      <c r="A64" s="143"/>
      <c r="B64" s="2"/>
      <c r="C64" s="2"/>
      <c r="D64" s="2"/>
      <c r="E64" s="2"/>
      <c r="F64" s="2"/>
      <c r="G64" s="2"/>
      <c r="H64" s="2"/>
      <c r="I64" s="2"/>
      <c r="J64" s="254"/>
    </row>
    <row r="65" spans="1:10">
      <c r="A65" s="143"/>
      <c r="B65" s="2"/>
      <c r="C65" s="2"/>
      <c r="D65" s="2"/>
      <c r="E65" s="2"/>
      <c r="F65" s="150"/>
      <c r="G65" s="150"/>
      <c r="H65" s="150"/>
      <c r="I65" s="150"/>
      <c r="J65" s="252"/>
    </row>
    <row r="66" spans="1:10">
      <c r="A66" s="143"/>
      <c r="B66" s="2"/>
      <c r="C66" s="2"/>
      <c r="D66" s="2"/>
      <c r="E66" s="2"/>
      <c r="F66" s="2"/>
      <c r="G66" s="2"/>
      <c r="H66" s="2"/>
      <c r="I66" s="2"/>
      <c r="J66" s="254"/>
    </row>
    <row r="67" spans="1:10">
      <c r="A67" s="143"/>
      <c r="B67" s="2"/>
      <c r="C67" s="2"/>
      <c r="D67" s="2"/>
      <c r="E67" s="59"/>
      <c r="F67" s="2"/>
      <c r="G67" s="2"/>
      <c r="H67" s="2"/>
      <c r="I67" s="2"/>
      <c r="J67" s="67"/>
    </row>
    <row r="68" spans="1:10">
      <c r="A68" s="143"/>
      <c r="B68" s="943"/>
      <c r="C68" s="2"/>
      <c r="D68" s="2"/>
      <c r="E68" s="2"/>
      <c r="F68" s="2"/>
      <c r="G68" s="2"/>
      <c r="H68" s="2"/>
      <c r="I68" s="2"/>
      <c r="J68" s="254"/>
    </row>
    <row r="69" spans="1:10">
      <c r="A69" s="143"/>
      <c r="B69" s="2"/>
      <c r="C69" s="2"/>
      <c r="D69" s="2"/>
      <c r="E69" s="2"/>
      <c r="F69" s="2"/>
      <c r="G69" s="2"/>
      <c r="H69" s="2"/>
      <c r="I69" s="2"/>
      <c r="J69" s="254"/>
    </row>
    <row r="70" spans="1:10">
      <c r="A70" s="143"/>
      <c r="B70" s="144"/>
      <c r="C70" s="297"/>
      <c r="D70" s="297"/>
      <c r="E70" s="286"/>
      <c r="F70" s="297"/>
      <c r="G70" s="297"/>
      <c r="H70" s="297"/>
      <c r="I70" s="297"/>
      <c r="J70" s="337"/>
    </row>
    <row r="71" spans="1:10">
      <c r="A71" s="143"/>
      <c r="B71" s="144"/>
      <c r="C71" s="144"/>
      <c r="D71" s="144"/>
      <c r="E71" s="2"/>
      <c r="F71" s="144"/>
      <c r="G71" s="144"/>
      <c r="H71" s="144"/>
      <c r="I71" s="144"/>
      <c r="J71" s="258"/>
    </row>
    <row r="72" spans="1:10">
      <c r="A72" s="143"/>
      <c r="B72" s="144"/>
      <c r="C72" s="144"/>
      <c r="D72" s="144"/>
      <c r="E72" s="2"/>
      <c r="F72" s="144"/>
      <c r="G72" s="144"/>
      <c r="H72" s="144"/>
      <c r="I72" s="144"/>
      <c r="J72" s="258"/>
    </row>
    <row r="73" spans="1:10">
      <c r="A73" s="143"/>
      <c r="B73" s="144"/>
      <c r="C73" s="144"/>
      <c r="D73" s="144"/>
      <c r="E73" s="2"/>
      <c r="F73" s="144"/>
      <c r="G73" s="144"/>
      <c r="H73" s="144"/>
      <c r="I73" s="144"/>
      <c r="J73" s="258"/>
    </row>
    <row r="74" spans="1:10">
      <c r="A74" s="143"/>
      <c r="B74" s="144"/>
      <c r="C74" s="144"/>
      <c r="D74" s="144"/>
      <c r="E74" s="2"/>
      <c r="F74" s="144"/>
      <c r="G74" s="144"/>
      <c r="H74" s="144"/>
      <c r="I74" s="144"/>
      <c r="J74" s="258"/>
    </row>
    <row r="75" spans="1:10">
      <c r="A75" s="143"/>
      <c r="B75" s="144"/>
      <c r="C75" s="144"/>
      <c r="D75" s="144"/>
      <c r="E75" s="2"/>
      <c r="F75" s="144"/>
      <c r="G75" s="144"/>
      <c r="H75" s="144"/>
      <c r="I75" s="144"/>
      <c r="J75" s="258"/>
    </row>
    <row r="76" spans="1:10">
      <c r="A76" s="143"/>
      <c r="B76" s="144"/>
      <c r="C76" s="144"/>
      <c r="D76" s="144"/>
      <c r="E76" s="2"/>
      <c r="F76" s="144"/>
      <c r="G76" s="144"/>
      <c r="H76" s="144"/>
      <c r="I76" s="144"/>
      <c r="J76" s="258"/>
    </row>
    <row r="77" spans="1:10">
      <c r="A77" s="143"/>
      <c r="B77" s="144"/>
      <c r="C77" s="144"/>
      <c r="D77" s="144"/>
      <c r="E77" s="2"/>
      <c r="F77" s="144"/>
      <c r="G77" s="144"/>
      <c r="H77" s="144"/>
      <c r="I77" s="144"/>
      <c r="J77" s="258"/>
    </row>
    <row r="78" spans="1:10" ht="18">
      <c r="A78" s="336" t="s">
        <v>1398</v>
      </c>
      <c r="B78" s="338"/>
      <c r="C78" s="338"/>
      <c r="D78" s="338"/>
      <c r="E78" s="1"/>
      <c r="F78" s="338"/>
      <c r="G78" s="338"/>
      <c r="H78" s="338"/>
      <c r="I78" s="338"/>
      <c r="J78" s="339"/>
    </row>
    <row r="79" spans="1:10">
      <c r="A79" s="143"/>
      <c r="B79" s="144"/>
      <c r="C79" s="144"/>
      <c r="D79" s="144"/>
      <c r="E79" s="2"/>
      <c r="F79" s="144"/>
      <c r="G79" s="144"/>
      <c r="H79" s="144"/>
      <c r="I79" s="144"/>
      <c r="J79" s="258"/>
    </row>
    <row r="80" spans="1:10">
      <c r="A80" s="143"/>
      <c r="B80" s="144"/>
      <c r="C80" s="144"/>
      <c r="D80" s="144"/>
      <c r="E80" s="2"/>
      <c r="F80" s="144"/>
      <c r="G80" s="144"/>
      <c r="H80" s="144"/>
      <c r="I80" s="144"/>
      <c r="J80" s="258"/>
    </row>
    <row r="81" spans="1:10">
      <c r="A81" s="143"/>
      <c r="B81" s="144"/>
      <c r="C81" s="144"/>
      <c r="D81" s="144"/>
      <c r="E81" s="2"/>
      <c r="F81" s="144"/>
      <c r="G81" s="144"/>
      <c r="H81" s="144"/>
      <c r="I81" s="144"/>
      <c r="J81" s="258"/>
    </row>
    <row r="82" spans="1:10">
      <c r="A82" s="143"/>
      <c r="B82" s="144"/>
      <c r="C82" s="144"/>
      <c r="D82" s="144"/>
      <c r="E82" s="2"/>
      <c r="F82" s="144"/>
      <c r="G82" s="144"/>
      <c r="H82" s="144"/>
      <c r="I82" s="144"/>
      <c r="J82" s="258"/>
    </row>
    <row r="83" spans="1:10">
      <c r="A83" s="143"/>
      <c r="B83" s="144"/>
      <c r="C83" s="144"/>
      <c r="D83" s="144"/>
      <c r="E83" s="2"/>
      <c r="F83" s="144"/>
      <c r="G83" s="144"/>
      <c r="H83" s="144"/>
      <c r="I83" s="144"/>
      <c r="J83" s="258"/>
    </row>
    <row r="84" spans="1:10">
      <c r="A84" s="143"/>
      <c r="B84" s="144"/>
      <c r="C84" s="144"/>
      <c r="D84" s="144"/>
      <c r="E84" s="2"/>
      <c r="F84" s="144"/>
      <c r="G84" s="144"/>
      <c r="H84" s="144"/>
      <c r="I84" s="144"/>
      <c r="J84" s="258"/>
    </row>
    <row r="85" spans="1:10">
      <c r="A85" s="143"/>
      <c r="B85" s="144"/>
      <c r="C85" s="144"/>
      <c r="D85" s="144"/>
      <c r="E85" s="2"/>
      <c r="F85" s="144"/>
      <c r="G85" s="144"/>
      <c r="H85" s="144"/>
      <c r="I85" s="144"/>
      <c r="J85" s="258"/>
    </row>
    <row r="86" spans="1:10">
      <c r="A86" s="143"/>
      <c r="B86" s="144"/>
      <c r="C86" s="144"/>
      <c r="D86" s="144"/>
      <c r="E86" s="2"/>
      <c r="F86" s="144"/>
      <c r="G86" s="144"/>
      <c r="H86" s="144"/>
      <c r="I86" s="144"/>
      <c r="J86" s="258"/>
    </row>
    <row r="87" spans="1:10">
      <c r="A87" s="143"/>
      <c r="B87" s="144"/>
      <c r="C87" s="144"/>
      <c r="D87" s="144"/>
      <c r="E87" s="2"/>
      <c r="F87" s="144"/>
      <c r="G87" s="144"/>
      <c r="H87" s="144"/>
      <c r="I87" s="144"/>
      <c r="J87" s="258"/>
    </row>
    <row r="88" spans="1:10">
      <c r="A88" s="143"/>
      <c r="B88" s="144"/>
      <c r="C88" s="144"/>
      <c r="D88" s="144"/>
      <c r="E88" s="2"/>
      <c r="F88" s="144"/>
      <c r="G88" s="144"/>
      <c r="H88" s="144"/>
      <c r="I88" s="144"/>
      <c r="J88" s="258"/>
    </row>
    <row r="89" spans="1:10">
      <c r="A89" s="143"/>
      <c r="B89" s="144"/>
      <c r="C89" s="144"/>
      <c r="D89" s="144"/>
      <c r="E89" s="2"/>
      <c r="F89" s="144"/>
      <c r="G89" s="144"/>
      <c r="H89" s="144"/>
      <c r="I89" s="144"/>
      <c r="J89" s="258"/>
    </row>
    <row r="90" spans="1:10">
      <c r="A90" s="143"/>
      <c r="B90" s="144"/>
      <c r="C90" s="144"/>
      <c r="D90" s="144"/>
      <c r="E90" s="2"/>
      <c r="F90" s="144"/>
      <c r="G90" s="144"/>
      <c r="H90" s="144"/>
      <c r="I90" s="144"/>
      <c r="J90" s="258"/>
    </row>
    <row r="91" spans="1:10">
      <c r="A91" s="143"/>
      <c r="B91" s="144"/>
      <c r="C91" s="144"/>
      <c r="D91" s="144"/>
      <c r="E91" s="2"/>
      <c r="F91" s="144"/>
      <c r="G91" s="144"/>
      <c r="H91" s="144"/>
      <c r="I91" s="144"/>
      <c r="J91" s="258"/>
    </row>
    <row r="92" spans="1:10">
      <c r="A92" s="143"/>
      <c r="B92" s="144"/>
      <c r="C92" s="144"/>
      <c r="D92" s="144"/>
      <c r="E92" s="2"/>
      <c r="F92" s="144"/>
      <c r="G92" s="144"/>
      <c r="H92" s="144"/>
      <c r="I92" s="144"/>
      <c r="J92" s="258"/>
    </row>
    <row r="93" spans="1:10">
      <c r="A93" s="143"/>
      <c r="B93" s="144"/>
      <c r="C93" s="144"/>
      <c r="D93" s="144"/>
      <c r="E93" s="2"/>
      <c r="F93" s="144"/>
      <c r="G93" s="144"/>
      <c r="H93" s="144"/>
      <c r="I93" s="144"/>
      <c r="J93" s="258"/>
    </row>
    <row r="94" spans="1:10">
      <c r="A94" s="143"/>
      <c r="B94" s="144"/>
      <c r="C94" s="144"/>
      <c r="D94" s="144"/>
      <c r="E94" s="2"/>
      <c r="F94" s="144"/>
      <c r="G94" s="144"/>
      <c r="H94" s="144"/>
      <c r="I94" s="144"/>
      <c r="J94" s="258"/>
    </row>
    <row r="95" spans="1:10">
      <c r="A95" s="143"/>
      <c r="B95" s="144"/>
      <c r="C95" s="144"/>
      <c r="D95" s="144"/>
      <c r="E95" s="2"/>
      <c r="F95" s="144"/>
      <c r="G95" s="144"/>
      <c r="H95" s="144"/>
      <c r="I95" s="144"/>
      <c r="J95" s="258"/>
    </row>
    <row r="96" spans="1:10">
      <c r="A96" s="143"/>
      <c r="B96" s="144"/>
      <c r="C96" s="144"/>
      <c r="D96" s="144"/>
      <c r="E96" s="2"/>
      <c r="F96" s="144"/>
      <c r="G96" s="144"/>
      <c r="H96" s="144"/>
      <c r="I96" s="144"/>
      <c r="J96" s="258"/>
    </row>
    <row r="97" spans="1:10">
      <c r="A97" s="143"/>
      <c r="B97" s="144"/>
      <c r="C97" s="144"/>
      <c r="D97" s="144"/>
      <c r="E97" s="2"/>
      <c r="F97" s="144"/>
      <c r="G97" s="144"/>
      <c r="H97" s="144"/>
      <c r="I97" s="144"/>
      <c r="J97" s="258"/>
    </row>
    <row r="98" spans="1:10">
      <c r="A98" s="143"/>
      <c r="B98" s="144"/>
      <c r="C98" s="144"/>
      <c r="D98" s="144"/>
      <c r="E98" s="2"/>
      <c r="F98" s="144"/>
      <c r="G98" s="144"/>
      <c r="H98" s="144"/>
      <c r="I98" s="144"/>
      <c r="J98" s="258"/>
    </row>
    <row r="99" spans="1:10">
      <c r="A99" s="143"/>
      <c r="B99" s="144"/>
      <c r="C99" s="144"/>
      <c r="D99" s="144"/>
      <c r="E99" s="2"/>
      <c r="F99" s="144"/>
      <c r="G99" s="144"/>
      <c r="H99" s="144"/>
      <c r="I99" s="144"/>
      <c r="J99" s="258"/>
    </row>
    <row r="100" spans="1:10">
      <c r="A100" s="143"/>
      <c r="B100" s="144"/>
      <c r="C100" s="144"/>
      <c r="D100" s="144"/>
      <c r="E100" s="2"/>
      <c r="F100" s="144"/>
      <c r="G100" s="144"/>
      <c r="H100" s="144"/>
      <c r="I100" s="144"/>
      <c r="J100" s="258"/>
    </row>
    <row r="101" spans="1:10">
      <c r="A101" s="143"/>
      <c r="B101" s="144"/>
      <c r="C101" s="144"/>
      <c r="D101" s="144"/>
      <c r="E101" s="2"/>
      <c r="F101" s="144"/>
      <c r="G101" s="144"/>
      <c r="H101" s="144"/>
      <c r="I101" s="144"/>
      <c r="J101" s="258"/>
    </row>
    <row r="102" spans="1:10" ht="16" thickBot="1">
      <c r="A102" s="269"/>
      <c r="B102" s="270"/>
      <c r="C102" s="340"/>
      <c r="D102" s="340"/>
      <c r="E102" s="340"/>
      <c r="F102" s="340"/>
      <c r="G102" s="340"/>
      <c r="H102" s="340"/>
      <c r="I102" s="340"/>
      <c r="J102" s="341"/>
    </row>
    <row r="103" spans="1:10">
      <c r="A103" s="150"/>
      <c r="B103" s="2"/>
      <c r="C103" s="2"/>
      <c r="D103" s="2"/>
      <c r="E103" s="2"/>
      <c r="F103" s="2"/>
      <c r="G103" s="2"/>
      <c r="H103" s="2"/>
      <c r="I103" s="2"/>
      <c r="J103" s="279" t="s">
        <v>1515</v>
      </c>
    </row>
    <row r="104" spans="1:10">
      <c r="A104" s="59"/>
      <c r="B104" s="59"/>
      <c r="C104" s="268"/>
      <c r="D104" s="268"/>
      <c r="E104" s="59"/>
      <c r="F104" s="59"/>
      <c r="G104" s="59"/>
      <c r="H104" s="59"/>
      <c r="I104" s="59"/>
      <c r="J104" s="59"/>
    </row>
    <row r="105" spans="1:10">
      <c r="A105" s="125">
        <v>42</v>
      </c>
      <c r="B105" s="125"/>
      <c r="C105" s="125"/>
      <c r="D105" s="125"/>
      <c r="E105" s="125"/>
      <c r="F105" s="125"/>
      <c r="G105" s="125"/>
      <c r="H105" s="125"/>
      <c r="I105" s="125"/>
      <c r="J105" s="125"/>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dimension ref="A1:O116"/>
  <sheetViews>
    <sheetView defaultGridColor="0" colorId="22" zoomScale="75" zoomScaleNormal="75" workbookViewId="0"/>
  </sheetViews>
  <sheetFormatPr defaultColWidth="9.84375" defaultRowHeight="15.5"/>
  <cols>
    <col min="1" max="1" width="4.84375" style="123" customWidth="1"/>
    <col min="2" max="2" width="60.84375" style="123" customWidth="1"/>
    <col min="3" max="3" width="15.84375" style="123" customWidth="1"/>
    <col min="4" max="4" width="6.84375" style="123" customWidth="1"/>
    <col min="5" max="7" width="12.84375" style="123" customWidth="1"/>
    <col min="8" max="8" width="27.84375" style="123" customWidth="1"/>
    <col min="9" max="16384" width="9.84375" style="123"/>
  </cols>
  <sheetData>
    <row r="1" spans="1:15" ht="16" thickBot="1">
      <c r="A1" s="58" t="str">
        <f>'Data Sheet'!A58</f>
        <v>Annual Report of VERIZON NEW YORK INC.                                                                 For the period ending DECEMBER 31, 2023</v>
      </c>
      <c r="B1" s="59"/>
      <c r="C1" s="59"/>
      <c r="D1" s="59"/>
      <c r="E1" s="59"/>
      <c r="F1" s="59"/>
      <c r="G1" s="59"/>
      <c r="H1" s="59"/>
      <c r="I1" s="59"/>
      <c r="J1" s="59"/>
      <c r="K1" s="59"/>
      <c r="L1" s="59"/>
      <c r="M1" s="59"/>
      <c r="N1" s="59"/>
      <c r="O1" s="59"/>
    </row>
    <row r="2" spans="1:15">
      <c r="A2" s="60"/>
      <c r="B2" s="345"/>
      <c r="C2" s="345"/>
      <c r="D2" s="345"/>
      <c r="E2" s="345"/>
      <c r="F2" s="345"/>
      <c r="G2" s="345"/>
      <c r="H2" s="346"/>
      <c r="I2" s="59"/>
      <c r="J2" s="59"/>
      <c r="K2" s="59"/>
      <c r="L2" s="59"/>
      <c r="M2" s="59"/>
      <c r="N2" s="59"/>
      <c r="O2" s="59"/>
    </row>
    <row r="3" spans="1:15">
      <c r="A3" s="383"/>
      <c r="B3" s="155" t="s">
        <v>1889</v>
      </c>
      <c r="C3" s="98"/>
      <c r="D3" s="98"/>
      <c r="E3" s="98"/>
      <c r="F3" s="98"/>
      <c r="G3" s="98"/>
      <c r="H3" s="141"/>
      <c r="I3" s="59"/>
      <c r="J3" s="59"/>
      <c r="K3" s="59"/>
      <c r="L3" s="59"/>
      <c r="M3" s="59"/>
      <c r="N3" s="59"/>
      <c r="O3" s="59"/>
    </row>
    <row r="4" spans="1:15">
      <c r="A4" s="383"/>
      <c r="B4" s="155"/>
      <c r="C4" s="98"/>
      <c r="D4" s="98"/>
      <c r="E4" s="98"/>
      <c r="F4" s="98"/>
      <c r="G4" s="98"/>
      <c r="H4" s="141"/>
      <c r="I4" s="59"/>
      <c r="J4" s="59"/>
      <c r="K4" s="59"/>
      <c r="L4" s="59"/>
      <c r="M4" s="59"/>
      <c r="N4" s="59"/>
      <c r="O4" s="59"/>
    </row>
    <row r="5" spans="1:15">
      <c r="A5" s="394" t="s">
        <v>1858</v>
      </c>
      <c r="B5" s="59" t="s">
        <v>1890</v>
      </c>
      <c r="C5" s="59"/>
      <c r="D5" s="59"/>
      <c r="E5" s="59"/>
      <c r="F5" s="59"/>
      <c r="G5" s="59"/>
      <c r="H5" s="67"/>
      <c r="I5" s="59"/>
      <c r="J5" s="59"/>
      <c r="K5" s="59"/>
      <c r="L5" s="59"/>
      <c r="M5" s="59"/>
      <c r="N5" s="59"/>
      <c r="O5" s="59"/>
    </row>
    <row r="6" spans="1:15">
      <c r="A6" s="66"/>
      <c r="B6" s="59" t="s">
        <v>1891</v>
      </c>
      <c r="C6" s="59"/>
      <c r="D6" s="59"/>
      <c r="E6" s="59"/>
      <c r="F6" s="59"/>
      <c r="G6" s="59"/>
      <c r="H6" s="67"/>
      <c r="I6" s="59"/>
      <c r="J6" s="59"/>
      <c r="K6" s="59"/>
      <c r="L6" s="59"/>
      <c r="M6" s="59"/>
      <c r="N6" s="59"/>
      <c r="O6" s="59"/>
    </row>
    <row r="7" spans="1:15">
      <c r="A7" s="66"/>
      <c r="B7" s="59"/>
      <c r="C7" s="59"/>
      <c r="D7" s="59"/>
      <c r="E7" s="59"/>
      <c r="F7" s="59"/>
      <c r="G7" s="59"/>
      <c r="H7" s="67"/>
      <c r="I7" s="59"/>
      <c r="J7" s="59"/>
      <c r="K7" s="59"/>
      <c r="L7" s="59"/>
      <c r="M7" s="59"/>
      <c r="N7" s="59"/>
      <c r="O7" s="59"/>
    </row>
    <row r="8" spans="1:15">
      <c r="A8" s="394" t="s">
        <v>1872</v>
      </c>
      <c r="B8" s="59" t="s">
        <v>1892</v>
      </c>
      <c r="C8" s="59"/>
      <c r="D8" s="59"/>
      <c r="E8" s="59"/>
      <c r="F8" s="59"/>
      <c r="G8" s="59"/>
      <c r="H8" s="67"/>
      <c r="I8" s="59"/>
      <c r="J8" s="59"/>
      <c r="K8" s="59"/>
      <c r="L8" s="59"/>
      <c r="M8" s="59"/>
      <c r="N8" s="59"/>
      <c r="O8" s="59"/>
    </row>
    <row r="9" spans="1:15">
      <c r="A9" s="66"/>
      <c r="B9" s="59" t="s">
        <v>1893</v>
      </c>
      <c r="C9" s="59"/>
      <c r="D9" s="59"/>
      <c r="E9" s="59"/>
      <c r="F9" s="59"/>
      <c r="G9" s="59"/>
      <c r="H9" s="67"/>
      <c r="I9" s="59"/>
      <c r="J9" s="59"/>
      <c r="K9" s="59"/>
      <c r="L9" s="59"/>
      <c r="M9" s="59"/>
      <c r="N9" s="59"/>
      <c r="O9" s="59"/>
    </row>
    <row r="10" spans="1:15">
      <c r="A10" s="66"/>
      <c r="B10" s="59"/>
      <c r="C10" s="59"/>
      <c r="D10" s="59"/>
      <c r="E10" s="59"/>
      <c r="F10" s="59"/>
      <c r="G10" s="59"/>
      <c r="H10" s="67"/>
      <c r="I10" s="59"/>
      <c r="J10" s="59"/>
      <c r="K10" s="59"/>
      <c r="L10" s="59"/>
      <c r="M10" s="59"/>
      <c r="N10" s="59"/>
      <c r="O10" s="59"/>
    </row>
    <row r="11" spans="1:15">
      <c r="A11" s="197"/>
      <c r="B11" s="167"/>
      <c r="C11" s="168" t="s">
        <v>914</v>
      </c>
      <c r="D11" s="167"/>
      <c r="E11" s="168" t="s">
        <v>262</v>
      </c>
      <c r="F11" s="168" t="s">
        <v>262</v>
      </c>
      <c r="G11" s="168" t="s">
        <v>1072</v>
      </c>
      <c r="H11" s="169" t="s">
        <v>914</v>
      </c>
      <c r="I11" s="59"/>
      <c r="J11" s="59"/>
      <c r="K11" s="59"/>
      <c r="L11" s="59"/>
      <c r="M11" s="59"/>
      <c r="N11" s="59"/>
      <c r="O11" s="59"/>
    </row>
    <row r="12" spans="1:15">
      <c r="A12" s="84" t="s">
        <v>35</v>
      </c>
      <c r="B12" s="170" t="s">
        <v>1894</v>
      </c>
      <c r="C12" s="170" t="s">
        <v>369</v>
      </c>
      <c r="D12" s="170" t="s">
        <v>1895</v>
      </c>
      <c r="E12" s="170" t="s">
        <v>52</v>
      </c>
      <c r="F12" s="170" t="s">
        <v>52</v>
      </c>
      <c r="G12" s="170" t="s">
        <v>1394</v>
      </c>
      <c r="H12" s="131" t="s">
        <v>916</v>
      </c>
      <c r="I12" s="59"/>
      <c r="J12" s="59"/>
      <c r="K12" s="59"/>
      <c r="L12" s="59"/>
      <c r="M12" s="59"/>
      <c r="N12" s="59"/>
      <c r="O12" s="59"/>
    </row>
    <row r="13" spans="1:15">
      <c r="A13" s="84" t="s">
        <v>47</v>
      </c>
      <c r="B13" s="162"/>
      <c r="C13" s="170" t="s">
        <v>2202</v>
      </c>
      <c r="D13" s="170" t="s">
        <v>1888</v>
      </c>
      <c r="E13" s="170" t="s">
        <v>1896</v>
      </c>
      <c r="F13" s="170" t="s">
        <v>1897</v>
      </c>
      <c r="G13" s="170" t="s">
        <v>1396</v>
      </c>
      <c r="H13" s="131" t="s">
        <v>52</v>
      </c>
      <c r="I13" s="59"/>
      <c r="J13" s="59"/>
      <c r="K13" s="59"/>
      <c r="L13" s="59"/>
      <c r="M13" s="59"/>
      <c r="N13" s="59"/>
      <c r="O13" s="59"/>
    </row>
    <row r="14" spans="1:15">
      <c r="A14" s="90"/>
      <c r="B14" s="170" t="s">
        <v>459</v>
      </c>
      <c r="C14" s="170" t="s">
        <v>460</v>
      </c>
      <c r="D14" s="170" t="s">
        <v>461</v>
      </c>
      <c r="E14" s="170" t="s">
        <v>61</v>
      </c>
      <c r="F14" s="170" t="s">
        <v>62</v>
      </c>
      <c r="G14" s="170" t="s">
        <v>63</v>
      </c>
      <c r="H14" s="131" t="s">
        <v>64</v>
      </c>
      <c r="I14" s="59"/>
      <c r="J14" s="59"/>
      <c r="K14" s="59"/>
      <c r="L14" s="59"/>
      <c r="M14" s="59"/>
      <c r="N14" s="59"/>
      <c r="O14" s="59"/>
    </row>
    <row r="15" spans="1:15">
      <c r="A15" s="197"/>
      <c r="B15" s="395" t="s">
        <v>1898</v>
      </c>
      <c r="C15" s="167"/>
      <c r="D15" s="167"/>
      <c r="E15" s="167"/>
      <c r="F15" s="167"/>
      <c r="G15" s="167"/>
      <c r="H15" s="266"/>
      <c r="I15" s="59"/>
      <c r="J15" s="59"/>
      <c r="K15" s="59"/>
      <c r="L15" s="59"/>
      <c r="M15" s="59"/>
      <c r="N15" s="59"/>
      <c r="O15" s="59"/>
    </row>
    <row r="16" spans="1:15">
      <c r="A16" s="90"/>
      <c r="B16" s="385" t="s">
        <v>1899</v>
      </c>
      <c r="C16" s="261"/>
      <c r="D16" s="396"/>
      <c r="E16" s="261"/>
      <c r="F16" s="261"/>
      <c r="G16" s="261"/>
      <c r="H16" s="267"/>
      <c r="I16" s="59"/>
      <c r="J16" s="59"/>
      <c r="K16" s="59"/>
      <c r="L16" s="59"/>
      <c r="M16" s="59"/>
      <c r="N16" s="59"/>
      <c r="O16" s="59"/>
    </row>
    <row r="17" spans="1:15">
      <c r="A17" s="90">
        <v>1</v>
      </c>
      <c r="B17" s="834"/>
      <c r="C17" s="796">
        <v>0</v>
      </c>
      <c r="D17" s="793"/>
      <c r="E17" s="796">
        <v>0</v>
      </c>
      <c r="F17" s="796">
        <v>0</v>
      </c>
      <c r="G17" s="796">
        <v>0</v>
      </c>
      <c r="H17" s="267">
        <f t="shared" ref="H17:H24" si="0">C17+E17-F17+G17</f>
        <v>0</v>
      </c>
      <c r="I17" s="59"/>
      <c r="J17" s="59"/>
      <c r="K17" s="59"/>
      <c r="L17" s="59"/>
      <c r="M17" s="59"/>
      <c r="N17" s="59"/>
      <c r="O17" s="59"/>
    </row>
    <row r="18" spans="1:15">
      <c r="A18" s="90">
        <f t="shared" ref="A18:A25" si="1">A17+1</f>
        <v>2</v>
      </c>
      <c r="B18" s="834"/>
      <c r="C18" s="794"/>
      <c r="D18" s="794"/>
      <c r="E18" s="794"/>
      <c r="F18" s="794"/>
      <c r="G18" s="794"/>
      <c r="H18" s="234">
        <f t="shared" si="0"/>
        <v>0</v>
      </c>
      <c r="I18" s="59"/>
      <c r="J18" s="59"/>
      <c r="K18" s="59"/>
      <c r="L18" s="59"/>
      <c r="M18" s="59"/>
      <c r="N18" s="59"/>
      <c r="O18" s="59"/>
    </row>
    <row r="19" spans="1:15">
      <c r="A19" s="90">
        <f t="shared" si="1"/>
        <v>3</v>
      </c>
      <c r="B19" s="834"/>
      <c r="C19" s="794"/>
      <c r="D19" s="794"/>
      <c r="E19" s="794"/>
      <c r="F19" s="794"/>
      <c r="G19" s="794"/>
      <c r="H19" s="234">
        <f t="shared" si="0"/>
        <v>0</v>
      </c>
      <c r="I19" s="59"/>
      <c r="J19" s="59"/>
      <c r="K19" s="59"/>
      <c r="L19" s="59"/>
      <c r="M19" s="59"/>
      <c r="N19" s="59"/>
      <c r="O19" s="59"/>
    </row>
    <row r="20" spans="1:15">
      <c r="A20" s="90">
        <f t="shared" si="1"/>
        <v>4</v>
      </c>
      <c r="B20" s="834"/>
      <c r="C20" s="794"/>
      <c r="D20" s="794"/>
      <c r="E20" s="794"/>
      <c r="F20" s="794"/>
      <c r="G20" s="794"/>
      <c r="H20" s="234">
        <f t="shared" si="0"/>
        <v>0</v>
      </c>
      <c r="I20" s="59"/>
      <c r="J20" s="59"/>
      <c r="K20" s="59"/>
      <c r="L20" s="59"/>
      <c r="M20" s="59"/>
      <c r="N20" s="59"/>
      <c r="O20" s="59"/>
    </row>
    <row r="21" spans="1:15">
      <c r="A21" s="90">
        <f t="shared" si="1"/>
        <v>5</v>
      </c>
      <c r="B21" s="834"/>
      <c r="C21" s="794"/>
      <c r="D21" s="794"/>
      <c r="E21" s="794"/>
      <c r="F21" s="794"/>
      <c r="G21" s="794"/>
      <c r="H21" s="234">
        <f t="shared" si="0"/>
        <v>0</v>
      </c>
      <c r="I21" s="59"/>
      <c r="J21" s="59"/>
      <c r="K21" s="59"/>
      <c r="L21" s="59"/>
      <c r="M21" s="59"/>
      <c r="N21" s="59"/>
      <c r="O21" s="59"/>
    </row>
    <row r="22" spans="1:15">
      <c r="A22" s="90">
        <f t="shared" si="1"/>
        <v>6</v>
      </c>
      <c r="B22" s="834"/>
      <c r="C22" s="794"/>
      <c r="D22" s="794"/>
      <c r="E22" s="794"/>
      <c r="F22" s="794"/>
      <c r="G22" s="794"/>
      <c r="H22" s="234">
        <f t="shared" si="0"/>
        <v>0</v>
      </c>
      <c r="I22" s="59"/>
      <c r="J22" s="59"/>
      <c r="K22" s="59"/>
      <c r="L22" s="59"/>
      <c r="M22" s="59"/>
      <c r="N22" s="59"/>
      <c r="O22" s="59"/>
    </row>
    <row r="23" spans="1:15">
      <c r="A23" s="90">
        <f t="shared" si="1"/>
        <v>7</v>
      </c>
      <c r="B23" s="834"/>
      <c r="C23" s="794"/>
      <c r="D23" s="794"/>
      <c r="E23" s="794"/>
      <c r="F23" s="794"/>
      <c r="G23" s="794"/>
      <c r="H23" s="234">
        <f t="shared" si="0"/>
        <v>0</v>
      </c>
      <c r="I23" s="59"/>
      <c r="J23" s="59"/>
      <c r="K23" s="59"/>
      <c r="L23" s="59"/>
      <c r="M23" s="59"/>
      <c r="N23" s="59"/>
      <c r="O23" s="59"/>
    </row>
    <row r="24" spans="1:15">
      <c r="A24" s="90">
        <f t="shared" si="1"/>
        <v>8</v>
      </c>
      <c r="B24" s="834"/>
      <c r="C24" s="794"/>
      <c r="D24" s="794"/>
      <c r="E24" s="794"/>
      <c r="F24" s="794"/>
      <c r="G24" s="794"/>
      <c r="H24" s="234">
        <f t="shared" si="0"/>
        <v>0</v>
      </c>
      <c r="I24" s="59"/>
      <c r="J24" s="59"/>
      <c r="K24" s="59"/>
      <c r="L24" s="59"/>
      <c r="M24" s="59"/>
      <c r="N24" s="59"/>
      <c r="O24" s="59"/>
    </row>
    <row r="25" spans="1:15">
      <c r="A25" s="90">
        <f t="shared" si="1"/>
        <v>9</v>
      </c>
      <c r="B25" s="386" t="s">
        <v>46</v>
      </c>
      <c r="C25" s="384">
        <f>SUM(C17:C24)</f>
        <v>0</v>
      </c>
      <c r="D25" s="396">
        <v>7250</v>
      </c>
      <c r="E25" s="384">
        <f>SUM(E17:E24)</f>
        <v>0</v>
      </c>
      <c r="F25" s="384">
        <f>SUM(F17:F24)</f>
        <v>0</v>
      </c>
      <c r="G25" s="384">
        <f>SUM(G17:G24)</f>
        <v>0</v>
      </c>
      <c r="H25" s="381">
        <f>SUM(H17:H24)</f>
        <v>0</v>
      </c>
      <c r="I25" s="59"/>
      <c r="J25" s="59"/>
      <c r="K25" s="59"/>
      <c r="L25" s="59"/>
      <c r="M25" s="59"/>
      <c r="N25" s="59"/>
      <c r="O25" s="59"/>
    </row>
    <row r="26" spans="1:15">
      <c r="A26" s="90"/>
      <c r="B26" s="385" t="s">
        <v>1900</v>
      </c>
      <c r="C26" s="832"/>
      <c r="D26" s="834"/>
      <c r="E26" s="832"/>
      <c r="F26" s="832"/>
      <c r="G26" s="832"/>
      <c r="H26" s="266"/>
      <c r="I26" s="59"/>
      <c r="J26" s="59"/>
      <c r="K26" s="59"/>
      <c r="L26" s="59"/>
      <c r="M26" s="59"/>
      <c r="N26" s="59"/>
      <c r="O26" s="59"/>
    </row>
    <row r="27" spans="1:15">
      <c r="A27" s="90">
        <f>A25+1</f>
        <v>10</v>
      </c>
      <c r="B27" s="834"/>
      <c r="C27" s="796"/>
      <c r="D27" s="793"/>
      <c r="E27" s="796"/>
      <c r="F27" s="796"/>
      <c r="G27" s="796"/>
      <c r="H27" s="267">
        <f t="shared" ref="H27:H34" si="2">C27+E27-F27+G27</f>
        <v>0</v>
      </c>
      <c r="I27" s="59"/>
      <c r="J27" s="59"/>
      <c r="K27" s="59"/>
      <c r="L27" s="59"/>
      <c r="M27" s="59"/>
      <c r="N27" s="59"/>
      <c r="O27" s="59"/>
    </row>
    <row r="28" spans="1:15">
      <c r="A28" s="90">
        <f t="shared" ref="A28:A36" si="3">A27+1</f>
        <v>11</v>
      </c>
      <c r="B28" s="834"/>
      <c r="C28" s="794"/>
      <c r="D28" s="794"/>
      <c r="E28" s="794"/>
      <c r="F28" s="794"/>
      <c r="G28" s="794"/>
      <c r="H28" s="234">
        <f t="shared" si="2"/>
        <v>0</v>
      </c>
      <c r="I28" s="59"/>
      <c r="J28" s="59"/>
      <c r="K28" s="59"/>
      <c r="L28" s="59"/>
      <c r="M28" s="59"/>
      <c r="N28" s="59"/>
      <c r="O28" s="59"/>
    </row>
    <row r="29" spans="1:15">
      <c r="A29" s="90">
        <f t="shared" si="3"/>
        <v>12</v>
      </c>
      <c r="B29" s="834"/>
      <c r="C29" s="794"/>
      <c r="D29" s="794"/>
      <c r="E29" s="794"/>
      <c r="F29" s="794"/>
      <c r="G29" s="794"/>
      <c r="H29" s="234">
        <f t="shared" si="2"/>
        <v>0</v>
      </c>
      <c r="I29" s="59"/>
      <c r="J29" s="59"/>
      <c r="K29" s="59"/>
      <c r="L29" s="59"/>
      <c r="M29" s="59"/>
      <c r="N29" s="59"/>
      <c r="O29" s="59"/>
    </row>
    <row r="30" spans="1:15">
      <c r="A30" s="90">
        <f t="shared" si="3"/>
        <v>13</v>
      </c>
      <c r="B30" s="834"/>
      <c r="C30" s="794"/>
      <c r="D30" s="794"/>
      <c r="E30" s="794"/>
      <c r="F30" s="794"/>
      <c r="G30" s="794"/>
      <c r="H30" s="234">
        <f t="shared" si="2"/>
        <v>0</v>
      </c>
      <c r="I30" s="59"/>
      <c r="J30" s="59"/>
      <c r="K30" s="59"/>
      <c r="L30" s="59"/>
      <c r="M30" s="59"/>
      <c r="N30" s="59"/>
      <c r="O30" s="59"/>
    </row>
    <row r="31" spans="1:15">
      <c r="A31" s="90">
        <f t="shared" si="3"/>
        <v>14</v>
      </c>
      <c r="B31" s="834"/>
      <c r="C31" s="794"/>
      <c r="D31" s="794"/>
      <c r="E31" s="794"/>
      <c r="F31" s="794"/>
      <c r="G31" s="794"/>
      <c r="H31" s="234">
        <f t="shared" si="2"/>
        <v>0</v>
      </c>
      <c r="I31" s="59"/>
      <c r="J31" s="59"/>
      <c r="K31" s="59"/>
      <c r="L31" s="59"/>
      <c r="M31" s="59"/>
      <c r="N31" s="59"/>
      <c r="O31" s="59"/>
    </row>
    <row r="32" spans="1:15">
      <c r="A32" s="90">
        <f t="shared" si="3"/>
        <v>15</v>
      </c>
      <c r="B32" s="834"/>
      <c r="C32" s="794"/>
      <c r="D32" s="794"/>
      <c r="E32" s="794"/>
      <c r="F32" s="794"/>
      <c r="G32" s="794"/>
      <c r="H32" s="234">
        <f t="shared" si="2"/>
        <v>0</v>
      </c>
      <c r="I32" s="59"/>
      <c r="J32" s="59"/>
      <c r="K32" s="59"/>
      <c r="L32" s="59"/>
      <c r="M32" s="59"/>
      <c r="N32" s="59"/>
      <c r="O32" s="59"/>
    </row>
    <row r="33" spans="1:15">
      <c r="A33" s="90">
        <f t="shared" si="3"/>
        <v>16</v>
      </c>
      <c r="B33" s="834"/>
      <c r="C33" s="794"/>
      <c r="D33" s="794"/>
      <c r="E33" s="794"/>
      <c r="F33" s="794"/>
      <c r="G33" s="794"/>
      <c r="H33" s="234">
        <f t="shared" si="2"/>
        <v>0</v>
      </c>
      <c r="I33" s="59"/>
      <c r="J33" s="59"/>
      <c r="K33" s="59"/>
      <c r="L33" s="59"/>
      <c r="M33" s="59"/>
      <c r="N33" s="59"/>
      <c r="O33" s="59"/>
    </row>
    <row r="34" spans="1:15">
      <c r="A34" s="90">
        <f t="shared" si="3"/>
        <v>17</v>
      </c>
      <c r="B34" s="834"/>
      <c r="C34" s="794"/>
      <c r="D34" s="794"/>
      <c r="E34" s="794"/>
      <c r="F34" s="794"/>
      <c r="G34" s="794"/>
      <c r="H34" s="234">
        <f t="shared" si="2"/>
        <v>0</v>
      </c>
      <c r="I34" s="59"/>
      <c r="J34" s="59"/>
      <c r="K34" s="59"/>
      <c r="L34" s="59"/>
      <c r="M34" s="59"/>
      <c r="N34" s="59"/>
      <c r="O34" s="59"/>
    </row>
    <row r="35" spans="1:15">
      <c r="A35" s="90">
        <f t="shared" si="3"/>
        <v>18</v>
      </c>
      <c r="B35" s="837" t="s">
        <v>46</v>
      </c>
      <c r="C35" s="384">
        <f>SUM(C27:C34)</f>
        <v>0</v>
      </c>
      <c r="D35" s="396">
        <v>7250</v>
      </c>
      <c r="E35" s="384">
        <f>SUM(E27:E34)</f>
        <v>0</v>
      </c>
      <c r="F35" s="384">
        <f>SUM(F27:F34)</f>
        <v>0</v>
      </c>
      <c r="G35" s="384">
        <f>SUM(G27:G34)</f>
        <v>0</v>
      </c>
      <c r="H35" s="381">
        <f>SUM(H27:H34)</f>
        <v>0</v>
      </c>
      <c r="I35" s="59"/>
      <c r="J35" s="59"/>
      <c r="K35" s="59"/>
      <c r="L35" s="59"/>
      <c r="M35" s="59"/>
      <c r="N35" s="59"/>
      <c r="O35" s="59"/>
    </row>
    <row r="36" spans="1:15">
      <c r="A36" s="90">
        <f t="shared" si="3"/>
        <v>19</v>
      </c>
      <c r="B36" s="385" t="s">
        <v>1901</v>
      </c>
      <c r="C36" s="387">
        <f>C25+C35</f>
        <v>0</v>
      </c>
      <c r="D36" s="396"/>
      <c r="E36" s="387">
        <f>E25+E35</f>
        <v>0</v>
      </c>
      <c r="F36" s="387">
        <f>F25+F35</f>
        <v>0</v>
      </c>
      <c r="G36" s="387">
        <f>G25+G35</f>
        <v>0</v>
      </c>
      <c r="H36" s="388">
        <f>H25+H35</f>
        <v>0</v>
      </c>
      <c r="I36" s="59"/>
      <c r="J36" s="59"/>
      <c r="K36" s="59"/>
      <c r="L36" s="59"/>
      <c r="M36" s="59"/>
      <c r="N36" s="59"/>
      <c r="O36" s="59"/>
    </row>
    <row r="37" spans="1:15">
      <c r="A37" s="90"/>
      <c r="B37" s="162"/>
      <c r="C37" s="261"/>
      <c r="D37" s="396"/>
      <c r="E37" s="261"/>
      <c r="F37" s="261"/>
      <c r="G37" s="261"/>
      <c r="H37" s="267"/>
      <c r="I37" s="59"/>
      <c r="J37" s="59"/>
      <c r="K37" s="59"/>
      <c r="L37" s="59"/>
      <c r="M37" s="59"/>
      <c r="N37" s="59"/>
      <c r="O37" s="59"/>
    </row>
    <row r="38" spans="1:15">
      <c r="A38" s="90"/>
      <c r="B38" s="385" t="s">
        <v>1902</v>
      </c>
      <c r="C38" s="162"/>
      <c r="D38" s="396"/>
      <c r="E38" s="162"/>
      <c r="F38" s="162"/>
      <c r="G38" s="162"/>
      <c r="H38" s="67"/>
      <c r="I38" s="59"/>
      <c r="J38" s="59"/>
      <c r="K38" s="59"/>
      <c r="L38" s="59"/>
      <c r="M38" s="59"/>
      <c r="N38" s="59"/>
      <c r="O38" s="59"/>
    </row>
    <row r="39" spans="1:15">
      <c r="A39" s="90"/>
      <c r="B39" s="385" t="s">
        <v>1899</v>
      </c>
      <c r="C39" s="834"/>
      <c r="D39" s="793"/>
      <c r="E39" s="834"/>
      <c r="F39" s="834"/>
      <c r="G39" s="834"/>
      <c r="H39" s="267"/>
      <c r="I39" s="59"/>
      <c r="J39" s="59"/>
      <c r="K39" s="59"/>
      <c r="L39" s="59"/>
      <c r="M39" s="59"/>
      <c r="N39" s="59"/>
      <c r="O39" s="59"/>
    </row>
    <row r="40" spans="1:15">
      <c r="A40" s="90">
        <f>A36+1</f>
        <v>20</v>
      </c>
      <c r="B40" s="834"/>
      <c r="C40" s="796"/>
      <c r="D40" s="796"/>
      <c r="E40" s="796"/>
      <c r="F40" s="796"/>
      <c r="G40" s="796"/>
      <c r="H40" s="267">
        <f t="shared" ref="H40:H47" si="4">C40+E40-F40+G40</f>
        <v>0</v>
      </c>
      <c r="I40" s="268"/>
      <c r="J40" s="268"/>
      <c r="K40" s="268"/>
      <c r="L40" s="268"/>
      <c r="M40" s="268"/>
      <c r="N40" s="268"/>
      <c r="O40" s="268"/>
    </row>
    <row r="41" spans="1:15">
      <c r="A41" s="90">
        <f t="shared" ref="A41:A48" si="5">A40+1</f>
        <v>21</v>
      </c>
      <c r="B41" s="834"/>
      <c r="C41" s="794"/>
      <c r="D41" s="794"/>
      <c r="E41" s="794"/>
      <c r="F41" s="794"/>
      <c r="G41" s="794"/>
      <c r="H41" s="234">
        <f t="shared" si="4"/>
        <v>0</v>
      </c>
      <c r="I41" s="268"/>
      <c r="J41" s="268"/>
      <c r="K41" s="268"/>
      <c r="L41" s="268"/>
      <c r="M41" s="268"/>
      <c r="N41" s="268"/>
      <c r="O41" s="268"/>
    </row>
    <row r="42" spans="1:15">
      <c r="A42" s="90">
        <f t="shared" si="5"/>
        <v>22</v>
      </c>
      <c r="B42" s="834"/>
      <c r="C42" s="794"/>
      <c r="D42" s="794"/>
      <c r="E42" s="794"/>
      <c r="F42" s="794"/>
      <c r="G42" s="794"/>
      <c r="H42" s="234">
        <f t="shared" si="4"/>
        <v>0</v>
      </c>
      <c r="I42" s="268"/>
      <c r="J42" s="268"/>
      <c r="K42" s="268"/>
      <c r="L42" s="268"/>
      <c r="M42" s="268"/>
      <c r="N42" s="268"/>
      <c r="O42" s="268"/>
    </row>
    <row r="43" spans="1:15">
      <c r="A43" s="90">
        <f t="shared" si="5"/>
        <v>23</v>
      </c>
      <c r="B43" s="834"/>
      <c r="C43" s="794"/>
      <c r="D43" s="794"/>
      <c r="E43" s="794"/>
      <c r="F43" s="794"/>
      <c r="G43" s="794"/>
      <c r="H43" s="234">
        <f t="shared" si="4"/>
        <v>0</v>
      </c>
      <c r="I43" s="268"/>
      <c r="J43" s="268"/>
      <c r="K43" s="268"/>
      <c r="L43" s="268"/>
      <c r="M43" s="268"/>
      <c r="N43" s="268"/>
      <c r="O43" s="268"/>
    </row>
    <row r="44" spans="1:15">
      <c r="A44" s="90">
        <f t="shared" si="5"/>
        <v>24</v>
      </c>
      <c r="B44" s="834"/>
      <c r="C44" s="794"/>
      <c r="D44" s="794"/>
      <c r="E44" s="794"/>
      <c r="F44" s="794"/>
      <c r="G44" s="794"/>
      <c r="H44" s="234">
        <f t="shared" si="4"/>
        <v>0</v>
      </c>
      <c r="I44" s="268"/>
      <c r="J44" s="268"/>
      <c r="K44" s="268"/>
      <c r="L44" s="268"/>
      <c r="M44" s="268"/>
      <c r="N44" s="268"/>
      <c r="O44" s="268"/>
    </row>
    <row r="45" spans="1:15">
      <c r="A45" s="90">
        <f t="shared" si="5"/>
        <v>25</v>
      </c>
      <c r="B45" s="834"/>
      <c r="C45" s="794"/>
      <c r="D45" s="794"/>
      <c r="E45" s="794"/>
      <c r="F45" s="794"/>
      <c r="G45" s="794"/>
      <c r="H45" s="234">
        <f t="shared" si="4"/>
        <v>0</v>
      </c>
      <c r="I45" s="59"/>
      <c r="J45" s="59"/>
      <c r="K45" s="59"/>
      <c r="L45" s="59"/>
      <c r="M45" s="59"/>
      <c r="N45" s="59"/>
      <c r="O45" s="59"/>
    </row>
    <row r="46" spans="1:15">
      <c r="A46" s="90">
        <f t="shared" si="5"/>
        <v>26</v>
      </c>
      <c r="B46" s="834"/>
      <c r="C46" s="794"/>
      <c r="D46" s="794"/>
      <c r="E46" s="794"/>
      <c r="F46" s="794"/>
      <c r="G46" s="794"/>
      <c r="H46" s="234">
        <f t="shared" si="4"/>
        <v>0</v>
      </c>
      <c r="I46" s="59"/>
      <c r="J46" s="59"/>
      <c r="K46" s="59"/>
      <c r="L46" s="59"/>
      <c r="M46" s="59"/>
      <c r="N46" s="59"/>
      <c r="O46" s="59"/>
    </row>
    <row r="47" spans="1:15">
      <c r="A47" s="90">
        <f t="shared" si="5"/>
        <v>27</v>
      </c>
      <c r="B47" s="834"/>
      <c r="C47" s="794"/>
      <c r="D47" s="794"/>
      <c r="E47" s="794"/>
      <c r="F47" s="794"/>
      <c r="G47" s="794"/>
      <c r="H47" s="234">
        <f t="shared" si="4"/>
        <v>0</v>
      </c>
      <c r="I47" s="59"/>
      <c r="J47" s="59"/>
      <c r="K47" s="59"/>
      <c r="L47" s="59"/>
      <c r="M47" s="59"/>
      <c r="N47" s="59"/>
      <c r="O47" s="59"/>
    </row>
    <row r="48" spans="1:15" ht="16" thickBot="1">
      <c r="A48" s="95">
        <f t="shared" si="5"/>
        <v>28</v>
      </c>
      <c r="B48" s="389" t="s">
        <v>46</v>
      </c>
      <c r="C48" s="322">
        <f>SUM(C40:C47)</f>
        <v>0</v>
      </c>
      <c r="D48" s="397">
        <v>7250</v>
      </c>
      <c r="E48" s="322">
        <f>SUM(E40:E47)</f>
        <v>0</v>
      </c>
      <c r="F48" s="322">
        <f>SUM(F40:F47)</f>
        <v>0</v>
      </c>
      <c r="G48" s="322">
        <f>SUM(G40:G47)</f>
        <v>0</v>
      </c>
      <c r="H48" s="323">
        <f>SUM(H40:H47)</f>
        <v>0</v>
      </c>
      <c r="I48" s="59"/>
      <c r="J48" s="59"/>
      <c r="K48" s="59"/>
      <c r="L48" s="59"/>
      <c r="M48" s="59"/>
      <c r="N48" s="59"/>
      <c r="O48" s="59"/>
    </row>
    <row r="49" spans="1:15">
      <c r="A49" s="59" t="s">
        <v>2377</v>
      </c>
      <c r="B49" s="98"/>
      <c r="C49" s="98"/>
      <c r="D49" s="393"/>
      <c r="E49" s="98"/>
      <c r="F49" s="98"/>
      <c r="G49" s="98"/>
      <c r="H49" s="98"/>
      <c r="I49" s="59"/>
      <c r="J49" s="59"/>
      <c r="K49" s="59"/>
      <c r="L49" s="59"/>
      <c r="M49" s="59"/>
      <c r="N49" s="59"/>
      <c r="O49" s="59"/>
    </row>
    <row r="50" spans="1:15">
      <c r="A50" s="59"/>
      <c r="B50" s="59"/>
      <c r="C50" s="59"/>
      <c r="D50" s="86"/>
      <c r="E50" s="59"/>
      <c r="F50" s="59"/>
      <c r="G50" s="59"/>
      <c r="H50" s="59"/>
      <c r="I50" s="59"/>
      <c r="J50" s="59"/>
      <c r="K50" s="59"/>
      <c r="L50" s="59"/>
      <c r="M50" s="59"/>
      <c r="N50" s="59"/>
      <c r="O50" s="59"/>
    </row>
    <row r="51" spans="1:15">
      <c r="A51" s="125">
        <v>43</v>
      </c>
      <c r="B51" s="125"/>
      <c r="C51" s="125"/>
      <c r="D51" s="398"/>
      <c r="E51" s="125"/>
      <c r="F51" s="125"/>
      <c r="G51" s="125"/>
      <c r="H51" s="125"/>
      <c r="I51" s="59"/>
      <c r="J51" s="59"/>
      <c r="K51" s="59"/>
      <c r="L51" s="59"/>
      <c r="M51" s="59"/>
      <c r="N51" s="59"/>
      <c r="O51" s="59"/>
    </row>
    <row r="52" spans="1:15">
      <c r="A52" s="59"/>
      <c r="B52" s="59"/>
      <c r="C52" s="59"/>
      <c r="D52" s="86"/>
      <c r="E52" s="59"/>
      <c r="F52" s="59"/>
      <c r="G52" s="59"/>
      <c r="H52" s="59"/>
      <c r="I52" s="59"/>
      <c r="J52" s="59"/>
      <c r="K52" s="59"/>
      <c r="L52" s="59"/>
      <c r="M52" s="59"/>
      <c r="N52" s="59"/>
      <c r="O52" s="59"/>
    </row>
    <row r="53" spans="1:15">
      <c r="A53" s="59"/>
      <c r="B53" s="59"/>
      <c r="C53" s="59"/>
      <c r="D53" s="86"/>
      <c r="E53" s="59"/>
      <c r="F53" s="59"/>
      <c r="G53" s="59"/>
      <c r="H53" s="59"/>
      <c r="I53" s="59"/>
      <c r="J53" s="59"/>
      <c r="K53" s="59"/>
      <c r="L53" s="59"/>
      <c r="M53" s="59"/>
      <c r="N53" s="59"/>
      <c r="O53" s="59"/>
    </row>
    <row r="54" spans="1:15" ht="16" thickBot="1">
      <c r="A54" s="58" t="str">
        <f>'Data Sheet'!A58</f>
        <v>Annual Report of VERIZON NEW YORK INC.                                                                 For the period ending DECEMBER 31, 2023</v>
      </c>
      <c r="B54" s="59"/>
      <c r="C54" s="59"/>
      <c r="D54" s="59"/>
      <c r="E54" s="59"/>
      <c r="F54" s="59"/>
      <c r="G54" s="59"/>
      <c r="H54" s="59"/>
      <c r="I54" s="59"/>
      <c r="J54" s="59"/>
      <c r="K54" s="59"/>
      <c r="L54" s="59"/>
      <c r="M54" s="59"/>
      <c r="N54" s="59"/>
      <c r="O54" s="59"/>
    </row>
    <row r="55" spans="1:15">
      <c r="A55" s="60"/>
      <c r="B55" s="345"/>
      <c r="C55" s="345"/>
      <c r="D55" s="345"/>
      <c r="E55" s="345"/>
      <c r="F55" s="345"/>
      <c r="G55" s="345"/>
      <c r="H55" s="62"/>
      <c r="I55" s="59"/>
      <c r="J55" s="59"/>
      <c r="K55" s="59"/>
      <c r="L55" s="59"/>
      <c r="M55" s="59"/>
      <c r="N55" s="59"/>
      <c r="O55" s="59"/>
    </row>
    <row r="56" spans="1:15">
      <c r="A56" s="140" t="s">
        <v>1903</v>
      </c>
      <c r="B56" s="98"/>
      <c r="C56" s="98"/>
      <c r="D56" s="98"/>
      <c r="E56" s="98"/>
      <c r="F56" s="98"/>
      <c r="G56" s="98"/>
      <c r="H56" s="141"/>
      <c r="I56" s="59"/>
      <c r="J56" s="59"/>
      <c r="K56" s="59"/>
      <c r="L56" s="59"/>
      <c r="M56" s="59"/>
      <c r="N56" s="59"/>
      <c r="O56" s="59"/>
    </row>
    <row r="57" spans="1:15">
      <c r="A57" s="66"/>
      <c r="B57" s="59"/>
      <c r="C57" s="59"/>
      <c r="D57" s="59"/>
      <c r="E57" s="59"/>
      <c r="F57" s="59"/>
      <c r="G57" s="59"/>
      <c r="H57" s="67"/>
      <c r="I57" s="59"/>
      <c r="J57" s="59"/>
      <c r="K57" s="59"/>
      <c r="L57" s="59"/>
      <c r="M57" s="59"/>
      <c r="N57" s="59"/>
      <c r="O57" s="59"/>
    </row>
    <row r="58" spans="1:15">
      <c r="A58" s="197"/>
      <c r="B58" s="167"/>
      <c r="C58" s="168" t="s">
        <v>914</v>
      </c>
      <c r="D58" s="167"/>
      <c r="E58" s="168" t="s">
        <v>262</v>
      </c>
      <c r="F58" s="168" t="s">
        <v>262</v>
      </c>
      <c r="G58" s="168" t="s">
        <v>1072</v>
      </c>
      <c r="H58" s="169" t="s">
        <v>914</v>
      </c>
      <c r="I58" s="59"/>
      <c r="J58" s="59"/>
      <c r="K58" s="59"/>
      <c r="L58" s="59"/>
      <c r="M58" s="59"/>
      <c r="N58" s="59"/>
      <c r="O58" s="59"/>
    </row>
    <row r="59" spans="1:15">
      <c r="A59" s="84" t="s">
        <v>35</v>
      </c>
      <c r="B59" s="170" t="s">
        <v>1894</v>
      </c>
      <c r="C59" s="170" t="s">
        <v>369</v>
      </c>
      <c r="D59" s="170" t="s">
        <v>1895</v>
      </c>
      <c r="E59" s="170" t="s">
        <v>52</v>
      </c>
      <c r="F59" s="170" t="s">
        <v>52</v>
      </c>
      <c r="G59" s="170" t="s">
        <v>1394</v>
      </c>
      <c r="H59" s="131" t="s">
        <v>916</v>
      </c>
      <c r="I59" s="59"/>
      <c r="J59" s="59"/>
      <c r="K59" s="59"/>
      <c r="L59" s="59"/>
      <c r="M59" s="59"/>
      <c r="N59" s="59"/>
      <c r="O59" s="59"/>
    </row>
    <row r="60" spans="1:15">
      <c r="A60" s="84" t="s">
        <v>47</v>
      </c>
      <c r="B60" s="162"/>
      <c r="C60" s="170" t="s">
        <v>2202</v>
      </c>
      <c r="D60" s="170" t="s">
        <v>1888</v>
      </c>
      <c r="E60" s="170" t="s">
        <v>1896</v>
      </c>
      <c r="F60" s="170" t="s">
        <v>1897</v>
      </c>
      <c r="G60" s="170" t="s">
        <v>1396</v>
      </c>
      <c r="H60" s="131" t="s">
        <v>52</v>
      </c>
      <c r="I60" s="59"/>
      <c r="J60" s="59"/>
      <c r="K60" s="59"/>
      <c r="L60" s="59"/>
      <c r="M60" s="59"/>
      <c r="N60" s="59"/>
      <c r="O60" s="59"/>
    </row>
    <row r="61" spans="1:15">
      <c r="A61" s="199"/>
      <c r="B61" s="259" t="s">
        <v>459</v>
      </c>
      <c r="C61" s="170" t="s">
        <v>460</v>
      </c>
      <c r="D61" s="170" t="s">
        <v>461</v>
      </c>
      <c r="E61" s="170" t="s">
        <v>61</v>
      </c>
      <c r="F61" s="170" t="s">
        <v>62</v>
      </c>
      <c r="G61" s="170" t="s">
        <v>63</v>
      </c>
      <c r="H61" s="131" t="s">
        <v>64</v>
      </c>
      <c r="I61" s="59"/>
      <c r="J61" s="59"/>
      <c r="K61" s="59"/>
      <c r="L61" s="59"/>
      <c r="M61" s="59"/>
      <c r="N61" s="59"/>
      <c r="O61" s="59"/>
    </row>
    <row r="62" spans="1:15">
      <c r="A62" s="90"/>
      <c r="B62" s="385" t="s">
        <v>1902</v>
      </c>
      <c r="C62" s="832"/>
      <c r="D62" s="832"/>
      <c r="E62" s="832"/>
      <c r="F62" s="832"/>
      <c r="G62" s="832"/>
      <c r="H62" s="266"/>
      <c r="I62" s="59"/>
      <c r="J62" s="59"/>
      <c r="K62" s="59"/>
      <c r="L62" s="59"/>
      <c r="M62" s="59"/>
      <c r="N62" s="59"/>
      <c r="O62" s="59"/>
    </row>
    <row r="63" spans="1:15">
      <c r="A63" s="90"/>
      <c r="B63" s="385" t="s">
        <v>1904</v>
      </c>
      <c r="C63" s="834"/>
      <c r="D63" s="834"/>
      <c r="E63" s="834"/>
      <c r="F63" s="834"/>
      <c r="G63" s="834"/>
      <c r="H63" s="67"/>
      <c r="I63" s="59"/>
      <c r="J63" s="59"/>
      <c r="K63" s="59"/>
      <c r="L63" s="59"/>
      <c r="M63" s="59"/>
      <c r="N63" s="59"/>
      <c r="O63" s="59"/>
    </row>
    <row r="64" spans="1:15">
      <c r="A64" s="90">
        <f>A48+1</f>
        <v>29</v>
      </c>
      <c r="B64" s="795"/>
      <c r="C64" s="796"/>
      <c r="D64" s="834"/>
      <c r="E64" s="796"/>
      <c r="F64" s="796"/>
      <c r="G64" s="796"/>
      <c r="H64" s="267">
        <f t="shared" ref="H64:H70" si="6">C64+E64-F64+G64</f>
        <v>0</v>
      </c>
      <c r="I64" s="59"/>
      <c r="J64" s="59"/>
      <c r="K64" s="59"/>
      <c r="L64" s="59"/>
      <c r="M64" s="59"/>
      <c r="N64" s="59"/>
      <c r="O64" s="59"/>
    </row>
    <row r="65" spans="1:15">
      <c r="A65" s="90">
        <f t="shared" ref="A65:A72" si="7">A64+1</f>
        <v>30</v>
      </c>
      <c r="B65" s="795"/>
      <c r="C65" s="834"/>
      <c r="D65" s="834"/>
      <c r="E65" s="834"/>
      <c r="F65" s="834"/>
      <c r="G65" s="834"/>
      <c r="H65" s="234">
        <f t="shared" si="6"/>
        <v>0</v>
      </c>
      <c r="I65" s="59"/>
      <c r="J65" s="59"/>
      <c r="K65" s="59"/>
      <c r="L65" s="59"/>
      <c r="M65" s="59"/>
      <c r="N65" s="59"/>
      <c r="O65" s="59"/>
    </row>
    <row r="66" spans="1:15">
      <c r="A66" s="90">
        <f t="shared" si="7"/>
        <v>31</v>
      </c>
      <c r="B66" s="795"/>
      <c r="C66" s="834"/>
      <c r="D66" s="834"/>
      <c r="E66" s="834"/>
      <c r="F66" s="834"/>
      <c r="G66" s="834"/>
      <c r="H66" s="234">
        <f t="shared" si="6"/>
        <v>0</v>
      </c>
      <c r="I66" s="59"/>
      <c r="J66" s="59"/>
      <c r="K66" s="59"/>
      <c r="L66" s="59"/>
      <c r="M66" s="59"/>
      <c r="N66" s="59"/>
      <c r="O66" s="59"/>
    </row>
    <row r="67" spans="1:15">
      <c r="A67" s="90">
        <f t="shared" si="7"/>
        <v>32</v>
      </c>
      <c r="B67" s="834"/>
      <c r="C67" s="794"/>
      <c r="D67" s="794"/>
      <c r="E67" s="794"/>
      <c r="F67" s="794"/>
      <c r="G67" s="794"/>
      <c r="H67" s="234">
        <f t="shared" si="6"/>
        <v>0</v>
      </c>
      <c r="I67" s="268"/>
      <c r="J67" s="59"/>
      <c r="K67" s="59"/>
      <c r="L67" s="59"/>
      <c r="M67" s="59"/>
      <c r="N67" s="59"/>
      <c r="O67" s="59"/>
    </row>
    <row r="68" spans="1:15">
      <c r="A68" s="90">
        <f t="shared" si="7"/>
        <v>33</v>
      </c>
      <c r="B68" s="834"/>
      <c r="C68" s="834"/>
      <c r="D68" s="834"/>
      <c r="E68" s="834"/>
      <c r="F68" s="834"/>
      <c r="G68" s="834"/>
      <c r="H68" s="234">
        <f t="shared" si="6"/>
        <v>0</v>
      </c>
      <c r="I68" s="59"/>
      <c r="J68" s="59"/>
      <c r="K68" s="59"/>
      <c r="L68" s="59"/>
      <c r="M68" s="59"/>
      <c r="N68" s="59"/>
      <c r="O68" s="59"/>
    </row>
    <row r="69" spans="1:15">
      <c r="A69" s="90">
        <f t="shared" si="7"/>
        <v>34</v>
      </c>
      <c r="B69" s="834"/>
      <c r="C69" s="834"/>
      <c r="D69" s="793"/>
      <c r="E69" s="834"/>
      <c r="F69" s="834"/>
      <c r="G69" s="834"/>
      <c r="H69" s="234">
        <f t="shared" si="6"/>
        <v>0</v>
      </c>
      <c r="I69" s="59"/>
      <c r="J69" s="59"/>
      <c r="K69" s="59"/>
      <c r="L69" s="59"/>
      <c r="M69" s="59"/>
      <c r="N69" s="59"/>
      <c r="O69" s="59"/>
    </row>
    <row r="70" spans="1:15">
      <c r="A70" s="90">
        <f t="shared" si="7"/>
        <v>35</v>
      </c>
      <c r="B70" s="834"/>
      <c r="C70" s="834"/>
      <c r="D70" s="793"/>
      <c r="E70" s="834"/>
      <c r="F70" s="834"/>
      <c r="G70" s="834"/>
      <c r="H70" s="234">
        <f t="shared" si="6"/>
        <v>0</v>
      </c>
      <c r="I70" s="59"/>
      <c r="J70" s="59"/>
      <c r="K70" s="59"/>
      <c r="L70" s="59"/>
      <c r="M70" s="59"/>
      <c r="N70" s="59"/>
      <c r="O70" s="59"/>
    </row>
    <row r="71" spans="1:15">
      <c r="A71" s="90">
        <f t="shared" si="7"/>
        <v>36</v>
      </c>
      <c r="B71" s="386" t="s">
        <v>46</v>
      </c>
      <c r="C71" s="384">
        <f>SUM(C64:C70)</f>
        <v>0</v>
      </c>
      <c r="D71" s="170" t="s">
        <v>417</v>
      </c>
      <c r="E71" s="384">
        <f>SUM(E64:E70)</f>
        <v>0</v>
      </c>
      <c r="F71" s="384">
        <f>SUM(F64:F70)</f>
        <v>0</v>
      </c>
      <c r="G71" s="384">
        <f>SUM(G64:G70)</f>
        <v>0</v>
      </c>
      <c r="H71" s="381">
        <f>SUM(H64:H70)</f>
        <v>0</v>
      </c>
      <c r="I71" s="268"/>
      <c r="J71" s="59"/>
      <c r="K71" s="59"/>
      <c r="L71" s="59"/>
      <c r="M71" s="59"/>
      <c r="N71" s="59"/>
      <c r="O71" s="59"/>
    </row>
    <row r="72" spans="1:15">
      <c r="A72" s="90">
        <f t="shared" si="7"/>
        <v>37</v>
      </c>
      <c r="B72" s="385" t="s">
        <v>1905</v>
      </c>
      <c r="C72" s="387">
        <f>C48+C71</f>
        <v>0</v>
      </c>
      <c r="D72" s="162"/>
      <c r="E72" s="387">
        <f>E48+E71</f>
        <v>0</v>
      </c>
      <c r="F72" s="387">
        <f>F48+F71</f>
        <v>0</v>
      </c>
      <c r="G72" s="387">
        <f>G48+G71</f>
        <v>0</v>
      </c>
      <c r="H72" s="388">
        <f>H48+H71</f>
        <v>0</v>
      </c>
      <c r="I72" s="268"/>
      <c r="J72" s="59"/>
      <c r="K72" s="59"/>
      <c r="L72" s="59"/>
      <c r="M72" s="59"/>
      <c r="N72" s="59"/>
      <c r="O72" s="59"/>
    </row>
    <row r="73" spans="1:15">
      <c r="A73" s="90"/>
      <c r="B73" s="162"/>
      <c r="C73" s="162"/>
      <c r="D73" s="162"/>
      <c r="E73" s="162"/>
      <c r="F73" s="162"/>
      <c r="G73" s="162"/>
      <c r="H73" s="67"/>
      <c r="I73" s="59"/>
      <c r="J73" s="59"/>
      <c r="K73" s="59"/>
      <c r="L73" s="59"/>
      <c r="M73" s="59"/>
      <c r="N73" s="59"/>
      <c r="O73" s="59"/>
    </row>
    <row r="74" spans="1:15">
      <c r="A74" s="90"/>
      <c r="B74" s="385" t="s">
        <v>1898</v>
      </c>
      <c r="C74" s="162"/>
      <c r="D74" s="162"/>
      <c r="E74" s="162"/>
      <c r="F74" s="162"/>
      <c r="G74" s="162"/>
      <c r="H74" s="67"/>
      <c r="I74" s="59"/>
      <c r="J74" s="59"/>
      <c r="K74" s="59"/>
      <c r="L74" s="59"/>
      <c r="M74" s="59"/>
      <c r="N74" s="59"/>
      <c r="O74" s="59"/>
    </row>
    <row r="75" spans="1:15">
      <c r="A75" s="90"/>
      <c r="B75" s="385" t="s">
        <v>1906</v>
      </c>
      <c r="C75" s="796"/>
      <c r="D75" s="396"/>
      <c r="E75" s="796"/>
      <c r="F75" s="796"/>
      <c r="G75" s="796"/>
      <c r="H75" s="267"/>
      <c r="I75" s="59"/>
      <c r="J75" s="59"/>
      <c r="K75" s="59"/>
      <c r="L75" s="59"/>
      <c r="M75" s="59"/>
      <c r="N75" s="59"/>
      <c r="O75" s="59"/>
    </row>
    <row r="76" spans="1:15">
      <c r="A76" s="90">
        <f>A72+1</f>
        <v>38</v>
      </c>
      <c r="B76" s="795"/>
      <c r="C76" s="796"/>
      <c r="D76" s="399" t="s">
        <v>1533</v>
      </c>
      <c r="E76" s="796"/>
      <c r="F76" s="796"/>
      <c r="G76" s="796"/>
      <c r="H76" s="267">
        <f>C76+E76-F76+G76</f>
        <v>0</v>
      </c>
      <c r="I76" s="59"/>
      <c r="J76" s="59"/>
      <c r="K76" s="59"/>
      <c r="L76" s="59"/>
      <c r="M76" s="59"/>
      <c r="N76" s="59"/>
      <c r="O76" s="59"/>
    </row>
    <row r="77" spans="1:15">
      <c r="A77" s="90">
        <f>A76+1</f>
        <v>39</v>
      </c>
      <c r="B77" s="795"/>
      <c r="C77" s="834"/>
      <c r="D77" s="396"/>
      <c r="E77" s="834"/>
      <c r="F77" s="834"/>
      <c r="G77" s="834"/>
      <c r="H77" s="234">
        <f>C77+E77-F77+G77</f>
        <v>0</v>
      </c>
      <c r="I77" s="59"/>
      <c r="J77" s="59"/>
      <c r="K77" s="59"/>
      <c r="L77" s="59"/>
      <c r="M77" s="59"/>
      <c r="N77" s="59"/>
      <c r="O77" s="59"/>
    </row>
    <row r="78" spans="1:15">
      <c r="A78" s="90">
        <f>A77+1</f>
        <v>40</v>
      </c>
      <c r="B78" s="834"/>
      <c r="C78" s="794"/>
      <c r="D78" s="263"/>
      <c r="E78" s="794"/>
      <c r="F78" s="794"/>
      <c r="G78" s="794"/>
      <c r="H78" s="234">
        <f>C78+E78-F78+G78</f>
        <v>0</v>
      </c>
      <c r="I78" s="59"/>
      <c r="J78" s="59"/>
      <c r="K78" s="59"/>
      <c r="L78" s="59"/>
      <c r="M78" s="59"/>
      <c r="N78" s="59"/>
      <c r="O78" s="59"/>
    </row>
    <row r="79" spans="1:15">
      <c r="A79" s="90">
        <f>A78+1</f>
        <v>41</v>
      </c>
      <c r="B79" s="834"/>
      <c r="C79" s="834"/>
      <c r="D79" s="396"/>
      <c r="E79" s="834"/>
      <c r="F79" s="834"/>
      <c r="G79" s="834"/>
      <c r="H79" s="234">
        <f>C79+E79-F79+G79</f>
        <v>0</v>
      </c>
      <c r="I79" s="59"/>
      <c r="J79" s="59"/>
      <c r="K79" s="59"/>
      <c r="L79" s="59"/>
      <c r="M79" s="59"/>
      <c r="N79" s="59"/>
      <c r="O79" s="59"/>
    </row>
    <row r="80" spans="1:15">
      <c r="A80" s="90">
        <f>A79+1</f>
        <v>42</v>
      </c>
      <c r="B80" s="162" t="s">
        <v>1907</v>
      </c>
      <c r="C80" s="834"/>
      <c r="D80" s="399" t="s">
        <v>1555</v>
      </c>
      <c r="E80" s="834"/>
      <c r="F80" s="834"/>
      <c r="G80" s="834"/>
      <c r="H80" s="234">
        <f>C80+E80-F80+G80</f>
        <v>0</v>
      </c>
      <c r="I80" s="59"/>
      <c r="J80" s="59"/>
      <c r="K80" s="59"/>
      <c r="L80" s="59"/>
      <c r="M80" s="59"/>
      <c r="N80" s="59"/>
      <c r="O80" s="59"/>
    </row>
    <row r="81" spans="1:15">
      <c r="A81" s="90">
        <f>A80+1</f>
        <v>43</v>
      </c>
      <c r="B81" s="386" t="s">
        <v>46</v>
      </c>
      <c r="C81" s="384">
        <f>SUM(C76:C80)</f>
        <v>0</v>
      </c>
      <c r="D81" s="396"/>
      <c r="E81" s="384">
        <f>SUM(E76:E80)</f>
        <v>0</v>
      </c>
      <c r="F81" s="384">
        <f>SUM(F76:F80)</f>
        <v>0</v>
      </c>
      <c r="G81" s="384">
        <f>SUM(G76:G80)</f>
        <v>0</v>
      </c>
      <c r="H81" s="381">
        <f>SUM(H76:H80)</f>
        <v>0</v>
      </c>
      <c r="I81" s="59"/>
      <c r="J81" s="59"/>
      <c r="K81" s="59"/>
      <c r="L81" s="59"/>
      <c r="M81" s="59"/>
      <c r="N81" s="59"/>
      <c r="O81" s="59"/>
    </row>
    <row r="82" spans="1:15">
      <c r="A82" s="90"/>
      <c r="B82" s="385" t="s">
        <v>1908</v>
      </c>
      <c r="C82" s="832"/>
      <c r="D82" s="162"/>
      <c r="E82" s="832"/>
      <c r="F82" s="832"/>
      <c r="G82" s="832"/>
      <c r="H82" s="266"/>
      <c r="I82" s="59"/>
      <c r="J82" s="59"/>
      <c r="K82" s="59"/>
      <c r="L82" s="59"/>
      <c r="M82" s="59"/>
      <c r="N82" s="59"/>
      <c r="O82" s="59"/>
    </row>
    <row r="83" spans="1:15">
      <c r="A83" s="90">
        <f>A81+1</f>
        <v>44</v>
      </c>
      <c r="B83" s="795"/>
      <c r="C83" s="796"/>
      <c r="D83" s="399" t="s">
        <v>1533</v>
      </c>
      <c r="E83" s="796"/>
      <c r="F83" s="796"/>
      <c r="G83" s="796"/>
      <c r="H83" s="267">
        <f>C83+E83-F83+G83</f>
        <v>0</v>
      </c>
      <c r="I83" s="59"/>
      <c r="J83" s="59"/>
      <c r="K83" s="59"/>
      <c r="L83" s="59"/>
      <c r="M83" s="59"/>
      <c r="N83" s="59"/>
      <c r="O83" s="59"/>
    </row>
    <row r="84" spans="1:15">
      <c r="A84" s="90">
        <f t="shared" ref="A84:A89" si="8">A83+1</f>
        <v>45</v>
      </c>
      <c r="B84" s="795"/>
      <c r="C84" s="834"/>
      <c r="D84" s="396"/>
      <c r="E84" s="834"/>
      <c r="F84" s="834"/>
      <c r="G84" s="834"/>
      <c r="H84" s="234">
        <f>C84+E84-F84+G84</f>
        <v>0</v>
      </c>
      <c r="I84" s="59"/>
      <c r="J84" s="59"/>
      <c r="K84" s="59"/>
      <c r="L84" s="59"/>
      <c r="M84" s="59"/>
      <c r="N84" s="59"/>
      <c r="O84" s="59"/>
    </row>
    <row r="85" spans="1:15">
      <c r="A85" s="90">
        <f t="shared" si="8"/>
        <v>46</v>
      </c>
      <c r="B85" s="834"/>
      <c r="C85" s="834"/>
      <c r="D85" s="396"/>
      <c r="E85" s="834"/>
      <c r="F85" s="834"/>
      <c r="G85" s="834"/>
      <c r="H85" s="234">
        <f>C85+E85-F85+G85</f>
        <v>0</v>
      </c>
      <c r="I85" s="59"/>
      <c r="J85" s="59"/>
      <c r="K85" s="59"/>
      <c r="L85" s="59"/>
      <c r="M85" s="59"/>
      <c r="N85" s="59"/>
      <c r="O85" s="59"/>
    </row>
    <row r="86" spans="1:15">
      <c r="A86" s="90">
        <f t="shared" si="8"/>
        <v>47</v>
      </c>
      <c r="B86" s="834"/>
      <c r="C86" s="834"/>
      <c r="D86" s="396"/>
      <c r="E86" s="834"/>
      <c r="F86" s="834"/>
      <c r="G86" s="834"/>
      <c r="H86" s="234">
        <f>C86+E86-F86+G86</f>
        <v>0</v>
      </c>
      <c r="I86" s="59"/>
      <c r="J86" s="59"/>
      <c r="K86" s="59"/>
      <c r="L86" s="59"/>
      <c r="M86" s="59"/>
      <c r="N86" s="59"/>
      <c r="O86" s="59"/>
    </row>
    <row r="87" spans="1:15">
      <c r="A87" s="90">
        <f t="shared" si="8"/>
        <v>48</v>
      </c>
      <c r="B87" s="162" t="s">
        <v>1907</v>
      </c>
      <c r="C87" s="834"/>
      <c r="D87" s="399" t="s">
        <v>1555</v>
      </c>
      <c r="E87" s="834"/>
      <c r="F87" s="834"/>
      <c r="G87" s="834"/>
      <c r="H87" s="234">
        <f>C87+E87-F87+G87</f>
        <v>0</v>
      </c>
      <c r="I87" s="59"/>
      <c r="J87" s="59"/>
      <c r="K87" s="59"/>
      <c r="L87" s="59"/>
      <c r="M87" s="59"/>
      <c r="N87" s="59"/>
      <c r="O87" s="59"/>
    </row>
    <row r="88" spans="1:15">
      <c r="A88" s="90">
        <f t="shared" si="8"/>
        <v>49</v>
      </c>
      <c r="B88" s="386" t="s">
        <v>46</v>
      </c>
      <c r="C88" s="384">
        <f>SUM(C83:C87)</f>
        <v>0</v>
      </c>
      <c r="D88" s="396"/>
      <c r="E88" s="384">
        <f>SUM(E83:E87)</f>
        <v>0</v>
      </c>
      <c r="F88" s="384">
        <f>SUM(F83:F87)</f>
        <v>0</v>
      </c>
      <c r="G88" s="384">
        <f>SUM(G83:G87)</f>
        <v>0</v>
      </c>
      <c r="H88" s="381">
        <f>SUM(H83:H87)</f>
        <v>0</v>
      </c>
      <c r="I88" s="59"/>
      <c r="J88" s="59"/>
      <c r="K88" s="59"/>
      <c r="L88" s="59"/>
      <c r="M88" s="59"/>
      <c r="N88" s="59"/>
      <c r="O88" s="59"/>
    </row>
    <row r="89" spans="1:15">
      <c r="A89" s="90">
        <f t="shared" si="8"/>
        <v>50</v>
      </c>
      <c r="B89" s="385" t="s">
        <v>1909</v>
      </c>
      <c r="C89" s="387">
        <f>C81+C88</f>
        <v>0</v>
      </c>
      <c r="D89" s="396"/>
      <c r="E89" s="387">
        <f>E81+E88</f>
        <v>0</v>
      </c>
      <c r="F89" s="387">
        <f>F81+F88</f>
        <v>0</v>
      </c>
      <c r="G89" s="387">
        <f>G81+G88</f>
        <v>0</v>
      </c>
      <c r="H89" s="388">
        <f>H81+H88</f>
        <v>0</v>
      </c>
      <c r="I89" s="59"/>
      <c r="J89" s="59"/>
      <c r="K89" s="59"/>
      <c r="L89" s="59"/>
      <c r="M89" s="59"/>
      <c r="N89" s="59"/>
      <c r="O89" s="59"/>
    </row>
    <row r="90" spans="1:15">
      <c r="A90" s="90"/>
      <c r="B90" s="385"/>
      <c r="C90" s="261"/>
      <c r="D90" s="396"/>
      <c r="E90" s="261"/>
      <c r="F90" s="261"/>
      <c r="G90" s="261"/>
      <c r="H90" s="267"/>
      <c r="I90" s="59"/>
      <c r="J90" s="59"/>
      <c r="K90" s="59"/>
      <c r="L90" s="59"/>
      <c r="M90" s="59"/>
      <c r="N90" s="59"/>
      <c r="O90" s="59"/>
    </row>
    <row r="91" spans="1:15">
      <c r="A91" s="90"/>
      <c r="B91" s="385" t="s">
        <v>1902</v>
      </c>
      <c r="C91" s="162"/>
      <c r="D91" s="396"/>
      <c r="E91" s="162"/>
      <c r="F91" s="162"/>
      <c r="G91" s="162"/>
      <c r="H91" s="67"/>
      <c r="I91" s="59"/>
      <c r="J91" s="59"/>
      <c r="K91" s="59"/>
      <c r="L91" s="59"/>
      <c r="M91" s="59"/>
      <c r="N91" s="59"/>
      <c r="O91" s="59"/>
    </row>
    <row r="92" spans="1:15">
      <c r="A92" s="90"/>
      <c r="B92" s="385" t="s">
        <v>1906</v>
      </c>
      <c r="C92" s="834"/>
      <c r="D92" s="396"/>
      <c r="E92" s="834"/>
      <c r="F92" s="834"/>
      <c r="G92" s="834"/>
      <c r="H92" s="67"/>
      <c r="I92" s="59"/>
      <c r="J92" s="59"/>
      <c r="K92" s="59"/>
      <c r="L92" s="59"/>
      <c r="M92" s="59"/>
      <c r="N92" s="59"/>
      <c r="O92" s="59"/>
    </row>
    <row r="93" spans="1:15">
      <c r="A93" s="90">
        <f>A89+1</f>
        <v>51</v>
      </c>
      <c r="B93" s="795"/>
      <c r="C93" s="796"/>
      <c r="D93" s="399" t="s">
        <v>1533</v>
      </c>
      <c r="E93" s="796"/>
      <c r="F93" s="796"/>
      <c r="G93" s="796"/>
      <c r="H93" s="267">
        <f>C93+E93-F93+G93</f>
        <v>0</v>
      </c>
      <c r="I93" s="59"/>
      <c r="J93" s="59"/>
      <c r="K93" s="59"/>
      <c r="L93" s="59"/>
      <c r="M93" s="59"/>
      <c r="N93" s="59"/>
      <c r="O93" s="59"/>
    </row>
    <row r="94" spans="1:15">
      <c r="A94" s="90">
        <f>A93+1</f>
        <v>52</v>
      </c>
      <c r="B94" s="834"/>
      <c r="C94" s="794"/>
      <c r="D94" s="263"/>
      <c r="E94" s="794"/>
      <c r="F94" s="794"/>
      <c r="G94" s="794"/>
      <c r="H94" s="234">
        <f>C94+E94-F94+G94</f>
        <v>0</v>
      </c>
      <c r="I94" s="59"/>
      <c r="J94" s="59"/>
      <c r="K94" s="59"/>
      <c r="L94" s="59"/>
      <c r="M94" s="59"/>
      <c r="N94" s="59"/>
      <c r="O94" s="59"/>
    </row>
    <row r="95" spans="1:15">
      <c r="A95" s="90">
        <f>A94+1</f>
        <v>53</v>
      </c>
      <c r="B95" s="834"/>
      <c r="C95" s="834"/>
      <c r="D95" s="396"/>
      <c r="E95" s="834"/>
      <c r="F95" s="834"/>
      <c r="G95" s="834"/>
      <c r="H95" s="234">
        <f>C95+E95-F95+G95</f>
        <v>0</v>
      </c>
      <c r="I95" s="59"/>
      <c r="J95" s="59"/>
      <c r="K95" s="59"/>
      <c r="L95" s="59"/>
      <c r="M95" s="59"/>
      <c r="N95" s="59"/>
      <c r="O95" s="59"/>
    </row>
    <row r="96" spans="1:15">
      <c r="A96" s="90">
        <f>A95+1</f>
        <v>54</v>
      </c>
      <c r="B96" s="834"/>
      <c r="C96" s="834"/>
      <c r="D96" s="396"/>
      <c r="E96" s="834"/>
      <c r="F96" s="834"/>
      <c r="G96" s="834"/>
      <c r="H96" s="234">
        <f>C96+E96-F96+G96</f>
        <v>0</v>
      </c>
      <c r="I96" s="59"/>
      <c r="J96" s="59"/>
      <c r="K96" s="59"/>
      <c r="L96" s="59"/>
      <c r="M96" s="59"/>
      <c r="N96" s="59"/>
      <c r="O96" s="59"/>
    </row>
    <row r="97" spans="1:15">
      <c r="A97" s="90">
        <f>A96+1</f>
        <v>55</v>
      </c>
      <c r="B97" s="162" t="s">
        <v>1907</v>
      </c>
      <c r="C97" s="834"/>
      <c r="D97" s="399" t="s">
        <v>1555</v>
      </c>
      <c r="E97" s="834"/>
      <c r="F97" s="834"/>
      <c r="G97" s="834"/>
      <c r="H97" s="234">
        <f>C97+E97-F97+G97</f>
        <v>0</v>
      </c>
      <c r="I97" s="59"/>
      <c r="J97" s="59"/>
      <c r="K97" s="59"/>
      <c r="L97" s="59"/>
      <c r="M97" s="59"/>
      <c r="N97" s="59"/>
      <c r="O97" s="59"/>
    </row>
    <row r="98" spans="1:15">
      <c r="A98" s="90">
        <f>A97+1</f>
        <v>56</v>
      </c>
      <c r="B98" s="386" t="s">
        <v>46</v>
      </c>
      <c r="C98" s="384">
        <f>SUM(C93:C97)</f>
        <v>0</v>
      </c>
      <c r="D98" s="396"/>
      <c r="E98" s="384">
        <f>SUM(E93:E97)</f>
        <v>0</v>
      </c>
      <c r="F98" s="384">
        <f>SUM(F93:F97)</f>
        <v>0</v>
      </c>
      <c r="G98" s="384">
        <f>SUM(G93:G97)</f>
        <v>0</v>
      </c>
      <c r="H98" s="381">
        <f>SUM(H93:H97)</f>
        <v>0</v>
      </c>
      <c r="I98" s="59"/>
      <c r="J98" s="59"/>
      <c r="K98" s="59"/>
      <c r="L98" s="59"/>
      <c r="M98" s="59"/>
      <c r="N98" s="59"/>
      <c r="O98" s="59"/>
    </row>
    <row r="99" spans="1:15">
      <c r="A99" s="90"/>
      <c r="B99" s="385" t="s">
        <v>1910</v>
      </c>
      <c r="C99" s="832"/>
      <c r="D99" s="162"/>
      <c r="E99" s="832"/>
      <c r="F99" s="832"/>
      <c r="G99" s="832"/>
      <c r="H99" s="266"/>
      <c r="I99" s="59"/>
      <c r="J99" s="59"/>
      <c r="K99" s="59"/>
      <c r="L99" s="59"/>
      <c r="M99" s="59"/>
      <c r="N99" s="59"/>
      <c r="O99" s="59"/>
    </row>
    <row r="100" spans="1:15">
      <c r="A100" s="90">
        <f>A98+1</f>
        <v>57</v>
      </c>
      <c r="B100" s="834"/>
      <c r="C100" s="796"/>
      <c r="D100" s="399" t="s">
        <v>1533</v>
      </c>
      <c r="E100" s="796"/>
      <c r="F100" s="796"/>
      <c r="G100" s="796"/>
      <c r="H100" s="267">
        <f>C100+E100-F100+G100</f>
        <v>0</v>
      </c>
      <c r="I100" s="59"/>
      <c r="J100" s="59"/>
      <c r="K100" s="59"/>
      <c r="L100" s="59"/>
      <c r="M100" s="59"/>
      <c r="N100" s="59"/>
      <c r="O100" s="59"/>
    </row>
    <row r="101" spans="1:15">
      <c r="A101" s="90">
        <f>A100+1</f>
        <v>58</v>
      </c>
      <c r="B101" s="834"/>
      <c r="C101" s="794"/>
      <c r="D101" s="263"/>
      <c r="E101" s="794"/>
      <c r="F101" s="794"/>
      <c r="G101" s="794"/>
      <c r="H101" s="234">
        <f>C101+E101-F101+G101</f>
        <v>0</v>
      </c>
      <c r="I101" s="59"/>
      <c r="J101" s="59"/>
      <c r="K101" s="59"/>
      <c r="L101" s="59"/>
      <c r="M101" s="59"/>
      <c r="N101" s="59"/>
      <c r="O101" s="59"/>
    </row>
    <row r="102" spans="1:15">
      <c r="A102" s="90">
        <f>A101+1</f>
        <v>59</v>
      </c>
      <c r="B102" s="834"/>
      <c r="C102" s="834"/>
      <c r="D102" s="396"/>
      <c r="E102" s="834"/>
      <c r="F102" s="834"/>
      <c r="G102" s="834"/>
      <c r="H102" s="234">
        <f>C102+E102-F102+G102</f>
        <v>0</v>
      </c>
      <c r="I102" s="59"/>
      <c r="J102" s="59"/>
      <c r="K102" s="59"/>
      <c r="L102" s="59"/>
      <c r="M102" s="59"/>
      <c r="N102" s="59"/>
      <c r="O102" s="59"/>
    </row>
    <row r="103" spans="1:15">
      <c r="A103" s="90">
        <f>A102+1</f>
        <v>60</v>
      </c>
      <c r="B103" s="162" t="s">
        <v>1907</v>
      </c>
      <c r="C103" s="834"/>
      <c r="D103" s="399" t="s">
        <v>1555</v>
      </c>
      <c r="E103" s="834"/>
      <c r="F103" s="834"/>
      <c r="G103" s="834"/>
      <c r="H103" s="234">
        <f>C103+E103-F103+G103</f>
        <v>0</v>
      </c>
      <c r="I103" s="59"/>
      <c r="J103" s="59"/>
      <c r="K103" s="59"/>
      <c r="L103" s="59"/>
      <c r="M103" s="59"/>
      <c r="N103" s="59"/>
      <c r="O103" s="59"/>
    </row>
    <row r="104" spans="1:15">
      <c r="A104" s="90">
        <f>A103+1</f>
        <v>61</v>
      </c>
      <c r="B104" s="386" t="s">
        <v>46</v>
      </c>
      <c r="C104" s="387">
        <f>SUM(C100:C103)</f>
        <v>0</v>
      </c>
      <c r="D104" s="162"/>
      <c r="E104" s="387">
        <f>SUM(E100:E103)</f>
        <v>0</v>
      </c>
      <c r="F104" s="387">
        <f>SUM(F100:F103)</f>
        <v>0</v>
      </c>
      <c r="G104" s="387">
        <f>SUM(G100:G103)</f>
        <v>0</v>
      </c>
      <c r="H104" s="388">
        <f>SUM(H100:H103)</f>
        <v>0</v>
      </c>
      <c r="I104" s="59"/>
      <c r="J104" s="59"/>
      <c r="K104" s="59"/>
      <c r="L104" s="59"/>
      <c r="M104" s="59"/>
      <c r="N104" s="59"/>
      <c r="O104" s="59"/>
    </row>
    <row r="105" spans="1:15" ht="16" thickBot="1">
      <c r="A105" s="95">
        <f>A104+1</f>
        <v>62</v>
      </c>
      <c r="B105" s="400" t="s">
        <v>800</v>
      </c>
      <c r="C105" s="322">
        <f>C98+C104</f>
        <v>0</v>
      </c>
      <c r="D105" s="265"/>
      <c r="E105" s="322">
        <f>E98+E104</f>
        <v>0</v>
      </c>
      <c r="F105" s="322">
        <f>F98+F104</f>
        <v>0</v>
      </c>
      <c r="G105" s="322">
        <f>G98+G104</f>
        <v>0</v>
      </c>
      <c r="H105" s="323">
        <f>H98+H104</f>
        <v>0</v>
      </c>
      <c r="I105" s="59"/>
      <c r="J105" s="59"/>
      <c r="K105" s="59"/>
      <c r="L105" s="59"/>
      <c r="M105" s="59"/>
      <c r="N105" s="59"/>
      <c r="O105" s="59"/>
    </row>
    <row r="106" spans="1:15">
      <c r="A106" s="59"/>
      <c r="B106" s="59"/>
      <c r="C106" s="59"/>
      <c r="D106" s="59"/>
      <c r="E106" s="59"/>
      <c r="F106" s="59"/>
      <c r="G106" s="59"/>
      <c r="H106" s="151" t="s">
        <v>2377</v>
      </c>
      <c r="I106" s="59"/>
      <c r="J106" s="59"/>
      <c r="K106" s="59"/>
      <c r="L106" s="59"/>
      <c r="M106" s="59"/>
      <c r="N106" s="59"/>
      <c r="O106" s="59"/>
    </row>
    <row r="107" spans="1:15">
      <c r="A107" s="59"/>
      <c r="B107" s="98"/>
      <c r="C107" s="98"/>
      <c r="D107" s="393"/>
      <c r="E107" s="98"/>
      <c r="F107" s="98"/>
      <c r="G107" s="98"/>
      <c r="H107" s="98"/>
      <c r="I107" s="59"/>
      <c r="J107" s="59"/>
      <c r="K107" s="59"/>
      <c r="L107" s="59"/>
      <c r="M107" s="59"/>
      <c r="N107" s="59"/>
      <c r="O107" s="59"/>
    </row>
    <row r="108" spans="1:15">
      <c r="A108" s="125">
        <v>44</v>
      </c>
      <c r="B108" s="125"/>
      <c r="C108" s="125"/>
      <c r="D108" s="398"/>
      <c r="E108" s="125"/>
      <c r="F108" s="125"/>
      <c r="G108" s="125"/>
      <c r="H108" s="125"/>
      <c r="I108" s="59"/>
      <c r="J108" s="59"/>
      <c r="K108" s="59"/>
      <c r="L108" s="59"/>
      <c r="M108" s="59"/>
      <c r="N108" s="59"/>
      <c r="O108" s="59"/>
    </row>
    <row r="109" spans="1:15">
      <c r="A109" s="59"/>
      <c r="B109" s="59"/>
      <c r="C109" s="59"/>
      <c r="D109" s="59"/>
      <c r="E109" s="59"/>
      <c r="F109" s="59"/>
      <c r="G109" s="59"/>
    </row>
    <row r="110" spans="1:15">
      <c r="A110" s="59"/>
      <c r="B110" s="59"/>
      <c r="C110" s="59"/>
      <c r="D110" s="59"/>
      <c r="E110" s="59"/>
      <c r="F110" s="59"/>
      <c r="G110" s="59"/>
    </row>
    <row r="111" spans="1:15">
      <c r="A111" s="59"/>
      <c r="B111" s="59"/>
      <c r="C111" s="59"/>
      <c r="D111" s="59"/>
      <c r="E111" s="59"/>
      <c r="F111" s="59"/>
      <c r="G111" s="59"/>
    </row>
    <row r="112" spans="1:15">
      <c r="A112" s="59"/>
      <c r="B112" s="59"/>
      <c r="C112" s="59"/>
      <c r="D112" s="59"/>
      <c r="E112" s="59"/>
      <c r="F112" s="59"/>
      <c r="G112" s="59"/>
    </row>
    <row r="113" spans="1:7">
      <c r="A113" s="59"/>
      <c r="B113" s="59"/>
      <c r="C113" s="59"/>
      <c r="D113" s="59"/>
      <c r="E113" s="59"/>
      <c r="F113" s="59"/>
      <c r="G113" s="59"/>
    </row>
    <row r="114" spans="1:7">
      <c r="A114" s="59"/>
      <c r="B114" s="59"/>
      <c r="C114" s="59"/>
      <c r="D114" s="59"/>
      <c r="E114" s="59"/>
      <c r="F114" s="59"/>
      <c r="G114" s="59"/>
    </row>
    <row r="115" spans="1:7">
      <c r="A115" s="59"/>
      <c r="B115" s="59"/>
      <c r="C115" s="59"/>
      <c r="D115" s="59"/>
      <c r="E115" s="59"/>
      <c r="F115" s="59"/>
      <c r="G115" s="59"/>
    </row>
    <row r="116" spans="1:7">
      <c r="A116" s="59"/>
      <c r="B116" s="59"/>
      <c r="C116" s="59"/>
      <c r="D116" s="59"/>
      <c r="E116" s="59"/>
      <c r="F116" s="59"/>
      <c r="G116" s="59"/>
    </row>
  </sheetData>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108</xdr:row>
                    <xdr:rowOff>0</xdr:rowOff>
                  </from>
                  <to>
                    <xdr:col>0</xdr:col>
                    <xdr:colOff>0</xdr:colOff>
                    <xdr:row>108</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dimension ref="A1:J148"/>
  <sheetViews>
    <sheetView defaultGridColor="0" colorId="22" zoomScale="90" zoomScaleNormal="90" workbookViewId="0">
      <selection activeCell="H129" activeCellId="1" sqref="H96 H129"/>
    </sheetView>
  </sheetViews>
  <sheetFormatPr defaultColWidth="9.84375" defaultRowHeight="15.5"/>
  <cols>
    <col min="1" max="1" width="4.84375" style="1025" customWidth="1"/>
    <col min="2" max="2" width="60.84375" style="1025" customWidth="1"/>
    <col min="3" max="3" width="15.84375" style="1025" customWidth="1"/>
    <col min="4" max="4" width="6.84375" style="1025" customWidth="1"/>
    <col min="5" max="5" width="14.4609375" style="1025" bestFit="1" customWidth="1"/>
    <col min="6" max="6" width="14.53515625" style="1025" customWidth="1"/>
    <col min="7" max="7" width="16.84375" style="1025" customWidth="1"/>
    <col min="8" max="8" width="26.84375" style="1025" customWidth="1"/>
    <col min="9" max="16384" width="9.84375" style="1025"/>
  </cols>
  <sheetData>
    <row r="1" spans="1:9" ht="16" thickBot="1">
      <c r="A1" s="838" t="str">
        <f>'Data Sheet'!A56</f>
        <v>Annual Report of VERIZON NEW YORK INC.                                                                                    For the period ending DECEMBER 31, 2023</v>
      </c>
      <c r="B1" s="838"/>
      <c r="C1" s="838"/>
      <c r="D1" s="838"/>
      <c r="E1" s="838"/>
      <c r="F1" s="838"/>
      <c r="G1" s="838"/>
      <c r="H1" s="838"/>
      <c r="I1" s="838"/>
    </row>
    <row r="2" spans="1:9">
      <c r="A2" s="1631"/>
      <c r="B2" s="1632"/>
      <c r="C2" s="1632"/>
      <c r="D2" s="1632"/>
      <c r="E2" s="1632"/>
      <c r="F2" s="1632"/>
      <c r="G2" s="1632"/>
      <c r="H2" s="1633"/>
      <c r="I2" s="838"/>
    </row>
    <row r="3" spans="1:9">
      <c r="A3" s="1634"/>
      <c r="B3" s="1635" t="s">
        <v>801</v>
      </c>
      <c r="C3" s="1636"/>
      <c r="D3" s="1636"/>
      <c r="E3" s="1636"/>
      <c r="F3" s="1636"/>
      <c r="G3" s="1636"/>
      <c r="H3" s="1637"/>
      <c r="I3" s="838"/>
    </row>
    <row r="4" spans="1:9">
      <c r="A4" s="1634"/>
      <c r="B4" s="1635"/>
      <c r="C4" s="1636"/>
      <c r="D4" s="1636"/>
      <c r="E4" s="1636"/>
      <c r="F4" s="1636"/>
      <c r="G4" s="1636"/>
      <c r="H4" s="1637"/>
      <c r="I4" s="838"/>
    </row>
    <row r="5" spans="1:9">
      <c r="A5" s="1638" t="s">
        <v>1858</v>
      </c>
      <c r="B5" s="838" t="s">
        <v>1890</v>
      </c>
      <c r="C5" s="838"/>
      <c r="D5" s="838"/>
      <c r="E5" s="838"/>
      <c r="F5" s="838"/>
      <c r="G5" s="838"/>
      <c r="H5" s="906"/>
      <c r="I5" s="838"/>
    </row>
    <row r="6" spans="1:9">
      <c r="A6" s="1639"/>
      <c r="B6" s="838" t="s">
        <v>1891</v>
      </c>
      <c r="C6" s="838"/>
      <c r="D6" s="838"/>
      <c r="E6" s="838"/>
      <c r="F6" s="838"/>
      <c r="G6" s="838"/>
      <c r="H6" s="906"/>
      <c r="I6" s="838"/>
    </row>
    <row r="7" spans="1:9">
      <c r="A7" s="1639"/>
      <c r="B7" s="838"/>
      <c r="C7" s="838"/>
      <c r="D7" s="838"/>
      <c r="E7" s="838"/>
      <c r="F7" s="838"/>
      <c r="G7" s="838"/>
      <c r="H7" s="906"/>
      <c r="I7" s="838"/>
    </row>
    <row r="8" spans="1:9">
      <c r="A8" s="1638" t="s">
        <v>1872</v>
      </c>
      <c r="B8" s="838" t="s">
        <v>1892</v>
      </c>
      <c r="C8" s="838"/>
      <c r="D8" s="838"/>
      <c r="E8" s="838"/>
      <c r="F8" s="838"/>
      <c r="G8" s="838"/>
      <c r="H8" s="906"/>
      <c r="I8" s="838"/>
    </row>
    <row r="9" spans="1:9">
      <c r="A9" s="1639"/>
      <c r="B9" s="838" t="s">
        <v>1893</v>
      </c>
      <c r="C9" s="838"/>
      <c r="D9" s="838"/>
      <c r="E9" s="838"/>
      <c r="F9" s="838"/>
      <c r="G9" s="838"/>
      <c r="H9" s="906"/>
      <c r="I9" s="838"/>
    </row>
    <row r="10" spans="1:9">
      <c r="A10" s="1639"/>
      <c r="B10" s="838"/>
      <c r="C10" s="838"/>
      <c r="D10" s="838"/>
      <c r="E10" s="838"/>
      <c r="F10" s="838"/>
      <c r="G10" s="838"/>
      <c r="H10" s="906"/>
      <c r="I10" s="838"/>
    </row>
    <row r="11" spans="1:9">
      <c r="A11" s="1638" t="s">
        <v>1223</v>
      </c>
      <c r="B11" s="838" t="s">
        <v>802</v>
      </c>
      <c r="C11" s="838"/>
      <c r="D11" s="838"/>
      <c r="E11" s="838"/>
      <c r="F11" s="838"/>
      <c r="G11" s="838"/>
      <c r="H11" s="906"/>
      <c r="I11" s="838"/>
    </row>
    <row r="12" spans="1:9">
      <c r="A12" s="1639"/>
      <c r="B12" s="838" t="s">
        <v>803</v>
      </c>
      <c r="C12" s="838"/>
      <c r="D12" s="838"/>
      <c r="E12" s="838"/>
      <c r="F12" s="838"/>
      <c r="G12" s="838"/>
      <c r="H12" s="906"/>
      <c r="I12" s="838"/>
    </row>
    <row r="13" spans="1:9">
      <c r="A13" s="1640"/>
      <c r="B13" s="932"/>
      <c r="C13" s="1641" t="s">
        <v>914</v>
      </c>
      <c r="D13" s="932"/>
      <c r="E13" s="1641" t="s">
        <v>262</v>
      </c>
      <c r="F13" s="1641" t="s">
        <v>262</v>
      </c>
      <c r="G13" s="1641" t="s">
        <v>1072</v>
      </c>
      <c r="H13" s="1642" t="s">
        <v>914</v>
      </c>
      <c r="I13" s="838"/>
    </row>
    <row r="14" spans="1:9">
      <c r="A14" s="1643" t="s">
        <v>35</v>
      </c>
      <c r="B14" s="1644" t="s">
        <v>1894</v>
      </c>
      <c r="C14" s="1644" t="s">
        <v>369</v>
      </c>
      <c r="D14" s="1644" t="s">
        <v>1895</v>
      </c>
      <c r="E14" s="1644" t="s">
        <v>52</v>
      </c>
      <c r="F14" s="1644" t="s">
        <v>52</v>
      </c>
      <c r="G14" s="1644" t="s">
        <v>1394</v>
      </c>
      <c r="H14" s="1645" t="s">
        <v>916</v>
      </c>
      <c r="I14" s="838"/>
    </row>
    <row r="15" spans="1:9">
      <c r="A15" s="1643" t="s">
        <v>47</v>
      </c>
      <c r="B15" s="748"/>
      <c r="C15" s="1644" t="s">
        <v>2202</v>
      </c>
      <c r="D15" s="1644" t="s">
        <v>1888</v>
      </c>
      <c r="E15" s="1644" t="s">
        <v>1896</v>
      </c>
      <c r="F15" s="1644" t="s">
        <v>1897</v>
      </c>
      <c r="G15" s="1644" t="s">
        <v>1396</v>
      </c>
      <c r="H15" s="1645" t="s">
        <v>52</v>
      </c>
      <c r="I15" s="838"/>
    </row>
    <row r="16" spans="1:9">
      <c r="A16" s="928"/>
      <c r="B16" s="1644" t="s">
        <v>459</v>
      </c>
      <c r="C16" s="1644" t="s">
        <v>460</v>
      </c>
      <c r="D16" s="1644" t="s">
        <v>461</v>
      </c>
      <c r="E16" s="1644" t="s">
        <v>61</v>
      </c>
      <c r="F16" s="1644" t="s">
        <v>62</v>
      </c>
      <c r="G16" s="1644" t="s">
        <v>63</v>
      </c>
      <c r="H16" s="1645" t="s">
        <v>64</v>
      </c>
      <c r="I16" s="838"/>
    </row>
    <row r="17" spans="1:9">
      <c r="A17" s="1640"/>
      <c r="B17" s="1646" t="s">
        <v>1898</v>
      </c>
      <c r="C17" s="932"/>
      <c r="D17" s="932"/>
      <c r="E17" s="932"/>
      <c r="F17" s="932"/>
      <c r="G17" s="932"/>
      <c r="H17" s="1647"/>
      <c r="I17" s="838"/>
    </row>
    <row r="18" spans="1:9">
      <c r="A18" s="928"/>
      <c r="B18" s="931" t="s">
        <v>804</v>
      </c>
      <c r="C18" s="846"/>
      <c r="D18" s="930"/>
      <c r="E18" s="846"/>
      <c r="F18" s="846"/>
      <c r="G18" s="846"/>
      <c r="H18" s="847"/>
      <c r="I18" s="838"/>
    </row>
    <row r="19" spans="1:9">
      <c r="A19" s="928">
        <v>1</v>
      </c>
      <c r="B19" s="748"/>
      <c r="C19" s="846"/>
      <c r="D19" s="930"/>
      <c r="E19" s="846"/>
      <c r="F19" s="846"/>
      <c r="G19" s="846"/>
      <c r="H19" s="847">
        <f t="shared" ref="H19:H26" si="0">C19+E19-F19+G19</f>
        <v>0</v>
      </c>
      <c r="I19" s="838"/>
    </row>
    <row r="20" spans="1:9">
      <c r="A20" s="928">
        <f t="shared" ref="A20:A27" si="1">A19+1</f>
        <v>2</v>
      </c>
      <c r="B20" s="748"/>
      <c r="C20" s="905"/>
      <c r="D20" s="905"/>
      <c r="E20" s="905"/>
      <c r="F20" s="905"/>
      <c r="G20" s="905"/>
      <c r="H20" s="889">
        <f t="shared" si="0"/>
        <v>0</v>
      </c>
      <c r="I20" s="838"/>
    </row>
    <row r="21" spans="1:9">
      <c r="A21" s="928">
        <f t="shared" si="1"/>
        <v>3</v>
      </c>
      <c r="B21" s="748"/>
      <c r="C21" s="905"/>
      <c r="D21" s="905"/>
      <c r="E21" s="905"/>
      <c r="F21" s="905"/>
      <c r="G21" s="905"/>
      <c r="H21" s="889">
        <f t="shared" si="0"/>
        <v>0</v>
      </c>
      <c r="I21" s="838"/>
    </row>
    <row r="22" spans="1:9">
      <c r="A22" s="928">
        <f t="shared" si="1"/>
        <v>4</v>
      </c>
      <c r="B22" s="748"/>
      <c r="C22" s="905"/>
      <c r="D22" s="905"/>
      <c r="E22" s="905"/>
      <c r="F22" s="905"/>
      <c r="G22" s="905"/>
      <c r="H22" s="889">
        <f t="shared" si="0"/>
        <v>0</v>
      </c>
      <c r="I22" s="838"/>
    </row>
    <row r="23" spans="1:9">
      <c r="A23" s="928">
        <f t="shared" si="1"/>
        <v>5</v>
      </c>
      <c r="B23" s="748"/>
      <c r="C23" s="905"/>
      <c r="D23" s="905"/>
      <c r="E23" s="905"/>
      <c r="F23" s="905"/>
      <c r="G23" s="905"/>
      <c r="H23" s="889">
        <f t="shared" si="0"/>
        <v>0</v>
      </c>
      <c r="I23" s="838"/>
    </row>
    <row r="24" spans="1:9">
      <c r="A24" s="928">
        <f t="shared" si="1"/>
        <v>6</v>
      </c>
      <c r="B24" s="748"/>
      <c r="C24" s="905"/>
      <c r="D24" s="905"/>
      <c r="E24" s="905"/>
      <c r="F24" s="905"/>
      <c r="G24" s="905"/>
      <c r="H24" s="889">
        <f t="shared" si="0"/>
        <v>0</v>
      </c>
      <c r="I24" s="838"/>
    </row>
    <row r="25" spans="1:9">
      <c r="A25" s="928">
        <f t="shared" si="1"/>
        <v>7</v>
      </c>
      <c r="B25" s="748"/>
      <c r="C25" s="905"/>
      <c r="D25" s="905"/>
      <c r="E25" s="905"/>
      <c r="F25" s="905"/>
      <c r="G25" s="905"/>
      <c r="H25" s="889">
        <f t="shared" si="0"/>
        <v>0</v>
      </c>
      <c r="I25" s="838"/>
    </row>
    <row r="26" spans="1:9">
      <c r="A26" s="928">
        <f t="shared" si="1"/>
        <v>8</v>
      </c>
      <c r="B26" s="748"/>
      <c r="C26" s="905"/>
      <c r="D26" s="905"/>
      <c r="E26" s="905"/>
      <c r="F26" s="905"/>
      <c r="G26" s="905"/>
      <c r="H26" s="889">
        <f t="shared" si="0"/>
        <v>0</v>
      </c>
      <c r="I26" s="838"/>
    </row>
    <row r="27" spans="1:9">
      <c r="A27" s="928">
        <f t="shared" si="1"/>
        <v>9</v>
      </c>
      <c r="B27" s="929" t="s">
        <v>46</v>
      </c>
      <c r="C27" s="843">
        <f>SUM(C19:C26)</f>
        <v>0</v>
      </c>
      <c r="D27" s="930">
        <v>7250</v>
      </c>
      <c r="E27" s="843">
        <f>SUM(E19:E26)</f>
        <v>0</v>
      </c>
      <c r="F27" s="843">
        <f>SUM(F19:F26)</f>
        <v>0</v>
      </c>
      <c r="G27" s="843">
        <f>SUM(G19:G26)</f>
        <v>0</v>
      </c>
      <c r="H27" s="844">
        <f>SUM(H19:H26)</f>
        <v>0</v>
      </c>
      <c r="I27" s="838"/>
    </row>
    <row r="28" spans="1:9">
      <c r="A28" s="928"/>
      <c r="B28" s="931" t="s">
        <v>805</v>
      </c>
      <c r="C28" s="932"/>
      <c r="D28" s="748"/>
      <c r="E28" s="932"/>
      <c r="F28" s="932"/>
      <c r="G28" s="932"/>
      <c r="H28" s="1647"/>
      <c r="I28" s="838"/>
    </row>
    <row r="29" spans="1:9">
      <c r="A29" s="928">
        <f>A27+1</f>
        <v>10</v>
      </c>
      <c r="B29" s="748"/>
      <c r="C29" s="846">
        <v>2267220555.48</v>
      </c>
      <c r="D29" s="930"/>
      <c r="E29" s="846">
        <v>274275214.00000006</v>
      </c>
      <c r="F29" s="846">
        <v>254798352</v>
      </c>
      <c r="G29" s="905">
        <v>-2076538</v>
      </c>
      <c r="H29" s="847">
        <f t="shared" ref="H29:H36" si="2">C29+E29-F29+G29</f>
        <v>2284620879.48</v>
      </c>
      <c r="I29" s="838"/>
    </row>
    <row r="30" spans="1:9">
      <c r="A30" s="928">
        <f t="shared" ref="A30:A38" si="3">A29+1</f>
        <v>11</v>
      </c>
      <c r="B30" s="748"/>
      <c r="C30" s="905"/>
      <c r="D30" s="905"/>
      <c r="E30" s="905"/>
      <c r="F30" s="905"/>
      <c r="G30" s="905"/>
      <c r="H30" s="889">
        <f t="shared" si="2"/>
        <v>0</v>
      </c>
      <c r="I30" s="838"/>
    </row>
    <row r="31" spans="1:9">
      <c r="A31" s="928">
        <f t="shared" si="3"/>
        <v>12</v>
      </c>
      <c r="B31" s="1027"/>
      <c r="C31" s="905"/>
      <c r="D31" s="905"/>
      <c r="E31" s="905"/>
      <c r="F31" s="905"/>
      <c r="G31" s="905"/>
      <c r="H31" s="889">
        <f t="shared" si="2"/>
        <v>0</v>
      </c>
      <c r="I31" s="838"/>
    </row>
    <row r="32" spans="1:9">
      <c r="A32" s="928">
        <f t="shared" si="3"/>
        <v>13</v>
      </c>
      <c r="B32" s="748"/>
      <c r="C32" s="905"/>
      <c r="D32" s="905"/>
      <c r="E32" s="905"/>
      <c r="F32" s="905"/>
      <c r="G32" s="905"/>
      <c r="H32" s="889">
        <f t="shared" si="2"/>
        <v>0</v>
      </c>
      <c r="I32" s="838"/>
    </row>
    <row r="33" spans="1:9">
      <c r="A33" s="928">
        <f t="shared" si="3"/>
        <v>14</v>
      </c>
      <c r="B33" s="748"/>
      <c r="C33" s="1024"/>
      <c r="D33" s="905"/>
      <c r="E33" s="905"/>
      <c r="F33" s="905"/>
      <c r="G33" s="905"/>
      <c r="H33" s="889">
        <f t="shared" si="2"/>
        <v>0</v>
      </c>
      <c r="I33" s="838"/>
    </row>
    <row r="34" spans="1:9">
      <c r="A34" s="928">
        <f t="shared" si="3"/>
        <v>15</v>
      </c>
      <c r="B34" s="748"/>
      <c r="C34" s="1024"/>
      <c r="D34" s="905"/>
      <c r="E34" s="905"/>
      <c r="F34" s="905"/>
      <c r="G34" s="905"/>
      <c r="H34" s="889">
        <f t="shared" si="2"/>
        <v>0</v>
      </c>
      <c r="I34" s="838"/>
    </row>
    <row r="35" spans="1:9">
      <c r="A35" s="928">
        <f t="shared" si="3"/>
        <v>16</v>
      </c>
      <c r="B35" s="748"/>
      <c r="C35" s="1024"/>
      <c r="D35" s="930"/>
      <c r="E35" s="748"/>
      <c r="F35" s="748"/>
      <c r="G35" s="748"/>
      <c r="H35" s="889">
        <f t="shared" si="2"/>
        <v>0</v>
      </c>
      <c r="I35" s="838"/>
    </row>
    <row r="36" spans="1:9">
      <c r="A36" s="928">
        <f t="shared" si="3"/>
        <v>17</v>
      </c>
      <c r="B36" s="748"/>
      <c r="C36" s="1024"/>
      <c r="D36" s="930"/>
      <c r="E36" s="748"/>
      <c r="F36" s="748"/>
      <c r="G36" s="748"/>
      <c r="H36" s="889">
        <f t="shared" si="2"/>
        <v>0</v>
      </c>
      <c r="I36" s="838"/>
    </row>
    <row r="37" spans="1:9">
      <c r="A37" s="928">
        <f t="shared" si="3"/>
        <v>18</v>
      </c>
      <c r="B37" s="929" t="s">
        <v>46</v>
      </c>
      <c r="C37" s="843">
        <f>SUM(C29:C36)</f>
        <v>2267220555.48</v>
      </c>
      <c r="D37" s="930">
        <v>7250</v>
      </c>
      <c r="E37" s="843">
        <f>SUM(E29:E36)</f>
        <v>274275214.00000006</v>
      </c>
      <c r="F37" s="843">
        <f>SUM(F29:F36)</f>
        <v>254798352</v>
      </c>
      <c r="G37" s="843">
        <f>SUM(G29:G36)</f>
        <v>-2076538</v>
      </c>
      <c r="H37" s="844">
        <f>SUM(H29:H36)</f>
        <v>2284620879.48</v>
      </c>
      <c r="I37" s="838"/>
    </row>
    <row r="38" spans="1:9">
      <c r="A38" s="928">
        <f t="shared" si="3"/>
        <v>19</v>
      </c>
      <c r="B38" s="931" t="s">
        <v>806</v>
      </c>
      <c r="C38" s="1648">
        <f>C27+C37</f>
        <v>2267220555.48</v>
      </c>
      <c r="D38" s="930"/>
      <c r="E38" s="1648">
        <f>E27+E37</f>
        <v>274275214.00000006</v>
      </c>
      <c r="F38" s="1648">
        <f>F27+F37</f>
        <v>254798352</v>
      </c>
      <c r="G38" s="1648">
        <f>G27+G37</f>
        <v>-2076538</v>
      </c>
      <c r="H38" s="1649">
        <f>H27+H37</f>
        <v>2284620879.48</v>
      </c>
      <c r="I38" s="838"/>
    </row>
    <row r="39" spans="1:9">
      <c r="A39" s="928"/>
      <c r="B39" s="937"/>
      <c r="C39" s="846"/>
      <c r="D39" s="930"/>
      <c r="E39" s="846"/>
      <c r="F39" s="846"/>
      <c r="G39" s="846"/>
      <c r="H39" s="847"/>
      <c r="I39" s="838"/>
    </row>
    <row r="40" spans="1:9">
      <c r="A40" s="928"/>
      <c r="B40" s="931" t="s">
        <v>1902</v>
      </c>
      <c r="C40" s="748"/>
      <c r="D40" s="930"/>
      <c r="E40" s="748"/>
      <c r="F40" s="748"/>
      <c r="G40" s="748"/>
      <c r="H40" s="906"/>
      <c r="I40" s="838"/>
    </row>
    <row r="41" spans="1:9">
      <c r="A41" s="928"/>
      <c r="B41" s="931" t="s">
        <v>804</v>
      </c>
      <c r="C41" s="748"/>
      <c r="D41" s="930"/>
      <c r="E41" s="748"/>
      <c r="F41" s="748"/>
      <c r="G41" s="748"/>
      <c r="H41" s="847"/>
      <c r="I41" s="838"/>
    </row>
    <row r="42" spans="1:9">
      <c r="A42" s="928">
        <f>A38+1</f>
        <v>20</v>
      </c>
      <c r="B42" s="748"/>
      <c r="C42" s="937"/>
      <c r="D42" s="937"/>
      <c r="E42" s="937"/>
      <c r="F42" s="937"/>
      <c r="G42" s="937"/>
      <c r="H42" s="847">
        <f t="shared" ref="H42:H49" si="4">C42+E42-F42+G42</f>
        <v>0</v>
      </c>
      <c r="I42" s="1066"/>
    </row>
    <row r="43" spans="1:9">
      <c r="A43" s="928">
        <f t="shared" ref="A43:A50" si="5">A42+1</f>
        <v>21</v>
      </c>
      <c r="B43" s="748"/>
      <c r="C43" s="905"/>
      <c r="D43" s="905"/>
      <c r="E43" s="905"/>
      <c r="F43" s="905"/>
      <c r="G43" s="905"/>
      <c r="H43" s="889">
        <f t="shared" si="4"/>
        <v>0</v>
      </c>
      <c r="I43" s="1066"/>
    </row>
    <row r="44" spans="1:9">
      <c r="A44" s="928">
        <f t="shared" si="5"/>
        <v>22</v>
      </c>
      <c r="B44" s="931"/>
      <c r="C44" s="905"/>
      <c r="D44" s="905"/>
      <c r="E44" s="905"/>
      <c r="F44" s="905"/>
      <c r="G44" s="905"/>
      <c r="H44" s="889">
        <f t="shared" si="4"/>
        <v>0</v>
      </c>
      <c r="I44" s="1066"/>
    </row>
    <row r="45" spans="1:9">
      <c r="A45" s="928">
        <f t="shared" si="5"/>
        <v>23</v>
      </c>
      <c r="B45" s="748"/>
      <c r="C45" s="905"/>
      <c r="D45" s="905"/>
      <c r="E45" s="905"/>
      <c r="F45" s="905"/>
      <c r="G45" s="905"/>
      <c r="H45" s="889">
        <f t="shared" si="4"/>
        <v>0</v>
      </c>
      <c r="I45" s="1066"/>
    </row>
    <row r="46" spans="1:9">
      <c r="A46" s="928">
        <f t="shared" si="5"/>
        <v>24</v>
      </c>
      <c r="B46" s="748"/>
      <c r="C46" s="905"/>
      <c r="D46" s="905"/>
      <c r="E46" s="905"/>
      <c r="F46" s="905"/>
      <c r="G46" s="905"/>
      <c r="H46" s="889">
        <f t="shared" si="4"/>
        <v>0</v>
      </c>
      <c r="I46" s="1066"/>
    </row>
    <row r="47" spans="1:9">
      <c r="A47" s="928">
        <f t="shared" si="5"/>
        <v>25</v>
      </c>
      <c r="B47" s="748"/>
      <c r="C47" s="905"/>
      <c r="D47" s="905"/>
      <c r="E47" s="905"/>
      <c r="F47" s="905"/>
      <c r="G47" s="905"/>
      <c r="H47" s="889">
        <f t="shared" si="4"/>
        <v>0</v>
      </c>
      <c r="I47" s="838"/>
    </row>
    <row r="48" spans="1:9">
      <c r="A48" s="928">
        <f t="shared" si="5"/>
        <v>26</v>
      </c>
      <c r="B48" s="748"/>
      <c r="C48" s="905"/>
      <c r="D48" s="905"/>
      <c r="E48" s="905"/>
      <c r="F48" s="905"/>
      <c r="G48" s="905"/>
      <c r="H48" s="889">
        <f t="shared" si="4"/>
        <v>0</v>
      </c>
      <c r="I48" s="838"/>
    </row>
    <row r="49" spans="1:10">
      <c r="A49" s="928">
        <f t="shared" si="5"/>
        <v>27</v>
      </c>
      <c r="B49" s="748"/>
      <c r="C49" s="905"/>
      <c r="D49" s="905"/>
      <c r="E49" s="905"/>
      <c r="F49" s="905"/>
      <c r="G49" s="905"/>
      <c r="H49" s="889">
        <f t="shared" si="4"/>
        <v>0</v>
      </c>
      <c r="I49" s="838"/>
    </row>
    <row r="50" spans="1:10" ht="16" thickBot="1">
      <c r="A50" s="1650">
        <f t="shared" si="5"/>
        <v>28</v>
      </c>
      <c r="B50" s="1651" t="s">
        <v>46</v>
      </c>
      <c r="C50" s="1652">
        <f>SUM(C42:C49)</f>
        <v>0</v>
      </c>
      <c r="D50" s="1653">
        <v>7250</v>
      </c>
      <c r="E50" s="1652">
        <f>SUM(E42:E49)</f>
        <v>0</v>
      </c>
      <c r="F50" s="1652">
        <f>SUM(F42:F49)</f>
        <v>0</v>
      </c>
      <c r="G50" s="1652">
        <f>SUM(G42:G49)</f>
        <v>0</v>
      </c>
      <c r="H50" s="1654">
        <f>SUM(H42:H49)</f>
        <v>0</v>
      </c>
      <c r="I50" s="838"/>
    </row>
    <row r="51" spans="1:10">
      <c r="A51" s="838" t="s">
        <v>2377</v>
      </c>
      <c r="B51" s="1636"/>
      <c r="C51" s="1636"/>
      <c r="D51" s="1655"/>
      <c r="E51" s="1636"/>
      <c r="F51" s="1636"/>
      <c r="G51" s="1636"/>
      <c r="H51" s="1636"/>
      <c r="I51" s="838"/>
    </row>
    <row r="52" spans="1:10">
      <c r="A52" s="838"/>
      <c r="B52" s="838"/>
      <c r="C52" s="838"/>
      <c r="D52" s="1656"/>
      <c r="E52" s="838"/>
      <c r="F52" s="838"/>
      <c r="G52" s="838"/>
      <c r="H52" s="838"/>
      <c r="I52" s="838"/>
    </row>
    <row r="53" spans="1:10">
      <c r="A53" s="1657">
        <v>45</v>
      </c>
      <c r="B53" s="1657"/>
      <c r="C53" s="1657"/>
      <c r="D53" s="1658"/>
      <c r="E53" s="1657"/>
      <c r="F53" s="1657"/>
      <c r="G53" s="1657"/>
      <c r="H53" s="1657"/>
      <c r="I53" s="838"/>
    </row>
    <row r="54" spans="1:10">
      <c r="A54" s="838"/>
      <c r="B54" s="838"/>
      <c r="C54" s="838"/>
      <c r="D54" s="1656"/>
      <c r="E54" s="838"/>
      <c r="F54" s="838"/>
      <c r="G54" s="838"/>
      <c r="H54" s="838"/>
      <c r="I54" s="838"/>
    </row>
    <row r="55" spans="1:10">
      <c r="A55" s="838"/>
      <c r="B55" s="838"/>
      <c r="C55" s="838"/>
      <c r="D55" s="1656"/>
      <c r="E55" s="838"/>
      <c r="F55" s="838"/>
      <c r="G55" s="838"/>
      <c r="H55" s="838"/>
      <c r="I55" s="838"/>
    </row>
    <row r="56" spans="1:10" ht="16" thickBot="1">
      <c r="A56" s="838" t="str">
        <f>'Data Sheet'!A56</f>
        <v>Annual Report of VERIZON NEW YORK INC.                                                                                    For the period ending DECEMBER 31, 2023</v>
      </c>
      <c r="B56" s="838"/>
      <c r="C56" s="838"/>
      <c r="D56" s="838"/>
      <c r="E56" s="838"/>
      <c r="F56" s="838"/>
      <c r="G56" s="838"/>
      <c r="H56" s="838"/>
      <c r="I56" s="838"/>
    </row>
    <row r="57" spans="1:10">
      <c r="A57" s="1631"/>
      <c r="B57" s="1632"/>
      <c r="C57" s="1632"/>
      <c r="D57" s="1632"/>
      <c r="E57" s="1632"/>
      <c r="F57" s="1632"/>
      <c r="G57" s="1632"/>
      <c r="H57" s="1659"/>
      <c r="I57" s="838"/>
    </row>
    <row r="58" spans="1:10">
      <c r="A58" s="1660" t="s">
        <v>807</v>
      </c>
      <c r="B58" s="1636"/>
      <c r="C58" s="1636"/>
      <c r="D58" s="1636"/>
      <c r="E58" s="1636"/>
      <c r="F58" s="1636"/>
      <c r="G58" s="1636"/>
      <c r="H58" s="1637"/>
      <c r="I58" s="838"/>
    </row>
    <row r="59" spans="1:10">
      <c r="A59" s="1639"/>
      <c r="B59" s="838"/>
      <c r="C59" s="838"/>
      <c r="D59" s="838"/>
      <c r="E59" s="838"/>
      <c r="F59" s="838"/>
      <c r="G59" s="838"/>
      <c r="H59" s="906"/>
      <c r="I59" s="838"/>
    </row>
    <row r="60" spans="1:10">
      <c r="A60" s="1640"/>
      <c r="B60" s="932"/>
      <c r="C60" s="1641" t="s">
        <v>914</v>
      </c>
      <c r="D60" s="932"/>
      <c r="E60" s="1641" t="s">
        <v>262</v>
      </c>
      <c r="F60" s="1641" t="s">
        <v>262</v>
      </c>
      <c r="G60" s="1641" t="s">
        <v>1072</v>
      </c>
      <c r="H60" s="1642" t="s">
        <v>914</v>
      </c>
      <c r="I60" s="838"/>
    </row>
    <row r="61" spans="1:10">
      <c r="A61" s="1643" t="s">
        <v>35</v>
      </c>
      <c r="B61" s="1644" t="s">
        <v>1894</v>
      </c>
      <c r="C61" s="1644" t="s">
        <v>369</v>
      </c>
      <c r="D61" s="1644" t="s">
        <v>1895</v>
      </c>
      <c r="E61" s="1644" t="s">
        <v>52</v>
      </c>
      <c r="F61" s="1644" t="s">
        <v>52</v>
      </c>
      <c r="G61" s="1644" t="s">
        <v>1394</v>
      </c>
      <c r="H61" s="1645" t="s">
        <v>916</v>
      </c>
      <c r="I61" s="838"/>
    </row>
    <row r="62" spans="1:10">
      <c r="A62" s="1643" t="s">
        <v>47</v>
      </c>
      <c r="B62" s="748"/>
      <c r="C62" s="1644" t="s">
        <v>2202</v>
      </c>
      <c r="D62" s="1644" t="s">
        <v>1888</v>
      </c>
      <c r="E62" s="1644" t="s">
        <v>1896</v>
      </c>
      <c r="F62" s="1644" t="s">
        <v>1897</v>
      </c>
      <c r="G62" s="1644" t="s">
        <v>1396</v>
      </c>
      <c r="H62" s="1645" t="s">
        <v>52</v>
      </c>
      <c r="I62" s="838"/>
    </row>
    <row r="63" spans="1:10">
      <c r="A63" s="1661"/>
      <c r="B63" s="1662" t="s">
        <v>459</v>
      </c>
      <c r="C63" s="1644" t="s">
        <v>460</v>
      </c>
      <c r="D63" s="1644" t="s">
        <v>461</v>
      </c>
      <c r="E63" s="1644" t="s">
        <v>61</v>
      </c>
      <c r="F63" s="1644" t="s">
        <v>62</v>
      </c>
      <c r="G63" s="1644" t="s">
        <v>63</v>
      </c>
      <c r="H63" s="1645" t="s">
        <v>64</v>
      </c>
      <c r="I63" s="838"/>
      <c r="J63" s="936"/>
    </row>
    <row r="64" spans="1:10">
      <c r="A64" s="928"/>
      <c r="B64" s="931" t="s">
        <v>1902</v>
      </c>
      <c r="C64" s="932"/>
      <c r="D64" s="932"/>
      <c r="E64" s="932"/>
      <c r="F64" s="932"/>
      <c r="G64" s="932"/>
      <c r="H64" s="1647"/>
      <c r="I64" s="838"/>
    </row>
    <row r="65" spans="1:9">
      <c r="A65" s="928"/>
      <c r="B65" s="931" t="s">
        <v>805</v>
      </c>
      <c r="C65" s="748"/>
      <c r="D65" s="748"/>
      <c r="E65" s="748"/>
      <c r="F65" s="748"/>
      <c r="G65" s="748"/>
      <c r="H65" s="906"/>
      <c r="I65" s="838"/>
    </row>
    <row r="66" spans="1:9">
      <c r="A66" s="928">
        <f>A50+1</f>
        <v>29</v>
      </c>
      <c r="B66" s="931"/>
      <c r="C66" s="846">
        <v>-1063750590.61</v>
      </c>
      <c r="D66" s="748">
        <v>7250</v>
      </c>
      <c r="E66" s="846">
        <v>71597333.00000003</v>
      </c>
      <c r="F66" s="846">
        <v>77678984</v>
      </c>
      <c r="G66" s="846">
        <v>-24830830</v>
      </c>
      <c r="H66" s="847">
        <f t="shared" ref="H66:H72" si="6">C66+E66-F66+G66</f>
        <v>-1094663071.6100001</v>
      </c>
      <c r="I66" s="838"/>
    </row>
    <row r="67" spans="1:9">
      <c r="A67" s="928">
        <f t="shared" ref="A67:A74" si="7">A66+1</f>
        <v>30</v>
      </c>
      <c r="B67" s="1663"/>
      <c r="C67" s="937"/>
      <c r="D67" s="748"/>
      <c r="E67" s="748"/>
      <c r="F67" s="748"/>
      <c r="G67" s="846"/>
      <c r="H67" s="889">
        <f t="shared" si="6"/>
        <v>0</v>
      </c>
      <c r="I67" s="838"/>
    </row>
    <row r="68" spans="1:9">
      <c r="A68" s="928">
        <f t="shared" si="7"/>
        <v>31</v>
      </c>
      <c r="B68" s="931"/>
      <c r="C68" s="937"/>
      <c r="D68" s="748"/>
      <c r="E68" s="937"/>
      <c r="F68" s="937"/>
      <c r="G68" s="937"/>
      <c r="H68" s="889">
        <f>C68+E68-F68+G68</f>
        <v>0</v>
      </c>
      <c r="I68" s="838"/>
    </row>
    <row r="69" spans="1:9">
      <c r="A69" s="928">
        <f t="shared" si="7"/>
        <v>32</v>
      </c>
      <c r="B69" s="1664"/>
      <c r="C69" s="937"/>
      <c r="D69" s="905"/>
      <c r="E69" s="937"/>
      <c r="F69" s="937"/>
      <c r="G69" s="937"/>
      <c r="H69" s="889">
        <f t="shared" si="6"/>
        <v>0</v>
      </c>
      <c r="I69" s="838"/>
    </row>
    <row r="70" spans="1:9">
      <c r="A70" s="928">
        <f t="shared" si="7"/>
        <v>33</v>
      </c>
      <c r="B70" s="1664"/>
      <c r="C70" s="937"/>
      <c r="D70" s="748"/>
      <c r="E70" s="937"/>
      <c r="F70" s="937"/>
      <c r="G70" s="937"/>
      <c r="H70" s="889">
        <f>C70+E70-F70+G70</f>
        <v>0</v>
      </c>
      <c r="I70" s="838"/>
    </row>
    <row r="71" spans="1:9">
      <c r="A71" s="928">
        <f t="shared" si="7"/>
        <v>34</v>
      </c>
      <c r="B71" s="1664"/>
      <c r="C71" s="937"/>
      <c r="D71" s="930"/>
      <c r="E71" s="937"/>
      <c r="F71" s="937"/>
      <c r="G71" s="937"/>
      <c r="H71" s="889">
        <f t="shared" si="6"/>
        <v>0</v>
      </c>
      <c r="I71" s="838"/>
    </row>
    <row r="72" spans="1:9">
      <c r="A72" s="928">
        <f>A71+1</f>
        <v>35</v>
      </c>
      <c r="B72" s="1664"/>
      <c r="C72" s="937"/>
      <c r="D72" s="930"/>
      <c r="E72" s="748"/>
      <c r="F72" s="748"/>
      <c r="G72" s="1665"/>
      <c r="H72" s="889">
        <f t="shared" si="6"/>
        <v>0</v>
      </c>
      <c r="I72" s="838"/>
    </row>
    <row r="73" spans="1:9">
      <c r="A73" s="928">
        <f>A72+1</f>
        <v>36</v>
      </c>
      <c r="B73" s="929" t="s">
        <v>46</v>
      </c>
      <c r="C73" s="843">
        <f>SUM(C66:C72)</f>
        <v>-1063750590.61</v>
      </c>
      <c r="D73" s="1644" t="s">
        <v>417</v>
      </c>
      <c r="E73" s="843">
        <f>SUM(E66:E72)</f>
        <v>71597333.00000003</v>
      </c>
      <c r="F73" s="843">
        <f>SUM(F66:F72)</f>
        <v>77678984</v>
      </c>
      <c r="G73" s="843">
        <f>SUM(G66:G72)</f>
        <v>-24830830</v>
      </c>
      <c r="H73" s="843">
        <f>SUM(H66:H72)</f>
        <v>-1094663071.6100001</v>
      </c>
      <c r="I73" s="838"/>
    </row>
    <row r="74" spans="1:9">
      <c r="A74" s="928">
        <f t="shared" si="7"/>
        <v>37</v>
      </c>
      <c r="B74" s="931" t="s">
        <v>808</v>
      </c>
      <c r="C74" s="1648">
        <f>C50+C73</f>
        <v>-1063750590.61</v>
      </c>
      <c r="D74" s="748"/>
      <c r="E74" s="1648">
        <f>E50+E73</f>
        <v>71597333.00000003</v>
      </c>
      <c r="F74" s="1648">
        <f>F50+F73</f>
        <v>77678984</v>
      </c>
      <c r="G74" s="1648">
        <f>G50+G73</f>
        <v>-24830830</v>
      </c>
      <c r="H74" s="1649">
        <f>H50+H73</f>
        <v>-1094663071.6100001</v>
      </c>
      <c r="I74" s="838"/>
    </row>
    <row r="75" spans="1:9">
      <c r="A75" s="928"/>
      <c r="B75" s="748"/>
      <c r="C75" s="748"/>
      <c r="D75" s="748"/>
      <c r="E75" s="748"/>
      <c r="F75" s="748"/>
      <c r="G75" s="748"/>
      <c r="H75" s="906"/>
      <c r="I75" s="838"/>
    </row>
    <row r="76" spans="1:9">
      <c r="A76" s="928"/>
      <c r="B76" s="931" t="s">
        <v>809</v>
      </c>
      <c r="C76" s="748"/>
      <c r="D76" s="748"/>
      <c r="E76" s="748"/>
      <c r="F76" s="748"/>
      <c r="G76" s="748"/>
      <c r="H76" s="906"/>
      <c r="I76" s="838"/>
    </row>
    <row r="77" spans="1:9">
      <c r="A77" s="928">
        <f>A74+1</f>
        <v>38</v>
      </c>
      <c r="B77" s="748"/>
      <c r="C77" s="1666"/>
      <c r="D77" s="748"/>
      <c r="E77" s="846"/>
      <c r="F77" s="846"/>
      <c r="G77" s="846"/>
      <c r="H77" s="847">
        <f t="shared" ref="H77:H82" si="8">C77+E77-F77+G77</f>
        <v>0</v>
      </c>
      <c r="I77" s="838"/>
    </row>
    <row r="78" spans="1:9">
      <c r="A78" s="928">
        <f t="shared" ref="A78:A83" si="9">A77+1</f>
        <v>39</v>
      </c>
      <c r="B78" s="748"/>
      <c r="C78" s="1024">
        <v>0</v>
      </c>
      <c r="D78" s="1024"/>
      <c r="E78" s="1024"/>
      <c r="F78" s="1024"/>
      <c r="G78" s="748"/>
      <c r="H78" s="889">
        <f t="shared" si="8"/>
        <v>0</v>
      </c>
      <c r="I78" s="838"/>
    </row>
    <row r="79" spans="1:9">
      <c r="A79" s="928">
        <f t="shared" si="9"/>
        <v>40</v>
      </c>
      <c r="B79" s="748"/>
      <c r="C79" s="1024">
        <v>0</v>
      </c>
      <c r="D79" s="1024"/>
      <c r="E79" s="1024"/>
      <c r="F79" s="1024"/>
      <c r="G79" s="748"/>
      <c r="H79" s="889">
        <f t="shared" si="8"/>
        <v>0</v>
      </c>
      <c r="I79" s="838"/>
    </row>
    <row r="80" spans="1:9">
      <c r="A80" s="928">
        <f>A79+1</f>
        <v>41</v>
      </c>
      <c r="B80" s="748"/>
      <c r="C80" s="1024">
        <v>0</v>
      </c>
      <c r="D80" s="1024"/>
      <c r="E80" s="1024"/>
      <c r="F80" s="1024"/>
      <c r="G80" s="748"/>
      <c r="H80" s="889">
        <f t="shared" si="8"/>
        <v>0</v>
      </c>
      <c r="I80" s="838"/>
    </row>
    <row r="81" spans="1:9">
      <c r="A81" s="928">
        <f t="shared" si="9"/>
        <v>42</v>
      </c>
      <c r="B81" s="748"/>
      <c r="C81" s="1024">
        <v>0</v>
      </c>
      <c r="D81" s="1024"/>
      <c r="E81" s="1024"/>
      <c r="F81" s="1024"/>
      <c r="G81" s="748"/>
      <c r="H81" s="889">
        <f t="shared" si="8"/>
        <v>0</v>
      </c>
      <c r="I81" s="838"/>
    </row>
    <row r="82" spans="1:9">
      <c r="A82" s="928">
        <f t="shared" si="9"/>
        <v>43</v>
      </c>
      <c r="B82" s="748"/>
      <c r="C82" s="1024">
        <v>0</v>
      </c>
      <c r="D82" s="1024"/>
      <c r="E82" s="1024"/>
      <c r="F82" s="1024"/>
      <c r="G82" s="748"/>
      <c r="H82" s="889">
        <f t="shared" si="8"/>
        <v>0</v>
      </c>
      <c r="I82" s="838"/>
    </row>
    <row r="83" spans="1:9">
      <c r="A83" s="928">
        <f t="shared" si="9"/>
        <v>44</v>
      </c>
      <c r="B83" s="929" t="s">
        <v>46</v>
      </c>
      <c r="C83" s="1648">
        <f>SUM(C77:C82)</f>
        <v>0</v>
      </c>
      <c r="D83" s="1644" t="s">
        <v>409</v>
      </c>
      <c r="E83" s="1648">
        <f>SUM(E77:E82)</f>
        <v>0</v>
      </c>
      <c r="F83" s="1648">
        <f>SUM(F77:F82)</f>
        <v>0</v>
      </c>
      <c r="G83" s="1648">
        <f>SUM(G77:G82)</f>
        <v>0</v>
      </c>
      <c r="H83" s="1648">
        <f>SUM(H77:H82)</f>
        <v>0</v>
      </c>
      <c r="I83" s="838"/>
    </row>
    <row r="84" spans="1:9">
      <c r="A84" s="928"/>
      <c r="B84" s="748"/>
      <c r="C84" s="748"/>
      <c r="D84" s="748"/>
      <c r="E84" s="748"/>
      <c r="F84" s="748"/>
      <c r="G84" s="748"/>
      <c r="H84" s="906"/>
      <c r="I84" s="838"/>
    </row>
    <row r="85" spans="1:9">
      <c r="A85" s="928"/>
      <c r="B85" s="931" t="s">
        <v>1898</v>
      </c>
      <c r="C85" s="748"/>
      <c r="D85" s="748"/>
      <c r="E85" s="748"/>
      <c r="F85" s="748"/>
      <c r="G85" s="748"/>
      <c r="H85" s="906"/>
      <c r="I85" s="838"/>
    </row>
    <row r="86" spans="1:9">
      <c r="A86" s="928"/>
      <c r="B86" s="931" t="s">
        <v>810</v>
      </c>
      <c r="C86" s="905"/>
      <c r="D86" s="905"/>
      <c r="E86" s="905"/>
      <c r="F86" s="905"/>
      <c r="G86" s="905"/>
      <c r="H86" s="889"/>
      <c r="I86" s="838"/>
    </row>
    <row r="87" spans="1:9">
      <c r="A87" s="928">
        <f>A83+1</f>
        <v>45</v>
      </c>
      <c r="B87" s="931"/>
      <c r="C87" s="846"/>
      <c r="D87" s="933" t="s">
        <v>1533</v>
      </c>
      <c r="E87" s="846"/>
      <c r="F87" s="846"/>
      <c r="G87" s="846"/>
      <c r="H87" s="847">
        <f t="shared" ref="H87:H92" si="10">C87+E87-F87+G87</f>
        <v>0</v>
      </c>
      <c r="I87" s="838"/>
    </row>
    <row r="88" spans="1:9">
      <c r="A88" s="928">
        <f t="shared" ref="A88:A93" si="11">A87+1</f>
        <v>46</v>
      </c>
      <c r="B88" s="931"/>
      <c r="C88" s="748"/>
      <c r="D88" s="930"/>
      <c r="E88" s="748"/>
      <c r="F88" s="748"/>
      <c r="G88" s="748"/>
      <c r="H88" s="889">
        <f t="shared" si="10"/>
        <v>0</v>
      </c>
      <c r="I88" s="838"/>
    </row>
    <row r="89" spans="1:9">
      <c r="A89" s="928">
        <f t="shared" si="11"/>
        <v>47</v>
      </c>
      <c r="B89" s="931"/>
      <c r="C89" s="748"/>
      <c r="D89" s="930"/>
      <c r="E89" s="748"/>
      <c r="F89" s="748"/>
      <c r="G89" s="748"/>
      <c r="H89" s="889">
        <f t="shared" si="10"/>
        <v>0</v>
      </c>
      <c r="I89" s="838"/>
    </row>
    <row r="90" spans="1:9">
      <c r="A90" s="928">
        <f t="shared" si="11"/>
        <v>48</v>
      </c>
      <c r="B90" s="931"/>
      <c r="C90" s="748"/>
      <c r="D90" s="930"/>
      <c r="E90" s="748"/>
      <c r="F90" s="748"/>
      <c r="G90" s="748"/>
      <c r="H90" s="889">
        <f t="shared" si="10"/>
        <v>0</v>
      </c>
      <c r="I90" s="838"/>
    </row>
    <row r="91" spans="1:9">
      <c r="A91" s="928">
        <f t="shared" si="11"/>
        <v>49</v>
      </c>
      <c r="B91" s="748"/>
      <c r="C91" s="748"/>
      <c r="D91" s="930"/>
      <c r="E91" s="748"/>
      <c r="F91" s="748"/>
      <c r="G91" s="748"/>
      <c r="H91" s="889">
        <f t="shared" si="10"/>
        <v>0</v>
      </c>
      <c r="I91" s="838"/>
    </row>
    <row r="92" spans="1:9">
      <c r="A92" s="928">
        <f t="shared" si="11"/>
        <v>50</v>
      </c>
      <c r="B92" s="748" t="s">
        <v>1907</v>
      </c>
      <c r="C92" s="748"/>
      <c r="D92" s="933" t="s">
        <v>1555</v>
      </c>
      <c r="E92" s="748"/>
      <c r="F92" s="748"/>
      <c r="G92" s="748"/>
      <c r="H92" s="889">
        <f t="shared" si="10"/>
        <v>0</v>
      </c>
      <c r="I92" s="838"/>
    </row>
    <row r="93" spans="1:9">
      <c r="A93" s="928">
        <f t="shared" si="11"/>
        <v>51</v>
      </c>
      <c r="B93" s="929" t="s">
        <v>46</v>
      </c>
      <c r="C93" s="843">
        <f>SUM(C87:C92)</f>
        <v>0</v>
      </c>
      <c r="D93" s="930"/>
      <c r="E93" s="843">
        <f>SUM(E87:E92)</f>
        <v>0</v>
      </c>
      <c r="F93" s="843">
        <f>SUM(F87:F92)</f>
        <v>0</v>
      </c>
      <c r="G93" s="843">
        <f>SUM(G87:G92)</f>
        <v>0</v>
      </c>
      <c r="H93" s="844">
        <f>SUM(H87:H92)</f>
        <v>0</v>
      </c>
      <c r="I93" s="838"/>
    </row>
    <row r="94" spans="1:9">
      <c r="A94" s="928"/>
      <c r="B94" s="931"/>
      <c r="C94" s="843"/>
      <c r="D94" s="930"/>
      <c r="E94" s="843"/>
      <c r="F94" s="843"/>
      <c r="G94" s="843"/>
      <c r="H94" s="844"/>
      <c r="I94" s="838"/>
    </row>
    <row r="95" spans="1:9">
      <c r="A95" s="928"/>
      <c r="B95" s="931" t="s">
        <v>811</v>
      </c>
      <c r="C95" s="748"/>
      <c r="D95" s="748"/>
      <c r="E95" s="748"/>
      <c r="F95" s="748"/>
      <c r="G95" s="748"/>
      <c r="H95" s="906"/>
      <c r="I95" s="838"/>
    </row>
    <row r="96" spans="1:9">
      <c r="A96" s="928">
        <f>A93+1</f>
        <v>52</v>
      </c>
      <c r="B96" s="931"/>
      <c r="C96" s="846">
        <v>18949624</v>
      </c>
      <c r="D96" s="935" t="s">
        <v>1533</v>
      </c>
      <c r="E96" s="846"/>
      <c r="F96" s="846"/>
      <c r="G96" s="846">
        <v>2076538</v>
      </c>
      <c r="H96" s="847">
        <f t="shared" ref="H96:H101" si="12">C96+E96-F96+G96</f>
        <v>21026162</v>
      </c>
      <c r="I96" s="838"/>
    </row>
    <row r="97" spans="1:9">
      <c r="A97" s="928">
        <f t="shared" ref="A97:A103" si="13">A96+1</f>
        <v>53</v>
      </c>
      <c r="B97" s="931"/>
      <c r="C97" s="748"/>
      <c r="D97" s="930"/>
      <c r="E97" s="748"/>
      <c r="F97" s="748"/>
      <c r="G97" s="748"/>
      <c r="H97" s="889">
        <f t="shared" si="12"/>
        <v>0</v>
      </c>
      <c r="I97" s="838"/>
    </row>
    <row r="98" spans="1:9">
      <c r="A98" s="928">
        <f t="shared" si="13"/>
        <v>54</v>
      </c>
      <c r="B98" s="931"/>
      <c r="C98" s="748"/>
      <c r="D98" s="930"/>
      <c r="E98" s="748"/>
      <c r="F98" s="748"/>
      <c r="G98" s="937"/>
      <c r="H98" s="889">
        <f t="shared" si="12"/>
        <v>0</v>
      </c>
      <c r="I98" s="838"/>
    </row>
    <row r="99" spans="1:9">
      <c r="A99" s="928">
        <f t="shared" si="13"/>
        <v>55</v>
      </c>
      <c r="B99" s="748"/>
      <c r="C99" s="748"/>
      <c r="D99" s="930"/>
      <c r="E99" s="748"/>
      <c r="F99" s="748"/>
      <c r="G99" s="748"/>
      <c r="H99" s="889">
        <f t="shared" si="12"/>
        <v>0</v>
      </c>
      <c r="I99" s="838"/>
    </row>
    <row r="100" spans="1:9">
      <c r="A100" s="928">
        <f t="shared" si="13"/>
        <v>56</v>
      </c>
      <c r="B100" s="748"/>
      <c r="C100" s="748"/>
      <c r="D100" s="930"/>
      <c r="E100" s="748"/>
      <c r="F100" s="748"/>
      <c r="G100" s="748"/>
      <c r="H100" s="889">
        <f t="shared" si="12"/>
        <v>0</v>
      </c>
      <c r="I100" s="838"/>
    </row>
    <row r="101" spans="1:9">
      <c r="A101" s="928">
        <f t="shared" si="13"/>
        <v>57</v>
      </c>
      <c r="B101" s="748" t="s">
        <v>1907</v>
      </c>
      <c r="C101" s="748"/>
      <c r="D101" s="933" t="s">
        <v>1555</v>
      </c>
      <c r="E101" s="748"/>
      <c r="F101" s="748"/>
      <c r="G101" s="748"/>
      <c r="H101" s="889">
        <f t="shared" si="12"/>
        <v>0</v>
      </c>
      <c r="I101" s="838"/>
    </row>
    <row r="102" spans="1:9">
      <c r="A102" s="928">
        <f t="shared" si="13"/>
        <v>58</v>
      </c>
      <c r="B102" s="929" t="s">
        <v>46</v>
      </c>
      <c r="C102" s="843">
        <f>SUM(C96:C101)</f>
        <v>18949624</v>
      </c>
      <c r="D102" s="930"/>
      <c r="E102" s="843">
        <f>SUM(E96:E101)</f>
        <v>0</v>
      </c>
      <c r="F102" s="843">
        <f>SUM(F96:F101)</f>
        <v>0</v>
      </c>
      <c r="G102" s="843">
        <f>SUM(G96:G101)</f>
        <v>2076538</v>
      </c>
      <c r="H102" s="844">
        <f>SUM(H96:H101)</f>
        <v>21026162</v>
      </c>
      <c r="I102" s="838"/>
    </row>
    <row r="103" spans="1:9" ht="16" thickBot="1">
      <c r="A103" s="1650">
        <f t="shared" si="13"/>
        <v>59</v>
      </c>
      <c r="B103" s="1667" t="s">
        <v>812</v>
      </c>
      <c r="C103" s="1652">
        <f>C93+C102</f>
        <v>18949624</v>
      </c>
      <c r="D103" s="1668"/>
      <c r="E103" s="1652">
        <f>E93+E102</f>
        <v>0</v>
      </c>
      <c r="F103" s="1652">
        <f>F93+F102</f>
        <v>0</v>
      </c>
      <c r="G103" s="1652">
        <f>G93+G102</f>
        <v>2076538</v>
      </c>
      <c r="H103" s="1654">
        <f>H93+H102</f>
        <v>21026162</v>
      </c>
      <c r="I103" s="838"/>
    </row>
    <row r="104" spans="1:9">
      <c r="A104" s="838"/>
      <c r="B104" s="838"/>
      <c r="C104" s="838"/>
      <c r="D104" s="838"/>
      <c r="E104" s="838"/>
      <c r="F104" s="838"/>
      <c r="G104" s="838"/>
      <c r="H104" s="1669" t="s">
        <v>2377</v>
      </c>
      <c r="I104" s="838"/>
    </row>
    <row r="105" spans="1:9">
      <c r="A105" s="838"/>
      <c r="B105" s="1636"/>
      <c r="C105" s="1636"/>
      <c r="D105" s="1655"/>
      <c r="E105" s="1636"/>
      <c r="F105" s="1636"/>
      <c r="G105" s="1636"/>
      <c r="H105" s="1636"/>
      <c r="I105" s="838"/>
    </row>
    <row r="106" spans="1:9">
      <c r="A106" s="1657">
        <v>46</v>
      </c>
      <c r="B106" s="1657"/>
      <c r="C106" s="1657"/>
      <c r="D106" s="1658"/>
      <c r="E106" s="1657"/>
      <c r="F106" s="1657"/>
      <c r="G106" s="1657"/>
      <c r="H106" s="1657"/>
      <c r="I106" s="838"/>
    </row>
    <row r="107" spans="1:9">
      <c r="A107" s="838"/>
      <c r="B107" s="838"/>
      <c r="C107" s="838"/>
      <c r="D107" s="1656"/>
      <c r="E107" s="838"/>
      <c r="F107" s="838"/>
      <c r="G107" s="838"/>
      <c r="H107" s="838"/>
      <c r="I107" s="838"/>
    </row>
    <row r="108" spans="1:9">
      <c r="A108" s="838"/>
      <c r="B108" s="838"/>
      <c r="C108" s="838"/>
      <c r="D108" s="1656"/>
      <c r="E108" s="838"/>
      <c r="F108" s="838"/>
      <c r="G108" s="838"/>
      <c r="H108" s="838"/>
      <c r="I108" s="838"/>
    </row>
    <row r="109" spans="1:9" ht="16" thickBot="1">
      <c r="A109" s="838" t="str">
        <f>'Data Sheet'!A56</f>
        <v>Annual Report of VERIZON NEW YORK INC.                                                                                    For the period ending DECEMBER 31, 2023</v>
      </c>
      <c r="B109" s="838"/>
      <c r="C109" s="838"/>
      <c r="D109" s="838"/>
      <c r="E109" s="838"/>
      <c r="F109" s="838"/>
      <c r="G109" s="838"/>
      <c r="H109" s="838"/>
      <c r="I109" s="838"/>
    </row>
    <row r="110" spans="1:9">
      <c r="A110" s="1631"/>
      <c r="B110" s="1632"/>
      <c r="C110" s="1632"/>
      <c r="D110" s="1632"/>
      <c r="E110" s="1632"/>
      <c r="F110" s="1632"/>
      <c r="G110" s="1632"/>
      <c r="H110" s="1659"/>
      <c r="I110" s="838"/>
    </row>
    <row r="111" spans="1:9">
      <c r="A111" s="1660" t="s">
        <v>807</v>
      </c>
      <c r="B111" s="1636"/>
      <c r="C111" s="1636"/>
      <c r="D111" s="1636"/>
      <c r="E111" s="1636"/>
      <c r="F111" s="1636"/>
      <c r="G111" s="1636"/>
      <c r="H111" s="1637"/>
      <c r="I111" s="838"/>
    </row>
    <row r="112" spans="1:9">
      <c r="A112" s="1639"/>
      <c r="B112" s="838"/>
      <c r="C112" s="838"/>
      <c r="D112" s="838"/>
      <c r="E112" s="838"/>
      <c r="F112" s="838"/>
      <c r="G112" s="838"/>
      <c r="H112" s="906"/>
      <c r="I112" s="838"/>
    </row>
    <row r="113" spans="1:9">
      <c r="A113" s="1640"/>
      <c r="B113" s="932"/>
      <c r="C113" s="1641" t="s">
        <v>914</v>
      </c>
      <c r="D113" s="932"/>
      <c r="E113" s="1641" t="s">
        <v>262</v>
      </c>
      <c r="F113" s="1641" t="s">
        <v>262</v>
      </c>
      <c r="G113" s="1641" t="s">
        <v>1072</v>
      </c>
      <c r="H113" s="1642" t="s">
        <v>914</v>
      </c>
      <c r="I113" s="838"/>
    </row>
    <row r="114" spans="1:9">
      <c r="A114" s="1643" t="s">
        <v>35</v>
      </c>
      <c r="B114" s="1644" t="s">
        <v>1894</v>
      </c>
      <c r="C114" s="1644" t="s">
        <v>369</v>
      </c>
      <c r="D114" s="1644" t="s">
        <v>1895</v>
      </c>
      <c r="E114" s="1644" t="s">
        <v>52</v>
      </c>
      <c r="F114" s="1644" t="s">
        <v>52</v>
      </c>
      <c r="G114" s="1644" t="s">
        <v>1394</v>
      </c>
      <c r="H114" s="1645" t="s">
        <v>916</v>
      </c>
      <c r="I114" s="838"/>
    </row>
    <row r="115" spans="1:9">
      <c r="A115" s="1643" t="s">
        <v>47</v>
      </c>
      <c r="B115" s="748"/>
      <c r="C115" s="1644" t="s">
        <v>2202</v>
      </c>
      <c r="D115" s="1644" t="s">
        <v>1888</v>
      </c>
      <c r="E115" s="1644" t="s">
        <v>1896</v>
      </c>
      <c r="F115" s="1644" t="s">
        <v>1897</v>
      </c>
      <c r="G115" s="1644" t="s">
        <v>1396</v>
      </c>
      <c r="H115" s="1645" t="s">
        <v>52</v>
      </c>
      <c r="I115" s="838"/>
    </row>
    <row r="116" spans="1:9">
      <c r="A116" s="1661"/>
      <c r="B116" s="1662" t="s">
        <v>459</v>
      </c>
      <c r="C116" s="1662" t="s">
        <v>460</v>
      </c>
      <c r="D116" s="1662" t="s">
        <v>461</v>
      </c>
      <c r="E116" s="1662" t="s">
        <v>61</v>
      </c>
      <c r="F116" s="1662" t="s">
        <v>62</v>
      </c>
      <c r="G116" s="1662" t="s">
        <v>63</v>
      </c>
      <c r="H116" s="1670" t="s">
        <v>64</v>
      </c>
      <c r="I116" s="838"/>
    </row>
    <row r="117" spans="1:9">
      <c r="A117" s="928"/>
      <c r="B117" s="931" t="s">
        <v>1902</v>
      </c>
      <c r="C117" s="748"/>
      <c r="D117" s="930"/>
      <c r="E117" s="748"/>
      <c r="F117" s="748"/>
      <c r="G117" s="748"/>
      <c r="H117" s="906"/>
      <c r="I117" s="838"/>
    </row>
    <row r="118" spans="1:9">
      <c r="A118" s="928"/>
      <c r="B118" s="931" t="s">
        <v>810</v>
      </c>
      <c r="C118" s="748"/>
      <c r="D118" s="930"/>
      <c r="E118" s="748"/>
      <c r="F118" s="748"/>
      <c r="G118" s="748"/>
      <c r="H118" s="906"/>
      <c r="I118" s="838"/>
    </row>
    <row r="119" spans="1:9">
      <c r="A119" s="928">
        <f>A103+1</f>
        <v>60</v>
      </c>
      <c r="B119" s="931"/>
      <c r="C119" s="937"/>
      <c r="D119" s="1671"/>
      <c r="E119" s="1024"/>
      <c r="F119" s="1024"/>
      <c r="G119" s="937"/>
      <c r="H119" s="847">
        <f t="shared" ref="H119:H124" si="14">C119+E119-F119+G119</f>
        <v>0</v>
      </c>
      <c r="I119" s="838"/>
    </row>
    <row r="120" spans="1:9">
      <c r="A120" s="928">
        <f t="shared" ref="A120:A125" si="15">A119+1</f>
        <v>61</v>
      </c>
      <c r="B120" s="931"/>
      <c r="C120" s="748"/>
      <c r="D120" s="930"/>
      <c r="E120" s="748"/>
      <c r="F120" s="748"/>
      <c r="G120" s="748"/>
      <c r="H120" s="889">
        <f t="shared" si="14"/>
        <v>0</v>
      </c>
      <c r="I120" s="838"/>
    </row>
    <row r="121" spans="1:9">
      <c r="A121" s="928">
        <f t="shared" si="15"/>
        <v>62</v>
      </c>
      <c r="B121" s="931"/>
      <c r="C121" s="905"/>
      <c r="D121" s="905"/>
      <c r="E121" s="905"/>
      <c r="F121" s="905"/>
      <c r="G121" s="905"/>
      <c r="H121" s="889">
        <f t="shared" si="14"/>
        <v>0</v>
      </c>
      <c r="I121" s="838"/>
    </row>
    <row r="122" spans="1:9">
      <c r="A122" s="928">
        <f t="shared" si="15"/>
        <v>63</v>
      </c>
      <c r="B122" s="748"/>
      <c r="C122" s="748"/>
      <c r="D122" s="930"/>
      <c r="E122" s="748"/>
      <c r="F122" s="748"/>
      <c r="G122" s="748"/>
      <c r="H122" s="889">
        <f t="shared" si="14"/>
        <v>0</v>
      </c>
      <c r="I122" s="838"/>
    </row>
    <row r="123" spans="1:9">
      <c r="A123" s="928">
        <f t="shared" si="15"/>
        <v>64</v>
      </c>
      <c r="B123" s="748"/>
      <c r="C123" s="748"/>
      <c r="D123" s="930"/>
      <c r="E123" s="748"/>
      <c r="F123" s="748"/>
      <c r="G123" s="748"/>
      <c r="H123" s="889">
        <f t="shared" si="14"/>
        <v>0</v>
      </c>
      <c r="I123" s="838"/>
    </row>
    <row r="124" spans="1:9">
      <c r="A124" s="928">
        <f t="shared" si="15"/>
        <v>65</v>
      </c>
      <c r="B124" s="748" t="s">
        <v>1907</v>
      </c>
      <c r="C124" s="748"/>
      <c r="D124" s="933" t="s">
        <v>1555</v>
      </c>
      <c r="E124" s="748"/>
      <c r="F124" s="748"/>
      <c r="G124" s="748"/>
      <c r="H124" s="889">
        <f t="shared" si="14"/>
        <v>0</v>
      </c>
      <c r="I124" s="838"/>
    </row>
    <row r="125" spans="1:9">
      <c r="A125" s="928">
        <f t="shared" si="15"/>
        <v>66</v>
      </c>
      <c r="B125" s="929" t="s">
        <v>46</v>
      </c>
      <c r="C125" s="1648">
        <f>SUM(C119:C124)</f>
        <v>0</v>
      </c>
      <c r="D125" s="930"/>
      <c r="E125" s="1648">
        <f>SUM(E119:E124)</f>
        <v>0</v>
      </c>
      <c r="F125" s="1648">
        <f>SUM(F119:F124)</f>
        <v>0</v>
      </c>
      <c r="G125" s="1648">
        <f>SUM(G119:G124)</f>
        <v>0</v>
      </c>
      <c r="H125" s="1649">
        <f>SUM(H119:H124)</f>
        <v>0</v>
      </c>
      <c r="I125" s="838"/>
    </row>
    <row r="126" spans="1:9">
      <c r="A126" s="928"/>
      <c r="B126" s="931"/>
      <c r="C126" s="932"/>
      <c r="D126" s="748"/>
      <c r="E126" s="932"/>
      <c r="F126" s="932"/>
      <c r="G126" s="932"/>
      <c r="H126" s="1647"/>
      <c r="I126" s="838"/>
    </row>
    <row r="127" spans="1:9">
      <c r="A127" s="928"/>
      <c r="B127" s="931"/>
      <c r="C127" s="748"/>
      <c r="D127" s="748"/>
      <c r="E127" s="748"/>
      <c r="F127" s="748"/>
      <c r="G127" s="748"/>
      <c r="H127" s="906"/>
      <c r="I127" s="838"/>
    </row>
    <row r="128" spans="1:9">
      <c r="A128" s="928"/>
      <c r="B128" s="931" t="s">
        <v>813</v>
      </c>
      <c r="C128" s="846"/>
      <c r="D128" s="933"/>
      <c r="E128" s="846"/>
      <c r="F128" s="846"/>
      <c r="G128" s="846"/>
      <c r="H128" s="847">
        <f t="shared" ref="H128:H134" si="16">C128+E128-F128+G128</f>
        <v>0</v>
      </c>
      <c r="I128" s="838"/>
    </row>
    <row r="129" spans="1:9">
      <c r="A129" s="928">
        <f>A125+1</f>
        <v>67</v>
      </c>
      <c r="B129" s="931"/>
      <c r="C129" s="905">
        <v>40944330</v>
      </c>
      <c r="D129" s="930">
        <v>7450</v>
      </c>
      <c r="E129" s="905"/>
      <c r="F129" s="614"/>
      <c r="G129" s="614">
        <v>-6296622</v>
      </c>
      <c r="H129" s="889">
        <f>C129+E129-F129+G129</f>
        <v>34647708</v>
      </c>
      <c r="I129" s="838"/>
    </row>
    <row r="130" spans="1:9">
      <c r="A130" s="928">
        <f t="shared" ref="A130:A137" si="17">A129+1</f>
        <v>68</v>
      </c>
      <c r="B130" s="1026"/>
      <c r="C130" s="905"/>
      <c r="D130" s="930"/>
      <c r="E130" s="905"/>
      <c r="F130" s="614"/>
      <c r="G130" s="614"/>
      <c r="H130" s="889">
        <f t="shared" si="16"/>
        <v>0</v>
      </c>
      <c r="I130" s="838"/>
    </row>
    <row r="131" spans="1:9">
      <c r="A131" s="928">
        <f t="shared" si="17"/>
        <v>69</v>
      </c>
      <c r="B131" s="1027"/>
      <c r="C131" s="905"/>
      <c r="D131" s="930"/>
      <c r="E131" s="905"/>
      <c r="F131" s="614"/>
      <c r="G131" s="614"/>
      <c r="H131" s="889">
        <f t="shared" si="16"/>
        <v>0</v>
      </c>
      <c r="I131" s="838"/>
    </row>
    <row r="132" spans="1:9">
      <c r="A132" s="928">
        <f t="shared" si="17"/>
        <v>70</v>
      </c>
      <c r="B132" s="934"/>
      <c r="C132" s="905"/>
      <c r="D132" s="930"/>
      <c r="E132" s="905"/>
      <c r="F132" s="614"/>
      <c r="G132" s="614"/>
      <c r="H132" s="889">
        <f t="shared" si="16"/>
        <v>0</v>
      </c>
      <c r="I132" s="838"/>
    </row>
    <row r="133" spans="1:9">
      <c r="A133" s="928">
        <f>A132+1</f>
        <v>71</v>
      </c>
      <c r="B133" s="1027"/>
      <c r="C133" s="905"/>
      <c r="D133" s="930"/>
      <c r="E133" s="905"/>
      <c r="F133" s="614"/>
      <c r="G133" s="614"/>
      <c r="H133" s="889">
        <f t="shared" si="16"/>
        <v>0</v>
      </c>
      <c r="I133" s="838"/>
    </row>
    <row r="134" spans="1:9">
      <c r="A134" s="928">
        <f>A133+1</f>
        <v>72</v>
      </c>
      <c r="B134" s="748" t="s">
        <v>1907</v>
      </c>
      <c r="C134" s="748">
        <v>0</v>
      </c>
      <c r="D134" s="935" t="s">
        <v>1555</v>
      </c>
      <c r="E134" s="748"/>
      <c r="F134" s="701"/>
      <c r="G134" s="701"/>
      <c r="H134" s="889">
        <f t="shared" si="16"/>
        <v>0</v>
      </c>
      <c r="I134" s="838"/>
    </row>
    <row r="135" spans="1:9">
      <c r="A135" s="928">
        <f t="shared" si="17"/>
        <v>73</v>
      </c>
      <c r="B135" s="929" t="s">
        <v>46</v>
      </c>
      <c r="C135" s="1648">
        <f>SUM(C128:C134)</f>
        <v>40944330</v>
      </c>
      <c r="D135" s="748"/>
      <c r="E135" s="1648">
        <f>SUM(E128:E134)</f>
        <v>0</v>
      </c>
      <c r="F135" s="1648">
        <f>SUM(F128:F134)</f>
        <v>0</v>
      </c>
      <c r="G135" s="1648">
        <f>SUM(G128:G134)</f>
        <v>-6296622</v>
      </c>
      <c r="H135" s="1649">
        <f>SUM(H128:H134)</f>
        <v>34647708</v>
      </c>
      <c r="I135" s="838"/>
    </row>
    <row r="136" spans="1:9">
      <c r="A136" s="928">
        <f t="shared" si="17"/>
        <v>74</v>
      </c>
      <c r="B136" s="931" t="s">
        <v>814</v>
      </c>
      <c r="C136" s="1648">
        <f>C116+C135</f>
        <v>40944330</v>
      </c>
      <c r="D136" s="748"/>
      <c r="E136" s="1648">
        <f>E116+E135</f>
        <v>0</v>
      </c>
      <c r="F136" s="1648">
        <f>F116+F135</f>
        <v>0</v>
      </c>
      <c r="G136" s="1648">
        <f>G116+G135</f>
        <v>-6296622</v>
      </c>
      <c r="H136" s="1649">
        <f>H116+H135</f>
        <v>34647708</v>
      </c>
      <c r="I136" s="838"/>
    </row>
    <row r="137" spans="1:9">
      <c r="A137" s="928">
        <f t="shared" si="17"/>
        <v>75</v>
      </c>
      <c r="B137" s="748"/>
      <c r="C137" s="748"/>
      <c r="D137" s="930"/>
      <c r="E137" s="748"/>
      <c r="F137" s="748"/>
      <c r="G137" s="748"/>
      <c r="H137" s="889"/>
      <c r="I137" s="838"/>
    </row>
    <row r="138" spans="1:9">
      <c r="A138" s="928"/>
      <c r="B138" s="931" t="s">
        <v>815</v>
      </c>
      <c r="C138" s="748"/>
      <c r="D138" s="748"/>
      <c r="E138" s="748"/>
      <c r="F138" s="748"/>
      <c r="G138" s="748"/>
      <c r="H138" s="906"/>
      <c r="I138" s="838"/>
    </row>
    <row r="139" spans="1:9">
      <c r="A139" s="928">
        <f>A137+1</f>
        <v>76</v>
      </c>
      <c r="B139" s="748"/>
      <c r="C139" s="1024">
        <v>0</v>
      </c>
      <c r="D139" s="748"/>
      <c r="E139" s="846"/>
      <c r="F139" s="846"/>
      <c r="G139" s="846"/>
      <c r="H139" s="847">
        <f>C139+E139-F139+G139</f>
        <v>0</v>
      </c>
      <c r="I139" s="838"/>
    </row>
    <row r="140" spans="1:9">
      <c r="A140" s="928">
        <f>A139+1</f>
        <v>77</v>
      </c>
      <c r="B140" s="748"/>
      <c r="C140" s="1024">
        <v>0</v>
      </c>
      <c r="D140" s="748"/>
      <c r="E140" s="748"/>
      <c r="F140" s="748"/>
      <c r="G140" s="748"/>
      <c r="H140" s="889">
        <f>C140+E140-F140+G140</f>
        <v>0</v>
      </c>
      <c r="I140" s="838"/>
    </row>
    <row r="141" spans="1:9">
      <c r="A141" s="928">
        <f>A140+1</f>
        <v>78</v>
      </c>
      <c r="B141" s="748"/>
      <c r="C141" s="1024">
        <v>0</v>
      </c>
      <c r="D141" s="748"/>
      <c r="E141" s="748"/>
      <c r="F141" s="748"/>
      <c r="G141" s="748"/>
      <c r="H141" s="889">
        <f>C141+E141-F141+G141</f>
        <v>0</v>
      </c>
      <c r="I141" s="838"/>
    </row>
    <row r="142" spans="1:9">
      <c r="A142" s="928">
        <f>A141+1</f>
        <v>79</v>
      </c>
      <c r="B142" s="748"/>
      <c r="C142" s="1024">
        <v>0</v>
      </c>
      <c r="D142" s="748"/>
      <c r="E142" s="748"/>
      <c r="F142" s="748"/>
      <c r="G142" s="748"/>
      <c r="H142" s="889">
        <f>C142+E142-F142+G142</f>
        <v>0</v>
      </c>
      <c r="I142" s="838"/>
    </row>
    <row r="143" spans="1:9">
      <c r="A143" s="928">
        <f>A142+1</f>
        <v>80</v>
      </c>
      <c r="B143" s="748"/>
      <c r="C143" s="1024">
        <v>0</v>
      </c>
      <c r="D143" s="748"/>
      <c r="E143" s="748"/>
      <c r="F143" s="748"/>
      <c r="G143" s="748"/>
      <c r="H143" s="889">
        <f>C143+E143-F143+G143</f>
        <v>0</v>
      </c>
      <c r="I143" s="838"/>
    </row>
    <row r="144" spans="1:9" ht="16" thickBot="1">
      <c r="A144" s="1650">
        <f>A143+1</f>
        <v>81</v>
      </c>
      <c r="B144" s="1651" t="s">
        <v>46</v>
      </c>
      <c r="C144" s="1652">
        <f>SUM(C139:C143)</f>
        <v>0</v>
      </c>
      <c r="D144" s="1672" t="s">
        <v>1524</v>
      </c>
      <c r="E144" s="1652">
        <f>SUM(E139:E143)</f>
        <v>0</v>
      </c>
      <c r="F144" s="1652">
        <f>SUM(F139:F143)</f>
        <v>0</v>
      </c>
      <c r="G144" s="1652">
        <f>SUM(G139:G143)</f>
        <v>0</v>
      </c>
      <c r="H144" s="1654">
        <f>SUM(H139:H143)</f>
        <v>0</v>
      </c>
      <c r="I144" s="838"/>
    </row>
    <row r="145" spans="1:9">
      <c r="A145" s="838"/>
      <c r="B145" s="838"/>
      <c r="C145" s="838"/>
      <c r="D145" s="838"/>
      <c r="E145" s="838"/>
      <c r="F145" s="838"/>
      <c r="G145" s="838"/>
      <c r="H145" s="1669" t="s">
        <v>2377</v>
      </c>
      <c r="I145" s="838"/>
    </row>
    <row r="146" spans="1:9">
      <c r="A146" s="838"/>
      <c r="B146" s="1636"/>
      <c r="C146" s="1636"/>
      <c r="D146" s="1655"/>
      <c r="E146" s="1636"/>
      <c r="F146" s="1636"/>
      <c r="G146" s="1636"/>
      <c r="H146" s="1636"/>
      <c r="I146" s="838"/>
    </row>
    <row r="147" spans="1:9">
      <c r="A147" s="1657">
        <v>47</v>
      </c>
      <c r="B147" s="1657"/>
      <c r="C147" s="1657"/>
      <c r="D147" s="1658"/>
      <c r="E147" s="1657"/>
      <c r="F147" s="1657"/>
      <c r="G147" s="1657"/>
      <c r="H147" s="1657"/>
      <c r="I147" s="838"/>
    </row>
    <row r="148" spans="1:9">
      <c r="A148" s="838"/>
      <c r="B148" s="838"/>
      <c r="C148" s="838"/>
      <c r="D148" s="838"/>
      <c r="E148" s="838"/>
      <c r="F148" s="838"/>
      <c r="G148" s="838"/>
    </row>
  </sheetData>
  <printOptions horizontalCentered="1" verticalCentered="1"/>
  <pageMargins left="0.5" right="0.5" top="0.5" bottom="0.5" header="0" footer="0"/>
  <pageSetup scale="65" fitToHeight="3" orientation="landscape" r:id="rId1"/>
  <headerFooter alignWithMargins="0"/>
  <rowBreaks count="1" manualBreakCount="1">
    <brk id="5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105"/>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48</v>
      </c>
      <c r="B52" s="125"/>
      <c r="C52" s="125"/>
      <c r="D52" s="125"/>
      <c r="E52" s="125"/>
      <c r="F52" s="125"/>
      <c r="G52" s="125"/>
      <c r="H52" s="125"/>
      <c r="I52" s="125"/>
      <c r="J52" s="125"/>
    </row>
    <row r="54" spans="1:10" ht="16" thickBot="1">
      <c r="A54" s="139" t="str">
        <f>'Data Sheet'!A48</f>
        <v>Annual Report of VERIZON NEW YORK INC.                                                 For the period ending DECEMBER 31, 2023</v>
      </c>
      <c r="B54" s="2"/>
      <c r="C54" s="2"/>
      <c r="D54" s="2"/>
      <c r="E54" s="2"/>
      <c r="F54" s="2"/>
      <c r="G54" s="2"/>
      <c r="H54" s="2"/>
      <c r="I54" s="2"/>
      <c r="J54" s="2"/>
    </row>
    <row r="55" spans="1:10">
      <c r="A55" s="250"/>
      <c r="B55" s="152"/>
      <c r="C55" s="152"/>
      <c r="D55" s="152"/>
      <c r="E55" s="152"/>
      <c r="F55" s="152"/>
      <c r="G55" s="152"/>
      <c r="H55" s="152"/>
      <c r="I55" s="152"/>
      <c r="J55" s="251"/>
    </row>
    <row r="56" spans="1:10" ht="18">
      <c r="A56" s="336"/>
      <c r="B56" s="150"/>
      <c r="C56" s="150"/>
      <c r="D56" s="150"/>
      <c r="E56" s="150"/>
      <c r="F56" s="150"/>
      <c r="G56" s="150"/>
      <c r="H56" s="150"/>
      <c r="I56" s="150"/>
      <c r="J56" s="252"/>
    </row>
    <row r="57" spans="1:10" ht="18">
      <c r="A57" s="336"/>
      <c r="B57" s="150"/>
      <c r="C57" s="150"/>
      <c r="D57" s="150"/>
      <c r="E57" s="150"/>
      <c r="F57" s="150"/>
      <c r="G57" s="150"/>
      <c r="H57" s="150"/>
      <c r="I57" s="150"/>
      <c r="J57" s="252"/>
    </row>
    <row r="58" spans="1:10" ht="18">
      <c r="A58" s="336"/>
      <c r="B58" s="150"/>
      <c r="C58" s="150"/>
      <c r="D58" s="150"/>
      <c r="E58" s="150"/>
      <c r="F58" s="150"/>
      <c r="G58" s="150"/>
      <c r="H58" s="150"/>
      <c r="I58" s="150"/>
      <c r="J58" s="252"/>
    </row>
    <row r="59" spans="1:10">
      <c r="A59" s="143"/>
      <c r="B59" s="2"/>
      <c r="C59" s="2"/>
      <c r="D59" s="2"/>
      <c r="E59" s="2"/>
      <c r="F59" s="2"/>
      <c r="G59" s="2"/>
      <c r="H59" s="2"/>
      <c r="I59" s="2"/>
      <c r="J59" s="254"/>
    </row>
    <row r="60" spans="1:10">
      <c r="A60" s="143"/>
      <c r="B60" s="2"/>
      <c r="C60" s="2"/>
      <c r="D60" s="2"/>
      <c r="E60" s="2"/>
      <c r="F60" s="2"/>
      <c r="G60" s="2"/>
      <c r="H60" s="2"/>
      <c r="I60" s="2"/>
      <c r="J60" s="254"/>
    </row>
    <row r="61" spans="1:10">
      <c r="A61" s="143"/>
      <c r="B61" s="2"/>
      <c r="C61" s="2"/>
      <c r="D61" s="2"/>
      <c r="E61" s="2"/>
      <c r="F61" s="2"/>
      <c r="G61" s="2"/>
      <c r="H61" s="2"/>
      <c r="I61" s="2"/>
      <c r="J61" s="254"/>
    </row>
    <row r="62" spans="1:10">
      <c r="A62" s="143"/>
      <c r="B62" s="2"/>
      <c r="C62" s="2"/>
      <c r="D62" s="2"/>
      <c r="E62" s="2"/>
      <c r="F62" s="2"/>
      <c r="G62" s="2"/>
      <c r="H62" s="2"/>
      <c r="I62" s="2"/>
      <c r="J62" s="254"/>
    </row>
    <row r="63" spans="1:10">
      <c r="A63" s="143"/>
      <c r="B63" s="2"/>
      <c r="C63" s="2"/>
      <c r="D63" s="2"/>
      <c r="E63" s="2"/>
      <c r="F63" s="2"/>
      <c r="G63" s="2"/>
      <c r="H63" s="2"/>
      <c r="I63" s="2"/>
      <c r="J63" s="254"/>
    </row>
    <row r="64" spans="1:10">
      <c r="A64" s="143"/>
      <c r="B64" s="2"/>
      <c r="C64" s="2"/>
      <c r="D64" s="2"/>
      <c r="E64" s="2"/>
      <c r="F64" s="2"/>
      <c r="G64" s="2"/>
      <c r="H64" s="2"/>
      <c r="I64" s="2"/>
      <c r="J64" s="254"/>
    </row>
    <row r="65" spans="1:10">
      <c r="A65" s="143"/>
      <c r="B65" s="2"/>
      <c r="C65" s="2"/>
      <c r="D65" s="2"/>
      <c r="E65" s="2"/>
      <c r="F65" s="150"/>
      <c r="G65" s="150"/>
      <c r="H65" s="150"/>
      <c r="I65" s="150"/>
      <c r="J65" s="252"/>
    </row>
    <row r="66" spans="1:10">
      <c r="A66" s="143"/>
      <c r="B66" s="2"/>
      <c r="C66" s="2"/>
      <c r="D66" s="2"/>
      <c r="E66" s="2"/>
      <c r="F66" s="2"/>
      <c r="G66" s="2"/>
      <c r="H66" s="2"/>
      <c r="I66" s="2"/>
      <c r="J66" s="254"/>
    </row>
    <row r="67" spans="1:10">
      <c r="A67" s="143"/>
      <c r="B67" s="2"/>
      <c r="C67" s="2"/>
      <c r="D67" s="2"/>
      <c r="E67" s="59"/>
      <c r="F67" s="2"/>
      <c r="G67" s="2"/>
      <c r="H67" s="2"/>
      <c r="I67" s="2"/>
      <c r="J67" s="67"/>
    </row>
    <row r="68" spans="1:10">
      <c r="A68" s="143"/>
      <c r="B68" s="991"/>
      <c r="C68" s="2"/>
      <c r="D68" s="2"/>
      <c r="E68" s="2"/>
      <c r="F68" s="2"/>
      <c r="G68" s="2"/>
      <c r="H68" s="2"/>
      <c r="I68" s="2"/>
      <c r="J68" s="254"/>
    </row>
    <row r="69" spans="1:10">
      <c r="A69" s="143"/>
      <c r="B69" s="2"/>
      <c r="C69" s="2"/>
      <c r="D69" s="2"/>
      <c r="E69" s="2"/>
      <c r="F69" s="2"/>
      <c r="G69" s="2"/>
      <c r="H69" s="2"/>
      <c r="I69" s="2"/>
      <c r="J69" s="254"/>
    </row>
    <row r="70" spans="1:10">
      <c r="A70" s="143"/>
      <c r="B70" s="144"/>
      <c r="C70" s="297"/>
      <c r="D70" s="297"/>
      <c r="E70" s="286"/>
      <c r="F70" s="297"/>
      <c r="G70" s="297"/>
      <c r="H70" s="297"/>
      <c r="I70" s="297"/>
      <c r="J70" s="337"/>
    </row>
    <row r="71" spans="1:10">
      <c r="A71" s="143"/>
      <c r="B71" s="144"/>
      <c r="C71" s="144"/>
      <c r="D71" s="144"/>
      <c r="E71" s="2"/>
      <c r="F71" s="144"/>
      <c r="G71" s="144"/>
      <c r="H71" s="144"/>
      <c r="I71" s="144"/>
      <c r="J71" s="258"/>
    </row>
    <row r="72" spans="1:10">
      <c r="A72" s="143"/>
      <c r="B72" s="144"/>
      <c r="C72" s="144"/>
      <c r="D72" s="144"/>
      <c r="E72" s="2"/>
      <c r="F72" s="144"/>
      <c r="G72" s="144"/>
      <c r="H72" s="144"/>
      <c r="I72" s="144"/>
      <c r="J72" s="258"/>
    </row>
    <row r="73" spans="1:10">
      <c r="A73" s="143"/>
      <c r="B73" s="144"/>
      <c r="C73" s="144"/>
      <c r="D73" s="144"/>
      <c r="E73" s="2"/>
      <c r="F73" s="144"/>
      <c r="G73" s="144"/>
      <c r="H73" s="144"/>
      <c r="I73" s="144"/>
      <c r="J73" s="258"/>
    </row>
    <row r="74" spans="1:10">
      <c r="A74" s="143"/>
      <c r="B74" s="144"/>
      <c r="C74" s="144"/>
      <c r="D74" s="144"/>
      <c r="E74" s="2"/>
      <c r="F74" s="144"/>
      <c r="G74" s="144"/>
      <c r="H74" s="144"/>
      <c r="I74" s="144"/>
      <c r="J74" s="258"/>
    </row>
    <row r="75" spans="1:10">
      <c r="A75" s="143"/>
      <c r="B75" s="144"/>
      <c r="C75" s="144"/>
      <c r="D75" s="144"/>
      <c r="E75" s="2"/>
      <c r="F75" s="144"/>
      <c r="G75" s="144"/>
      <c r="H75" s="144"/>
      <c r="I75" s="144"/>
      <c r="J75" s="258"/>
    </row>
    <row r="76" spans="1:10">
      <c r="A76" s="143"/>
      <c r="B76" s="144"/>
      <c r="C76" s="144"/>
      <c r="D76" s="144"/>
      <c r="E76" s="2"/>
      <c r="F76" s="144"/>
      <c r="G76" s="144"/>
      <c r="H76" s="144"/>
      <c r="I76" s="144"/>
      <c r="J76" s="258"/>
    </row>
    <row r="77" spans="1:10">
      <c r="A77" s="143"/>
      <c r="B77" s="144"/>
      <c r="C77" s="144"/>
      <c r="D77" s="144"/>
      <c r="E77" s="2"/>
      <c r="F77" s="144"/>
      <c r="G77" s="144"/>
      <c r="H77" s="144"/>
      <c r="I77" s="144"/>
      <c r="J77" s="258"/>
    </row>
    <row r="78" spans="1:10" ht="18">
      <c r="A78" s="336" t="s">
        <v>1398</v>
      </c>
      <c r="B78" s="338"/>
      <c r="C78" s="338"/>
      <c r="D78" s="338"/>
      <c r="E78" s="1"/>
      <c r="F78" s="338"/>
      <c r="G78" s="338"/>
      <c r="H78" s="338"/>
      <c r="I78" s="338"/>
      <c r="J78" s="339"/>
    </row>
    <row r="79" spans="1:10">
      <c r="A79" s="143"/>
      <c r="B79" s="144"/>
      <c r="C79" s="144"/>
      <c r="D79" s="144"/>
      <c r="E79" s="2"/>
      <c r="F79" s="144"/>
      <c r="G79" s="144"/>
      <c r="H79" s="144"/>
      <c r="I79" s="144"/>
      <c r="J79" s="258"/>
    </row>
    <row r="80" spans="1:10">
      <c r="A80" s="143"/>
      <c r="B80" s="144"/>
      <c r="C80" s="144"/>
      <c r="D80" s="144"/>
      <c r="E80" s="2"/>
      <c r="F80" s="144"/>
      <c r="G80" s="144"/>
      <c r="H80" s="144"/>
      <c r="I80" s="144"/>
      <c r="J80" s="258"/>
    </row>
    <row r="81" spans="1:10">
      <c r="A81" s="143"/>
      <c r="B81" s="144"/>
      <c r="C81" s="144"/>
      <c r="D81" s="144"/>
      <c r="E81" s="2"/>
      <c r="F81" s="144"/>
      <c r="G81" s="144"/>
      <c r="H81" s="144"/>
      <c r="I81" s="144"/>
      <c r="J81" s="258"/>
    </row>
    <row r="82" spans="1:10">
      <c r="A82" s="143"/>
      <c r="B82" s="144"/>
      <c r="C82" s="144"/>
      <c r="D82" s="144"/>
      <c r="E82" s="2"/>
      <c r="F82" s="144"/>
      <c r="G82" s="144"/>
      <c r="H82" s="144"/>
      <c r="I82" s="144"/>
      <c r="J82" s="258"/>
    </row>
    <row r="83" spans="1:10">
      <c r="A83" s="143"/>
      <c r="B83" s="144"/>
      <c r="C83" s="144"/>
      <c r="D83" s="144"/>
      <c r="E83" s="2"/>
      <c r="F83" s="144"/>
      <c r="G83" s="144"/>
      <c r="H83" s="144"/>
      <c r="I83" s="144"/>
      <c r="J83" s="258"/>
    </row>
    <row r="84" spans="1:10">
      <c r="A84" s="143"/>
      <c r="B84" s="144"/>
      <c r="C84" s="144"/>
      <c r="D84" s="144"/>
      <c r="E84" s="2"/>
      <c r="F84" s="144"/>
      <c r="G84" s="144"/>
      <c r="H84" s="144"/>
      <c r="I84" s="144"/>
      <c r="J84" s="258"/>
    </row>
    <row r="85" spans="1:10">
      <c r="A85" s="143"/>
      <c r="B85" s="144"/>
      <c r="C85" s="144"/>
      <c r="D85" s="144"/>
      <c r="E85" s="2"/>
      <c r="F85" s="144"/>
      <c r="G85" s="144"/>
      <c r="H85" s="144"/>
      <c r="I85" s="144"/>
      <c r="J85" s="258"/>
    </row>
    <row r="86" spans="1:10">
      <c r="A86" s="143"/>
      <c r="B86" s="144"/>
      <c r="C86" s="144"/>
      <c r="D86" s="144"/>
      <c r="E86" s="2"/>
      <c r="F86" s="144"/>
      <c r="G86" s="144"/>
      <c r="H86" s="144"/>
      <c r="I86" s="144"/>
      <c r="J86" s="258"/>
    </row>
    <row r="87" spans="1:10">
      <c r="A87" s="143"/>
      <c r="B87" s="144"/>
      <c r="C87" s="144"/>
      <c r="D87" s="144"/>
      <c r="E87" s="2"/>
      <c r="F87" s="144"/>
      <c r="G87" s="144"/>
      <c r="H87" s="144"/>
      <c r="I87" s="144"/>
      <c r="J87" s="258"/>
    </row>
    <row r="88" spans="1:10">
      <c r="A88" s="143"/>
      <c r="B88" s="144"/>
      <c r="C88" s="144"/>
      <c r="D88" s="144"/>
      <c r="E88" s="2"/>
      <c r="F88" s="144"/>
      <c r="G88" s="144"/>
      <c r="H88" s="144"/>
      <c r="I88" s="144"/>
      <c r="J88" s="258"/>
    </row>
    <row r="89" spans="1:10">
      <c r="A89" s="143"/>
      <c r="B89" s="144"/>
      <c r="C89" s="144"/>
      <c r="D89" s="144"/>
      <c r="E89" s="2"/>
      <c r="F89" s="144"/>
      <c r="G89" s="144"/>
      <c r="H89" s="144"/>
      <c r="I89" s="144"/>
      <c r="J89" s="258"/>
    </row>
    <row r="90" spans="1:10">
      <c r="A90" s="143"/>
      <c r="B90" s="144"/>
      <c r="C90" s="144"/>
      <c r="D90" s="144"/>
      <c r="E90" s="2"/>
      <c r="F90" s="144"/>
      <c r="G90" s="144"/>
      <c r="H90" s="144"/>
      <c r="I90" s="144"/>
      <c r="J90" s="258"/>
    </row>
    <row r="91" spans="1:10">
      <c r="A91" s="143"/>
      <c r="B91" s="144"/>
      <c r="C91" s="144"/>
      <c r="D91" s="144"/>
      <c r="E91" s="2"/>
      <c r="F91" s="144"/>
      <c r="G91" s="144"/>
      <c r="H91" s="144"/>
      <c r="I91" s="144"/>
      <c r="J91" s="258"/>
    </row>
    <row r="92" spans="1:10">
      <c r="A92" s="143"/>
      <c r="B92" s="144"/>
      <c r="C92" s="144"/>
      <c r="D92" s="144"/>
      <c r="E92" s="2"/>
      <c r="F92" s="144"/>
      <c r="G92" s="144"/>
      <c r="H92" s="144"/>
      <c r="I92" s="144"/>
      <c r="J92" s="258"/>
    </row>
    <row r="93" spans="1:10">
      <c r="A93" s="143"/>
      <c r="B93" s="144"/>
      <c r="C93" s="144"/>
      <c r="D93" s="144"/>
      <c r="E93" s="2"/>
      <c r="F93" s="144"/>
      <c r="G93" s="144"/>
      <c r="H93" s="144"/>
      <c r="I93" s="144"/>
      <c r="J93" s="258"/>
    </row>
    <row r="94" spans="1:10">
      <c r="A94" s="143"/>
      <c r="B94" s="144"/>
      <c r="C94" s="144"/>
      <c r="D94" s="144"/>
      <c r="E94" s="2"/>
      <c r="F94" s="144"/>
      <c r="G94" s="144"/>
      <c r="H94" s="144"/>
      <c r="I94" s="144"/>
      <c r="J94" s="258"/>
    </row>
    <row r="95" spans="1:10">
      <c r="A95" s="143"/>
      <c r="B95" s="144"/>
      <c r="C95" s="144"/>
      <c r="D95" s="144"/>
      <c r="E95" s="2"/>
      <c r="F95" s="144"/>
      <c r="G95" s="144"/>
      <c r="H95" s="144"/>
      <c r="I95" s="144"/>
      <c r="J95" s="258"/>
    </row>
    <row r="96" spans="1:10">
      <c r="A96" s="143"/>
      <c r="B96" s="144"/>
      <c r="C96" s="144"/>
      <c r="D96" s="144"/>
      <c r="E96" s="2"/>
      <c r="F96" s="144"/>
      <c r="G96" s="144"/>
      <c r="H96" s="144"/>
      <c r="I96" s="144"/>
      <c r="J96" s="258"/>
    </row>
    <row r="97" spans="1:10">
      <c r="A97" s="143"/>
      <c r="B97" s="144"/>
      <c r="C97" s="144"/>
      <c r="D97" s="144"/>
      <c r="E97" s="2"/>
      <c r="F97" s="144"/>
      <c r="G97" s="144"/>
      <c r="H97" s="144"/>
      <c r="I97" s="144"/>
      <c r="J97" s="258"/>
    </row>
    <row r="98" spans="1:10">
      <c r="A98" s="143"/>
      <c r="B98" s="144"/>
      <c r="C98" s="144"/>
      <c r="D98" s="144"/>
      <c r="E98" s="2"/>
      <c r="F98" s="144"/>
      <c r="G98" s="144"/>
      <c r="H98" s="144"/>
      <c r="I98" s="144"/>
      <c r="J98" s="258"/>
    </row>
    <row r="99" spans="1:10">
      <c r="A99" s="143"/>
      <c r="B99" s="144"/>
      <c r="C99" s="144"/>
      <c r="D99" s="144"/>
      <c r="E99" s="2"/>
      <c r="F99" s="144"/>
      <c r="G99" s="144"/>
      <c r="H99" s="144"/>
      <c r="I99" s="144"/>
      <c r="J99" s="258"/>
    </row>
    <row r="100" spans="1:10">
      <c r="A100" s="143"/>
      <c r="B100" s="144"/>
      <c r="C100" s="144"/>
      <c r="D100" s="144"/>
      <c r="E100" s="2"/>
      <c r="F100" s="144"/>
      <c r="G100" s="144"/>
      <c r="H100" s="144"/>
      <c r="I100" s="144"/>
      <c r="J100" s="258"/>
    </row>
    <row r="101" spans="1:10">
      <c r="A101" s="143"/>
      <c r="B101" s="144"/>
      <c r="C101" s="144"/>
      <c r="D101" s="144"/>
      <c r="E101" s="2"/>
      <c r="F101" s="144"/>
      <c r="G101" s="144"/>
      <c r="H101" s="144"/>
      <c r="I101" s="144"/>
      <c r="J101" s="258"/>
    </row>
    <row r="102" spans="1:10" ht="16" thickBot="1">
      <c r="A102" s="269"/>
      <c r="B102" s="270"/>
      <c r="C102" s="340"/>
      <c r="D102" s="340"/>
      <c r="E102" s="340"/>
      <c r="F102" s="340"/>
      <c r="G102" s="340"/>
      <c r="H102" s="340"/>
      <c r="I102" s="340"/>
      <c r="J102" s="341"/>
    </row>
    <row r="103" spans="1:10">
      <c r="A103" s="150"/>
      <c r="B103" s="2"/>
      <c r="C103" s="2"/>
      <c r="D103" s="2"/>
      <c r="E103" s="2"/>
      <c r="F103" s="2"/>
      <c r="G103" s="2"/>
      <c r="H103" s="2"/>
      <c r="I103" s="2"/>
      <c r="J103" s="279" t="s">
        <v>1515</v>
      </c>
    </row>
    <row r="104" spans="1:10">
      <c r="A104" s="59"/>
      <c r="B104" s="59"/>
      <c r="C104" s="268"/>
      <c r="D104" s="268"/>
      <c r="E104" s="59"/>
      <c r="F104" s="59"/>
      <c r="G104" s="59"/>
      <c r="H104" s="59"/>
      <c r="I104" s="59"/>
      <c r="J104" s="59"/>
    </row>
    <row r="105" spans="1:10">
      <c r="A105" s="125">
        <v>49</v>
      </c>
      <c r="B105" s="125"/>
      <c r="C105" s="125"/>
      <c r="D105" s="125"/>
      <c r="E105" s="125"/>
      <c r="F105" s="125"/>
      <c r="G105" s="125"/>
      <c r="H105" s="125"/>
      <c r="I105" s="125"/>
      <c r="J105" s="12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O57"/>
  <sheetViews>
    <sheetView zoomScale="75" zoomScaleNormal="75" workbookViewId="0"/>
  </sheetViews>
  <sheetFormatPr defaultColWidth="9.84375" defaultRowHeight="15.5"/>
  <cols>
    <col min="1" max="1" width="7.84375" style="123" customWidth="1"/>
    <col min="2" max="2" width="60.84375" style="123" customWidth="1"/>
    <col min="3" max="3" width="12.84375" style="123" customWidth="1"/>
    <col min="4" max="4" width="14" style="123" bestFit="1" customWidth="1"/>
    <col min="5" max="5" width="12.84375" style="123" customWidth="1"/>
    <col min="6" max="6" width="15.84375" style="123" customWidth="1"/>
    <col min="7" max="7" width="16.84375" style="123" customWidth="1"/>
    <col min="8" max="8" width="15.84375" style="123" customWidth="1"/>
    <col min="9" max="9" width="7.84375" style="123" customWidth="1"/>
    <col min="10" max="10" width="12.84375" style="123" customWidth="1"/>
    <col min="11" max="11" width="19.84375" style="123" customWidth="1"/>
    <col min="12" max="12" width="14.84375" style="123" customWidth="1"/>
    <col min="13" max="13" width="19.84375" style="123" customWidth="1"/>
    <col min="14" max="14" width="14.84375" style="123" customWidth="1"/>
    <col min="15" max="15" width="20.84375" style="123" customWidth="1"/>
    <col min="16" max="16" width="14.84375" style="123" customWidth="1"/>
    <col min="17" max="17" width="33.4609375" style="123" customWidth="1"/>
    <col min="18" max="16384" width="9.84375" style="123"/>
  </cols>
  <sheetData>
    <row r="1" spans="1:249" ht="18" thickBot="1">
      <c r="A1" s="4" t="str">
        <f>+CONAMEDATE6</f>
        <v>Annual Report of VERIZON NEW YORK INC.                                                                                    For the period ending DECEMBER 31, 2023</v>
      </c>
      <c r="B1" s="4"/>
      <c r="C1" s="4"/>
      <c r="D1" s="4"/>
      <c r="E1" s="4"/>
      <c r="F1" s="4"/>
      <c r="G1" s="15"/>
      <c r="H1" s="4"/>
      <c r="I1" s="4" t="str">
        <f>+CONAMEDATE6</f>
        <v>Annual Report of VERIZON NEW YORK INC.                                                                                    For the period ending DECEMBER 31, 2023</v>
      </c>
      <c r="J1" s="4"/>
      <c r="K1" s="4"/>
      <c r="L1" s="4"/>
      <c r="M1" s="4"/>
      <c r="N1" s="4"/>
      <c r="O1" s="4"/>
      <c r="P1" s="15"/>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row>
    <row r="2" spans="1:249" ht="18">
      <c r="A2" s="406"/>
      <c r="B2" s="407"/>
      <c r="C2" s="407" t="s">
        <v>706</v>
      </c>
      <c r="D2" s="407" t="s">
        <v>706</v>
      </c>
      <c r="E2" s="407" t="s">
        <v>706</v>
      </c>
      <c r="F2" s="407" t="s">
        <v>706</v>
      </c>
      <c r="G2" s="407" t="s">
        <v>706</v>
      </c>
      <c r="H2" s="564"/>
      <c r="I2" s="406"/>
      <c r="J2" s="407"/>
      <c r="K2" s="407"/>
      <c r="L2" s="407"/>
      <c r="M2" s="407" t="s">
        <v>706</v>
      </c>
      <c r="N2" s="407" t="s">
        <v>583</v>
      </c>
      <c r="O2" s="407" t="s">
        <v>706</v>
      </c>
      <c r="P2" s="407" t="s">
        <v>706</v>
      </c>
      <c r="Q2" s="408" t="s">
        <v>706</v>
      </c>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row>
    <row r="3" spans="1:249" ht="18">
      <c r="A3" s="409"/>
      <c r="B3" s="410" t="s">
        <v>584</v>
      </c>
      <c r="C3" s="411"/>
      <c r="D3" s="411"/>
      <c r="E3" s="411"/>
      <c r="F3" s="411"/>
      <c r="G3" s="411"/>
      <c r="H3" s="412"/>
      <c r="I3" s="413"/>
      <c r="J3" s="410" t="s">
        <v>584</v>
      </c>
      <c r="K3" s="411"/>
      <c r="L3" s="411"/>
      <c r="M3" s="411"/>
      <c r="N3" s="411"/>
      <c r="O3" s="411"/>
      <c r="P3" s="411"/>
      <c r="Q3" s="412"/>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row>
    <row r="4" spans="1:249" ht="17.5">
      <c r="A4" s="108"/>
      <c r="B4" s="4"/>
      <c r="C4" s="414"/>
      <c r="D4" s="414"/>
      <c r="E4" s="414"/>
      <c r="F4" s="414"/>
      <c r="G4" s="414"/>
      <c r="H4" s="415"/>
      <c r="I4" s="108"/>
      <c r="J4" s="4"/>
      <c r="K4" s="414"/>
      <c r="L4" s="414"/>
      <c r="M4" s="414"/>
      <c r="N4" s="414"/>
      <c r="O4" s="414"/>
      <c r="P4" s="414"/>
      <c r="Q4" s="415"/>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row>
    <row r="5" spans="1:249" ht="17.5">
      <c r="A5" s="416" t="s">
        <v>1858</v>
      </c>
      <c r="B5" s="414" t="s">
        <v>585</v>
      </c>
      <c r="C5" s="414"/>
      <c r="D5" s="414"/>
      <c r="E5" s="414"/>
      <c r="F5" s="414"/>
      <c r="G5" s="414"/>
      <c r="H5" s="415"/>
      <c r="I5" s="416" t="s">
        <v>1858</v>
      </c>
      <c r="J5" s="414" t="s">
        <v>585</v>
      </c>
      <c r="K5" s="414"/>
      <c r="L5" s="414"/>
      <c r="M5" s="414"/>
      <c r="N5" s="414"/>
      <c r="O5" s="414"/>
      <c r="P5" s="414"/>
      <c r="Q5" s="415"/>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row>
    <row r="6" spans="1:249" ht="17.5">
      <c r="A6" s="565"/>
      <c r="B6" s="566" t="s">
        <v>2576</v>
      </c>
      <c r="C6" s="566"/>
      <c r="D6" s="566"/>
      <c r="E6" s="566"/>
      <c r="F6" s="566"/>
      <c r="G6" s="566"/>
      <c r="H6" s="567"/>
      <c r="I6" s="565"/>
      <c r="J6" s="566" t="s">
        <v>2576</v>
      </c>
      <c r="K6" s="566"/>
      <c r="L6" s="566"/>
      <c r="M6" s="566"/>
      <c r="N6" s="566"/>
      <c r="O6" s="566"/>
      <c r="P6" s="566"/>
      <c r="Q6" s="567"/>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ht="17.5">
      <c r="A7" s="416" t="s">
        <v>1872</v>
      </c>
      <c r="B7" s="414" t="s">
        <v>586</v>
      </c>
      <c r="C7" s="414"/>
      <c r="D7" s="414"/>
      <c r="E7" s="414"/>
      <c r="F7" s="414"/>
      <c r="G7" s="414"/>
      <c r="H7" s="415"/>
      <c r="I7" s="416" t="s">
        <v>1872</v>
      </c>
      <c r="J7" s="414" t="s">
        <v>586</v>
      </c>
      <c r="K7" s="414"/>
      <c r="L7" s="414"/>
      <c r="M7" s="414"/>
      <c r="N7" s="414"/>
      <c r="O7" s="414"/>
      <c r="P7" s="414"/>
      <c r="Q7" s="415"/>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ht="17.5">
      <c r="A8" s="416" t="s">
        <v>1223</v>
      </c>
      <c r="B8" s="414" t="s">
        <v>587</v>
      </c>
      <c r="C8" s="414"/>
      <c r="D8" s="414"/>
      <c r="E8" s="414"/>
      <c r="F8" s="414"/>
      <c r="G8" s="414"/>
      <c r="H8" s="415"/>
      <c r="I8" s="416" t="s">
        <v>1223</v>
      </c>
      <c r="J8" s="414" t="s">
        <v>587</v>
      </c>
      <c r="K8" s="414"/>
      <c r="L8" s="414"/>
      <c r="M8" s="414"/>
      <c r="N8" s="414"/>
      <c r="O8" s="414"/>
      <c r="P8" s="414"/>
      <c r="Q8" s="415"/>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ht="17.5">
      <c r="A9" s="416"/>
      <c r="B9" s="414" t="s">
        <v>588</v>
      </c>
      <c r="C9" s="414"/>
      <c r="D9" s="414"/>
      <c r="E9" s="414"/>
      <c r="F9" s="414"/>
      <c r="G9" s="414"/>
      <c r="H9" s="415"/>
      <c r="I9" s="416"/>
      <c r="J9" s="414" t="s">
        <v>588</v>
      </c>
      <c r="K9" s="414"/>
      <c r="L9" s="414"/>
      <c r="M9" s="414"/>
      <c r="N9" s="414"/>
      <c r="O9" s="414"/>
      <c r="P9" s="414"/>
      <c r="Q9" s="415"/>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ht="17.5">
      <c r="A10" s="416" t="s">
        <v>1243</v>
      </c>
      <c r="B10" s="414" t="s">
        <v>589</v>
      </c>
      <c r="C10" s="414"/>
      <c r="D10" s="414"/>
      <c r="E10" s="414"/>
      <c r="F10" s="414"/>
      <c r="G10" s="414"/>
      <c r="H10" s="415"/>
      <c r="I10" s="416" t="s">
        <v>1243</v>
      </c>
      <c r="J10" s="414" t="s">
        <v>589</v>
      </c>
      <c r="K10" s="414"/>
      <c r="L10" s="414"/>
      <c r="M10" s="414"/>
      <c r="N10" s="414"/>
      <c r="O10" s="414"/>
      <c r="P10" s="414"/>
      <c r="Q10" s="415"/>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ht="17.5">
      <c r="A11" s="416"/>
      <c r="B11" s="414" t="s">
        <v>590</v>
      </c>
      <c r="C11" s="414"/>
      <c r="D11" s="414"/>
      <c r="E11" s="414"/>
      <c r="F11" s="414"/>
      <c r="G11" s="414"/>
      <c r="H11" s="415"/>
      <c r="I11" s="416"/>
      <c r="J11" s="414" t="s">
        <v>590</v>
      </c>
      <c r="K11" s="414"/>
      <c r="L11" s="414"/>
      <c r="M11" s="414"/>
      <c r="N11" s="414"/>
      <c r="O11" s="414"/>
      <c r="P11" s="414"/>
      <c r="Q11" s="415"/>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ht="17.5">
      <c r="A12" s="416" t="s">
        <v>1268</v>
      </c>
      <c r="B12" s="414" t="s">
        <v>591</v>
      </c>
      <c r="C12" s="414"/>
      <c r="D12" s="414"/>
      <c r="E12" s="414"/>
      <c r="F12" s="414"/>
      <c r="G12" s="414"/>
      <c r="H12" s="415"/>
      <c r="I12" s="416" t="s">
        <v>1268</v>
      </c>
      <c r="J12" s="414" t="s">
        <v>591</v>
      </c>
      <c r="K12" s="414"/>
      <c r="L12" s="414"/>
      <c r="M12" s="414"/>
      <c r="N12" s="414"/>
      <c r="O12" s="414"/>
      <c r="P12" s="414"/>
      <c r="Q12" s="415"/>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ht="17.5">
      <c r="A13" s="416"/>
      <c r="B13" s="414" t="s">
        <v>592</v>
      </c>
      <c r="C13" s="414"/>
      <c r="D13" s="414"/>
      <c r="E13" s="414"/>
      <c r="F13" s="414"/>
      <c r="G13" s="414"/>
      <c r="H13" s="415"/>
      <c r="I13" s="416"/>
      <c r="J13" s="414" t="s">
        <v>592</v>
      </c>
      <c r="K13" s="414"/>
      <c r="L13" s="414"/>
      <c r="M13" s="414"/>
      <c r="N13" s="414"/>
      <c r="O13" s="414"/>
      <c r="P13" s="414"/>
      <c r="Q13" s="415"/>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ht="17.5">
      <c r="A14" s="416" t="s">
        <v>1271</v>
      </c>
      <c r="B14" s="414" t="s">
        <v>593</v>
      </c>
      <c r="C14" s="414"/>
      <c r="D14" s="414"/>
      <c r="E14" s="414"/>
      <c r="F14" s="414"/>
      <c r="G14" s="414"/>
      <c r="H14" s="415"/>
      <c r="I14" s="416" t="s">
        <v>1271</v>
      </c>
      <c r="J14" s="414" t="s">
        <v>593</v>
      </c>
      <c r="K14" s="414"/>
      <c r="L14" s="414"/>
      <c r="M14" s="414"/>
      <c r="N14" s="414"/>
      <c r="O14" s="414"/>
      <c r="P14" s="414"/>
      <c r="Q14" s="415"/>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ht="17.5">
      <c r="A15" s="413"/>
      <c r="B15" s="414" t="s">
        <v>594</v>
      </c>
      <c r="C15" s="414"/>
      <c r="D15" s="414"/>
      <c r="E15" s="414"/>
      <c r="F15" s="414"/>
      <c r="G15" s="414"/>
      <c r="H15" s="415"/>
      <c r="I15" s="413"/>
      <c r="J15" s="414" t="s">
        <v>594</v>
      </c>
      <c r="K15" s="414"/>
      <c r="L15" s="414"/>
      <c r="M15" s="414"/>
      <c r="N15" s="414"/>
      <c r="O15" s="414"/>
      <c r="P15" s="414"/>
      <c r="Q15" s="415"/>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ht="17.5">
      <c r="A16" s="413"/>
      <c r="B16" s="414" t="s">
        <v>595</v>
      </c>
      <c r="C16" s="414"/>
      <c r="D16" s="414"/>
      <c r="E16" s="414"/>
      <c r="F16" s="414"/>
      <c r="G16" s="414"/>
      <c r="H16" s="415"/>
      <c r="I16" s="413"/>
      <c r="J16" s="414" t="s">
        <v>595</v>
      </c>
      <c r="K16" s="414"/>
      <c r="L16" s="414"/>
      <c r="M16" s="414"/>
      <c r="N16" s="414"/>
      <c r="O16" s="414"/>
      <c r="P16" s="414"/>
      <c r="Q16" s="415"/>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ht="17.5">
      <c r="A17" s="413"/>
      <c r="B17" s="414" t="s">
        <v>583</v>
      </c>
      <c r="C17" s="414"/>
      <c r="D17" s="414"/>
      <c r="E17" s="414"/>
      <c r="F17" s="414"/>
      <c r="G17" s="414"/>
      <c r="H17" s="415"/>
      <c r="I17" s="413"/>
      <c r="J17" s="414" t="s">
        <v>583</v>
      </c>
      <c r="K17" s="417"/>
      <c r="L17" s="418" t="s">
        <v>596</v>
      </c>
      <c r="M17" s="419"/>
      <c r="N17" s="417"/>
      <c r="O17" s="418" t="s">
        <v>597</v>
      </c>
      <c r="P17" s="419"/>
      <c r="Q17" s="415"/>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ht="17.5">
      <c r="A18" s="413"/>
      <c r="B18" s="414"/>
      <c r="C18" s="414"/>
      <c r="D18" s="414"/>
      <c r="E18" s="414"/>
      <c r="F18" s="414"/>
      <c r="G18" s="414"/>
      <c r="H18" s="415"/>
      <c r="I18" s="413"/>
      <c r="J18" s="414"/>
      <c r="K18" s="420"/>
      <c r="L18" s="421"/>
      <c r="M18" s="422"/>
      <c r="N18" s="420"/>
      <c r="O18" s="421"/>
      <c r="P18" s="422"/>
      <c r="Q18" s="415"/>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ht="18">
      <c r="A19" s="423"/>
      <c r="B19" s="424"/>
      <c r="C19" s="425"/>
      <c r="D19" s="424"/>
      <c r="E19" s="425"/>
      <c r="F19" s="426"/>
      <c r="G19" s="425"/>
      <c r="H19" s="427"/>
      <c r="I19" s="423"/>
      <c r="J19" s="424"/>
      <c r="K19" s="428" t="s">
        <v>598</v>
      </c>
      <c r="L19" s="424"/>
      <c r="M19" s="424"/>
      <c r="N19" s="424"/>
      <c r="O19" s="429" t="s">
        <v>706</v>
      </c>
      <c r="P19" s="424" t="s">
        <v>706</v>
      </c>
      <c r="Q19" s="427"/>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ht="17.5">
      <c r="A20" s="430"/>
      <c r="B20" s="431"/>
      <c r="C20" s="432"/>
      <c r="D20" s="431"/>
      <c r="E20" s="432"/>
      <c r="F20" s="433"/>
      <c r="G20" s="432"/>
      <c r="H20" s="434"/>
      <c r="I20" s="430"/>
      <c r="J20" s="431"/>
      <c r="K20" s="431" t="s">
        <v>599</v>
      </c>
      <c r="L20" s="431"/>
      <c r="M20" s="431" t="s">
        <v>600</v>
      </c>
      <c r="N20" s="431" t="s">
        <v>601</v>
      </c>
      <c r="O20" s="435" t="s">
        <v>602</v>
      </c>
      <c r="P20" s="436"/>
      <c r="Q20" s="434" t="s">
        <v>603</v>
      </c>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ht="17.5">
      <c r="A21" s="430" t="s">
        <v>35</v>
      </c>
      <c r="B21" s="431" t="s">
        <v>546</v>
      </c>
      <c r="C21" s="432" t="s">
        <v>604</v>
      </c>
      <c r="D21" s="431" t="s">
        <v>605</v>
      </c>
      <c r="E21" s="432" t="s">
        <v>265</v>
      </c>
      <c r="F21" s="433" t="s">
        <v>266</v>
      </c>
      <c r="G21" s="432" t="s">
        <v>267</v>
      </c>
      <c r="H21" s="434" t="s">
        <v>268</v>
      </c>
      <c r="I21" s="430" t="s">
        <v>35</v>
      </c>
      <c r="J21" s="431" t="s">
        <v>269</v>
      </c>
      <c r="K21" s="431" t="s">
        <v>270</v>
      </c>
      <c r="L21" s="431" t="s">
        <v>271</v>
      </c>
      <c r="M21" s="431" t="s">
        <v>272</v>
      </c>
      <c r="N21" s="431" t="s">
        <v>273</v>
      </c>
      <c r="O21" s="431" t="s">
        <v>274</v>
      </c>
      <c r="P21" s="431"/>
      <c r="Q21" s="437" t="s">
        <v>275</v>
      </c>
      <c r="R21" s="100"/>
      <c r="S21" s="100"/>
      <c r="T21" s="100"/>
      <c r="U21" s="100"/>
      <c r="V21" s="100"/>
      <c r="W21" s="100"/>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ht="17.5">
      <c r="A22" s="430" t="s">
        <v>47</v>
      </c>
      <c r="B22" s="431"/>
      <c r="C22" s="432" t="s">
        <v>605</v>
      </c>
      <c r="D22" s="431" t="s">
        <v>1418</v>
      </c>
      <c r="E22" s="432" t="s">
        <v>276</v>
      </c>
      <c r="F22" s="433" t="s">
        <v>277</v>
      </c>
      <c r="G22" s="432" t="s">
        <v>1392</v>
      </c>
      <c r="H22" s="434" t="s">
        <v>278</v>
      </c>
      <c r="I22" s="430" t="s">
        <v>47</v>
      </c>
      <c r="J22" s="431" t="s">
        <v>279</v>
      </c>
      <c r="K22" s="431" t="s">
        <v>280</v>
      </c>
      <c r="L22" s="431" t="s">
        <v>281</v>
      </c>
      <c r="M22" s="431" t="s">
        <v>282</v>
      </c>
      <c r="N22" s="431" t="s">
        <v>283</v>
      </c>
      <c r="O22" s="431" t="s">
        <v>284</v>
      </c>
      <c r="P22" s="431" t="s">
        <v>285</v>
      </c>
      <c r="Q22" s="437" t="s">
        <v>1397</v>
      </c>
      <c r="R22" s="100"/>
      <c r="S22" s="100"/>
      <c r="T22" s="100"/>
      <c r="U22" s="100"/>
      <c r="V22" s="100"/>
      <c r="W22" s="100"/>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ht="17.5">
      <c r="A23" s="438"/>
      <c r="B23" s="439" t="s">
        <v>286</v>
      </c>
      <c r="C23" s="440" t="s">
        <v>287</v>
      </c>
      <c r="D23" s="439" t="s">
        <v>288</v>
      </c>
      <c r="E23" s="440" t="s">
        <v>289</v>
      </c>
      <c r="F23" s="441" t="s">
        <v>290</v>
      </c>
      <c r="G23" s="440" t="s">
        <v>291</v>
      </c>
      <c r="H23" s="442" t="s">
        <v>292</v>
      </c>
      <c r="I23" s="438"/>
      <c r="J23" s="439" t="s">
        <v>293</v>
      </c>
      <c r="K23" s="439" t="s">
        <v>294</v>
      </c>
      <c r="L23" s="439" t="s">
        <v>295</v>
      </c>
      <c r="M23" s="439" t="s">
        <v>296</v>
      </c>
      <c r="N23" s="439" t="s">
        <v>297</v>
      </c>
      <c r="O23" s="439" t="s">
        <v>298</v>
      </c>
      <c r="P23" s="439" t="s">
        <v>299</v>
      </c>
      <c r="Q23" s="443" t="s">
        <v>300</v>
      </c>
      <c r="R23" s="87"/>
      <c r="S23" s="87"/>
      <c r="T23" s="87"/>
      <c r="U23" s="87"/>
      <c r="V23" s="87"/>
      <c r="W23" s="87"/>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row>
    <row r="24" spans="1:249" ht="18">
      <c r="A24" s="444"/>
      <c r="B24" s="445"/>
      <c r="C24" s="446"/>
      <c r="D24" s="445"/>
      <c r="E24" s="446"/>
      <c r="F24" s="447"/>
      <c r="G24" s="446"/>
      <c r="H24" s="448"/>
      <c r="I24" s="444"/>
      <c r="J24" s="445"/>
      <c r="K24" s="445"/>
      <c r="L24" s="445"/>
      <c r="M24" s="445"/>
      <c r="N24" s="445"/>
      <c r="O24" s="445"/>
      <c r="P24" s="445"/>
      <c r="Q24" s="449"/>
      <c r="R24" s="100"/>
      <c r="S24" s="100"/>
      <c r="T24" s="100"/>
      <c r="U24" s="100"/>
      <c r="V24" s="100"/>
      <c r="W24" s="100"/>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row>
    <row r="25" spans="1:249" ht="17.5">
      <c r="A25" s="450">
        <v>1</v>
      </c>
      <c r="B25" s="1028" t="s">
        <v>3407</v>
      </c>
      <c r="C25" s="1029"/>
      <c r="D25" s="1030"/>
      <c r="E25" s="1029"/>
      <c r="F25" s="876">
        <v>0</v>
      </c>
      <c r="G25" s="1030"/>
      <c r="H25" s="1031"/>
      <c r="I25" s="877">
        <v>1</v>
      </c>
      <c r="J25" s="1032"/>
      <c r="K25" s="1030"/>
      <c r="L25" s="1030"/>
      <c r="M25" s="1030"/>
      <c r="N25" s="1030"/>
      <c r="O25" s="1030"/>
      <c r="P25" s="1030"/>
      <c r="Q25" s="451">
        <f>+F25+K25-L25+M25</f>
        <v>0</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row>
    <row r="26" spans="1:249" ht="17.5">
      <c r="A26" s="450">
        <v>2</v>
      </c>
      <c r="B26" s="1033"/>
      <c r="C26" s="1029"/>
      <c r="D26" s="1034"/>
      <c r="E26" s="1029"/>
      <c r="F26" s="1035"/>
      <c r="G26" s="1036"/>
      <c r="H26" s="1037"/>
      <c r="I26" s="877">
        <v>2</v>
      </c>
      <c r="J26" s="1032"/>
      <c r="K26" s="1034"/>
      <c r="L26" s="1034"/>
      <c r="M26" s="1034"/>
      <c r="N26" s="1034"/>
      <c r="O26" s="1034"/>
      <c r="P26" s="1034"/>
      <c r="Q26" s="451">
        <f t="shared" ref="Q26:Q49" si="0">+F26+K26-L26+M26</f>
        <v>0</v>
      </c>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ht="17.5">
      <c r="A27" s="450">
        <v>3</v>
      </c>
      <c r="B27" s="1028" t="s">
        <v>3408</v>
      </c>
      <c r="C27" s="1029" t="s">
        <v>3409</v>
      </c>
      <c r="D27" s="1034">
        <v>36591009</v>
      </c>
      <c r="E27" s="1038" t="s">
        <v>3410</v>
      </c>
      <c r="F27" s="1035">
        <v>182654327.91000003</v>
      </c>
      <c r="G27" s="1036"/>
      <c r="H27" s="1037"/>
      <c r="I27" s="877">
        <v>3</v>
      </c>
      <c r="J27" s="1032">
        <v>1</v>
      </c>
      <c r="K27" s="1034">
        <v>7223775.7599999998</v>
      </c>
      <c r="L27" s="1034"/>
      <c r="M27" s="1034">
        <v>0</v>
      </c>
      <c r="N27" s="1034"/>
      <c r="O27" s="1034"/>
      <c r="P27" s="1034"/>
      <c r="Q27" s="451">
        <f t="shared" si="0"/>
        <v>189878103.67000002</v>
      </c>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ht="17.5">
      <c r="A28" s="450">
        <v>4</v>
      </c>
      <c r="B28" s="1028"/>
      <c r="C28" s="1029"/>
      <c r="D28" s="1034"/>
      <c r="E28" s="1038"/>
      <c r="F28" s="1035"/>
      <c r="G28" s="1036"/>
      <c r="H28" s="1037"/>
      <c r="I28" s="877">
        <v>4</v>
      </c>
      <c r="J28" s="1039"/>
      <c r="K28" s="1034"/>
      <c r="L28" s="1034"/>
      <c r="M28" s="1034"/>
      <c r="N28" s="1034"/>
      <c r="O28" s="1034"/>
      <c r="P28" s="1034"/>
      <c r="Q28" s="451">
        <f t="shared" si="0"/>
        <v>0</v>
      </c>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ht="17.5">
      <c r="A29" s="450">
        <v>5</v>
      </c>
      <c r="B29" s="1028" t="s">
        <v>3411</v>
      </c>
      <c r="C29" s="1029" t="s">
        <v>3412</v>
      </c>
      <c r="D29" s="1034">
        <v>19245036</v>
      </c>
      <c r="E29" s="1038" t="s">
        <v>3410</v>
      </c>
      <c r="F29" s="1035">
        <v>0</v>
      </c>
      <c r="G29" s="1036"/>
      <c r="H29" s="1037"/>
      <c r="I29" s="877">
        <v>5</v>
      </c>
      <c r="J29" s="1032">
        <v>0.67669999999999997</v>
      </c>
      <c r="K29" s="1034">
        <v>0</v>
      </c>
      <c r="L29" s="1034"/>
      <c r="M29" s="1034">
        <v>0</v>
      </c>
      <c r="N29" s="1034"/>
      <c r="O29" s="1034"/>
      <c r="P29" s="1034"/>
      <c r="Q29" s="451">
        <f t="shared" si="0"/>
        <v>0</v>
      </c>
      <c r="R29" s="581"/>
      <c r="S29" s="581"/>
      <c r="T29" s="581"/>
      <c r="U29" s="581"/>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ht="17.5">
      <c r="A30" s="450">
        <v>6</v>
      </c>
      <c r="B30" s="1028"/>
      <c r="C30" s="1029"/>
      <c r="D30" s="1034"/>
      <c r="E30" s="1029"/>
      <c r="F30" s="1035"/>
      <c r="G30" s="1036"/>
      <c r="H30" s="1037"/>
      <c r="I30" s="877">
        <v>6</v>
      </c>
      <c r="J30" s="1032"/>
      <c r="K30" s="1034"/>
      <c r="L30" s="1034"/>
      <c r="M30" s="1034"/>
      <c r="N30" s="1034"/>
      <c r="O30" s="1034"/>
      <c r="P30" s="1034"/>
      <c r="Q30" s="451">
        <f t="shared" si="0"/>
        <v>0</v>
      </c>
      <c r="R30" s="581"/>
      <c r="S30" s="581"/>
      <c r="T30" s="581"/>
      <c r="U30" s="581"/>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ht="17.5">
      <c r="A31" s="450">
        <v>7</v>
      </c>
      <c r="B31" s="1028"/>
      <c r="C31" s="1029"/>
      <c r="D31" s="1034"/>
      <c r="E31" s="1038"/>
      <c r="F31" s="1035"/>
      <c r="G31" s="1036"/>
      <c r="H31" s="1037"/>
      <c r="I31" s="877">
        <v>7</v>
      </c>
      <c r="J31" s="1032"/>
      <c r="K31" s="1034"/>
      <c r="L31" s="1034"/>
      <c r="M31" s="1034"/>
      <c r="N31" s="1034"/>
      <c r="O31" s="1034"/>
      <c r="P31" s="1034"/>
      <c r="Q31" s="451">
        <f t="shared" si="0"/>
        <v>0</v>
      </c>
      <c r="R31" s="581"/>
      <c r="S31" s="581"/>
      <c r="T31" s="581"/>
      <c r="U31" s="581"/>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ht="17.5">
      <c r="A32" s="450">
        <v>8</v>
      </c>
      <c r="B32" s="1028"/>
      <c r="C32" s="1029"/>
      <c r="D32" s="1034"/>
      <c r="E32" s="1029"/>
      <c r="F32" s="1035"/>
      <c r="G32" s="1036"/>
      <c r="H32" s="1037"/>
      <c r="I32" s="877">
        <v>8</v>
      </c>
      <c r="J32" s="1032"/>
      <c r="K32" s="1034"/>
      <c r="L32" s="1034"/>
      <c r="M32" s="1034"/>
      <c r="N32" s="1034"/>
      <c r="O32" s="1034"/>
      <c r="P32" s="1034"/>
      <c r="Q32" s="451">
        <f t="shared" si="0"/>
        <v>0</v>
      </c>
      <c r="R32" s="581"/>
      <c r="S32" s="581"/>
      <c r="T32" s="581"/>
      <c r="U32" s="581"/>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ht="17.5">
      <c r="A33" s="450">
        <v>9</v>
      </c>
      <c r="B33" s="1040"/>
      <c r="C33" s="1029"/>
      <c r="D33" s="1034"/>
      <c r="E33" s="1029"/>
      <c r="F33" s="1035"/>
      <c r="G33" s="1036"/>
      <c r="H33" s="1037"/>
      <c r="I33" s="877">
        <v>9</v>
      </c>
      <c r="J33" s="1032"/>
      <c r="K33" s="1034"/>
      <c r="L33" s="1034"/>
      <c r="M33" s="1034"/>
      <c r="N33" s="1034"/>
      <c r="O33" s="1034"/>
      <c r="P33" s="1034"/>
      <c r="Q33" s="451">
        <f t="shared" si="0"/>
        <v>0</v>
      </c>
      <c r="R33" s="581"/>
      <c r="S33" s="581"/>
      <c r="T33" s="581"/>
      <c r="U33" s="581"/>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ht="17.5">
      <c r="A34" s="450">
        <v>10</v>
      </c>
      <c r="B34" s="1028" t="s">
        <v>3413</v>
      </c>
      <c r="C34" s="1029" t="s">
        <v>3414</v>
      </c>
      <c r="D34" s="1034"/>
      <c r="E34" s="1029"/>
      <c r="F34" s="1035">
        <v>0</v>
      </c>
      <c r="G34" s="1036"/>
      <c r="H34" s="1037"/>
      <c r="I34" s="877">
        <v>10</v>
      </c>
      <c r="J34" s="1032"/>
      <c r="K34" s="1034"/>
      <c r="L34" s="1034"/>
      <c r="M34" s="1034"/>
      <c r="N34" s="1034"/>
      <c r="O34" s="1034"/>
      <c r="P34" s="1034"/>
      <c r="Q34" s="451">
        <f t="shared" si="0"/>
        <v>0</v>
      </c>
      <c r="R34" s="581"/>
      <c r="S34" s="581"/>
      <c r="T34" s="581"/>
      <c r="U34" s="581"/>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ht="17.5">
      <c r="A35" s="450">
        <v>11</v>
      </c>
      <c r="B35" s="1028"/>
      <c r="C35" s="1029"/>
      <c r="D35" s="1034"/>
      <c r="E35" s="1029"/>
      <c r="F35" s="1035"/>
      <c r="G35" s="1036"/>
      <c r="H35" s="1037"/>
      <c r="I35" s="877">
        <v>11</v>
      </c>
      <c r="J35" s="1032"/>
      <c r="K35" s="1034"/>
      <c r="L35" s="1034"/>
      <c r="M35" s="1034"/>
      <c r="N35" s="1034"/>
      <c r="O35" s="1034"/>
      <c r="P35" s="1034"/>
      <c r="Q35" s="451">
        <f t="shared" si="0"/>
        <v>0</v>
      </c>
      <c r="R35" s="581"/>
      <c r="S35" s="581"/>
      <c r="T35" s="581"/>
      <c r="U35" s="581"/>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ht="17.5">
      <c r="A36" s="450">
        <v>12</v>
      </c>
      <c r="B36" s="1028"/>
      <c r="C36" s="1038"/>
      <c r="D36" s="1034"/>
      <c r="E36" s="1038"/>
      <c r="F36" s="1035"/>
      <c r="G36" s="1036"/>
      <c r="H36" s="1037"/>
      <c r="I36" s="877">
        <v>12</v>
      </c>
      <c r="J36" s="1032"/>
      <c r="K36" s="1034"/>
      <c r="L36" s="1034"/>
      <c r="M36" s="1034"/>
      <c r="N36" s="1034"/>
      <c r="O36" s="1034"/>
      <c r="P36" s="1034"/>
      <c r="Q36" s="451">
        <f t="shared" si="0"/>
        <v>0</v>
      </c>
      <c r="R36" s="581"/>
      <c r="S36" s="581"/>
      <c r="T36" s="581"/>
      <c r="U36" s="581"/>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ht="17.5">
      <c r="A37" s="450">
        <v>13</v>
      </c>
      <c r="B37" s="1028" t="s">
        <v>3415</v>
      </c>
      <c r="C37" s="1029" t="s">
        <v>3416</v>
      </c>
      <c r="D37" s="1035"/>
      <c r="E37" s="1029"/>
      <c r="F37" s="1035">
        <v>627402223</v>
      </c>
      <c r="G37" s="1036"/>
      <c r="H37" s="1037"/>
      <c r="I37" s="877">
        <v>13</v>
      </c>
      <c r="J37" s="1032">
        <v>1</v>
      </c>
      <c r="K37" s="1034">
        <v>173080423.37</v>
      </c>
      <c r="L37" s="1034">
        <v>0</v>
      </c>
      <c r="M37" s="1034">
        <v>0</v>
      </c>
      <c r="N37" s="1034"/>
      <c r="O37" s="1034"/>
      <c r="P37" s="1034"/>
      <c r="Q37" s="451">
        <f>+F37+K37-L37+M37</f>
        <v>800482646.37</v>
      </c>
      <c r="R37" s="581"/>
      <c r="S37" s="581"/>
      <c r="T37" s="581"/>
      <c r="U37" s="581"/>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ht="17.5">
      <c r="A38" s="450">
        <v>14</v>
      </c>
      <c r="B38" s="1028"/>
      <c r="C38" s="1029"/>
      <c r="D38" s="1035"/>
      <c r="E38" s="1029"/>
      <c r="F38" s="1035"/>
      <c r="G38" s="1036"/>
      <c r="H38" s="1037"/>
      <c r="I38" s="877">
        <v>14</v>
      </c>
      <c r="J38" s="1032"/>
      <c r="K38" s="1034"/>
      <c r="L38" s="1034"/>
      <c r="M38" s="1034"/>
      <c r="N38" s="1034"/>
      <c r="O38" s="1034"/>
      <c r="P38" s="1034"/>
      <c r="Q38" s="451">
        <f t="shared" si="0"/>
        <v>0</v>
      </c>
      <c r="R38" s="581"/>
      <c r="S38" s="581"/>
      <c r="T38" s="581"/>
      <c r="U38" s="581"/>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ht="17.5">
      <c r="A39" s="450">
        <v>15</v>
      </c>
      <c r="B39" s="1028" t="s">
        <v>3417</v>
      </c>
      <c r="C39" s="1029" t="s">
        <v>3416</v>
      </c>
      <c r="D39" s="1035"/>
      <c r="E39" s="1029"/>
      <c r="F39" s="1035">
        <v>0</v>
      </c>
      <c r="G39" s="1036"/>
      <c r="H39" s="1037"/>
      <c r="I39" s="877">
        <v>15</v>
      </c>
      <c r="J39" s="1032">
        <v>1</v>
      </c>
      <c r="K39" s="1034"/>
      <c r="L39" s="1034"/>
      <c r="M39" s="1034">
        <v>0</v>
      </c>
      <c r="N39" s="1034"/>
      <c r="O39" s="1034"/>
      <c r="P39" s="1034"/>
      <c r="Q39" s="451">
        <f t="shared" si="0"/>
        <v>0</v>
      </c>
      <c r="R39" s="581"/>
      <c r="S39" s="581"/>
      <c r="T39" s="581"/>
      <c r="U39" s="581"/>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ht="17.5">
      <c r="A40" s="450">
        <v>16</v>
      </c>
      <c r="B40" s="1028"/>
      <c r="C40" s="1029"/>
      <c r="D40" s="1034"/>
      <c r="E40" s="1029"/>
      <c r="F40" s="1035"/>
      <c r="G40" s="1036"/>
      <c r="H40" s="1037"/>
      <c r="I40" s="877">
        <v>16</v>
      </c>
      <c r="J40" s="1032"/>
      <c r="K40" s="1034"/>
      <c r="L40" s="1034"/>
      <c r="M40" s="1034"/>
      <c r="N40" s="1034"/>
      <c r="O40" s="1034"/>
      <c r="P40" s="1034"/>
      <c r="Q40" s="451">
        <f t="shared" si="0"/>
        <v>0</v>
      </c>
      <c r="R40" s="581"/>
      <c r="S40" s="581"/>
      <c r="T40" s="581"/>
      <c r="U40" s="581"/>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ht="17.5">
      <c r="A41" s="450">
        <v>17</v>
      </c>
      <c r="B41" s="1028"/>
      <c r="C41" s="1029"/>
      <c r="D41" s="1034"/>
      <c r="E41" s="1029"/>
      <c r="F41" s="1035"/>
      <c r="G41" s="1036"/>
      <c r="H41" s="1037"/>
      <c r="I41" s="877">
        <v>17</v>
      </c>
      <c r="J41" s="1032"/>
      <c r="K41" s="1034"/>
      <c r="L41" s="1034"/>
      <c r="M41" s="1034"/>
      <c r="N41" s="1034"/>
      <c r="O41" s="1034"/>
      <c r="P41" s="1034"/>
      <c r="Q41" s="451">
        <f t="shared" si="0"/>
        <v>0</v>
      </c>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ht="17.5">
      <c r="A42" s="450">
        <v>18</v>
      </c>
      <c r="B42" s="1028"/>
      <c r="C42" s="1029"/>
      <c r="D42" s="1034"/>
      <c r="E42" s="1029"/>
      <c r="F42" s="1035"/>
      <c r="G42" s="1036"/>
      <c r="H42" s="1037"/>
      <c r="I42" s="877">
        <v>18</v>
      </c>
      <c r="J42" s="1032"/>
      <c r="K42" s="1034"/>
      <c r="L42" s="1034"/>
      <c r="M42" s="1034"/>
      <c r="N42" s="1034"/>
      <c r="O42" s="1034"/>
      <c r="P42" s="1034"/>
      <c r="Q42" s="451">
        <f t="shared" si="0"/>
        <v>0</v>
      </c>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ht="17.5">
      <c r="A43" s="450">
        <v>19</v>
      </c>
      <c r="B43" s="1028"/>
      <c r="C43" s="1029"/>
      <c r="D43" s="1034"/>
      <c r="E43" s="1029"/>
      <c r="F43" s="1035"/>
      <c r="G43" s="1036"/>
      <c r="H43" s="1037"/>
      <c r="I43" s="877">
        <v>19</v>
      </c>
      <c r="J43" s="1032"/>
      <c r="K43" s="1034"/>
      <c r="L43" s="1034"/>
      <c r="M43" s="1034"/>
      <c r="N43" s="1034"/>
      <c r="O43" s="1034"/>
      <c r="P43" s="1034"/>
      <c r="Q43" s="451">
        <f t="shared" si="0"/>
        <v>0</v>
      </c>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row>
    <row r="44" spans="1:249" ht="17.5">
      <c r="A44" s="450">
        <v>20</v>
      </c>
      <c r="B44" s="1028"/>
      <c r="C44" s="1029"/>
      <c r="D44" s="1034"/>
      <c r="E44" s="1029"/>
      <c r="F44" s="1035"/>
      <c r="G44" s="1036"/>
      <c r="H44" s="1037"/>
      <c r="I44" s="877">
        <v>20</v>
      </c>
      <c r="J44" s="1032"/>
      <c r="K44" s="1034"/>
      <c r="L44" s="1034"/>
      <c r="M44" s="1034"/>
      <c r="N44" s="1034"/>
      <c r="O44" s="1034"/>
      <c r="P44" s="1034"/>
      <c r="Q44" s="451">
        <f t="shared" si="0"/>
        <v>0</v>
      </c>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row>
    <row r="45" spans="1:249" ht="17.5">
      <c r="A45" s="450">
        <v>21</v>
      </c>
      <c r="B45" s="1028"/>
      <c r="C45" s="1029"/>
      <c r="D45" s="1034"/>
      <c r="E45" s="1029"/>
      <c r="F45" s="1035"/>
      <c r="G45" s="1036"/>
      <c r="H45" s="1037"/>
      <c r="I45" s="877">
        <v>21</v>
      </c>
      <c r="J45" s="1032"/>
      <c r="K45" s="1034"/>
      <c r="L45" s="1034"/>
      <c r="M45" s="1034"/>
      <c r="N45" s="1034"/>
      <c r="O45" s="1034"/>
      <c r="P45" s="1034"/>
      <c r="Q45" s="451">
        <f t="shared" si="0"/>
        <v>0</v>
      </c>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row>
    <row r="46" spans="1:249" ht="17.5">
      <c r="A46" s="450">
        <v>22</v>
      </c>
      <c r="B46" s="1028"/>
      <c r="C46" s="1029"/>
      <c r="D46" s="1034"/>
      <c r="E46" s="1029"/>
      <c r="F46" s="1035"/>
      <c r="G46" s="1036"/>
      <c r="H46" s="1037"/>
      <c r="I46" s="877">
        <v>22</v>
      </c>
      <c r="J46" s="1032"/>
      <c r="K46" s="1034"/>
      <c r="L46" s="1034"/>
      <c r="M46" s="1034"/>
      <c r="N46" s="1034"/>
      <c r="O46" s="1034"/>
      <c r="P46" s="1034"/>
      <c r="Q46" s="451">
        <f t="shared" si="0"/>
        <v>0</v>
      </c>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ht="17.5">
      <c r="A47" s="450">
        <v>23</v>
      </c>
      <c r="B47" s="1028"/>
      <c r="C47" s="1029"/>
      <c r="D47" s="1034"/>
      <c r="E47" s="1029"/>
      <c r="F47" s="1035"/>
      <c r="G47" s="1036"/>
      <c r="H47" s="1037"/>
      <c r="I47" s="877">
        <v>23</v>
      </c>
      <c r="J47" s="1032"/>
      <c r="K47" s="1034"/>
      <c r="L47" s="1034"/>
      <c r="M47" s="1034"/>
      <c r="N47" s="1034"/>
      <c r="O47" s="1034"/>
      <c r="P47" s="1034"/>
      <c r="Q47" s="451">
        <f t="shared" si="0"/>
        <v>0</v>
      </c>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ht="17.5">
      <c r="A48" s="450">
        <v>24</v>
      </c>
      <c r="B48" s="1028"/>
      <c r="C48" s="1029"/>
      <c r="D48" s="1034"/>
      <c r="E48" s="1029"/>
      <c r="F48" s="1035"/>
      <c r="G48" s="1036"/>
      <c r="H48" s="1037"/>
      <c r="I48" s="877">
        <v>24</v>
      </c>
      <c r="J48" s="1032"/>
      <c r="K48" s="1034"/>
      <c r="L48" s="1034"/>
      <c r="M48" s="1034"/>
      <c r="N48" s="1034"/>
      <c r="O48" s="1034"/>
      <c r="P48" s="1034"/>
      <c r="Q48" s="451">
        <f t="shared" si="0"/>
        <v>0</v>
      </c>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ht="17.5">
      <c r="A49" s="450">
        <v>25</v>
      </c>
      <c r="B49" s="1028"/>
      <c r="C49" s="1029"/>
      <c r="D49" s="1034"/>
      <c r="E49" s="1029"/>
      <c r="F49" s="1035"/>
      <c r="G49" s="1041"/>
      <c r="H49" s="1042"/>
      <c r="I49" s="877">
        <v>25</v>
      </c>
      <c r="J49" s="1032"/>
      <c r="K49" s="1034"/>
      <c r="L49" s="1043"/>
      <c r="M49" s="1043"/>
      <c r="N49" s="1043"/>
      <c r="O49" s="1043"/>
      <c r="P49" s="1043"/>
      <c r="Q49" s="791">
        <f t="shared" si="0"/>
        <v>0</v>
      </c>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ht="18" thickBot="1">
      <c r="A50" s="452">
        <v>26</v>
      </c>
      <c r="B50" s="453" t="s">
        <v>301</v>
      </c>
      <c r="C50" s="454" t="s">
        <v>302</v>
      </c>
      <c r="D50" s="455">
        <f>SUM(D25:D49)</f>
        <v>55836045</v>
      </c>
      <c r="E50" s="454" t="s">
        <v>302</v>
      </c>
      <c r="F50" s="455">
        <f>SUM(F25:F49)</f>
        <v>810056550.91000009</v>
      </c>
      <c r="G50" s="456">
        <f>SUM(G25:G49)</f>
        <v>0</v>
      </c>
      <c r="H50" s="457">
        <f>SUM(H25:H49)</f>
        <v>0</v>
      </c>
      <c r="I50" s="452">
        <v>26</v>
      </c>
      <c r="J50" s="458" t="s">
        <v>302</v>
      </c>
      <c r="K50" s="456">
        <f t="shared" ref="K50:P50" si="1">SUM(K25:K49)</f>
        <v>180304199.13</v>
      </c>
      <c r="L50" s="456">
        <f t="shared" si="1"/>
        <v>0</v>
      </c>
      <c r="M50" s="456">
        <f t="shared" si="1"/>
        <v>0</v>
      </c>
      <c r="N50" s="456">
        <f t="shared" si="1"/>
        <v>0</v>
      </c>
      <c r="O50" s="456">
        <f t="shared" si="1"/>
        <v>0</v>
      </c>
      <c r="P50" s="456">
        <f t="shared" si="1"/>
        <v>0</v>
      </c>
      <c r="Q50" s="460">
        <f>SUM(Q25:Q49)</f>
        <v>990360750.03999996</v>
      </c>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ht="17.5">
      <c r="A51" s="414"/>
      <c r="B51" s="414"/>
      <c r="C51" s="414"/>
      <c r="D51" s="414"/>
      <c r="E51" s="414"/>
      <c r="F51" s="414"/>
      <c r="G51" s="414"/>
      <c r="H51" s="461" t="s">
        <v>2377</v>
      </c>
      <c r="I51" s="414"/>
      <c r="J51" s="414"/>
      <c r="K51" s="414"/>
      <c r="L51" s="414"/>
      <c r="M51" s="414"/>
      <c r="N51" s="414"/>
      <c r="O51" s="414"/>
      <c r="P51" s="414"/>
      <c r="Q51" s="461" t="s">
        <v>2377</v>
      </c>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ht="17.5">
      <c r="A52" s="411">
        <v>50</v>
      </c>
      <c r="B52" s="411"/>
      <c r="C52" s="411"/>
      <c r="D52" s="411"/>
      <c r="E52" s="411"/>
      <c r="F52" s="411"/>
      <c r="G52" s="411"/>
      <c r="H52" s="411"/>
      <c r="I52" s="411">
        <v>51</v>
      </c>
      <c r="J52" s="411"/>
      <c r="K52" s="411"/>
      <c r="L52" s="411"/>
      <c r="M52" s="411"/>
      <c r="N52" s="411"/>
      <c r="O52" s="411"/>
      <c r="P52" s="411"/>
      <c r="Q52" s="411"/>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row>
    <row r="54" spans="1:249">
      <c r="A54" s="4"/>
      <c r="B54" s="4"/>
      <c r="C54" s="4"/>
      <c r="D54" s="4"/>
      <c r="E54" s="4"/>
      <c r="F54" s="4"/>
      <c r="G54" s="4"/>
      <c r="H54" s="4"/>
      <c r="I54" s="4"/>
      <c r="J54" s="4"/>
      <c r="K54" s="4"/>
      <c r="L54" s="4"/>
      <c r="M54" s="4"/>
      <c r="N54" s="4"/>
      <c r="O54" s="922"/>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row>
    <row r="55" spans="1:249">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row>
    <row r="56" spans="1:249">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row>
    <row r="57" spans="1:249">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row>
  </sheetData>
  <pageMargins left="0.5" right="0.5" top="0.5" bottom="0.5" header="0" footer="0"/>
  <pageSetup scale="51" fitToWidth="2" orientation="portrait" r:id="rId1"/>
  <headerFooter alignWithMargins="0"/>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76"/>
  <sheetViews>
    <sheetView zoomScale="75" zoomScaleNormal="75" workbookViewId="0"/>
  </sheetViews>
  <sheetFormatPr defaultColWidth="9.84375" defaultRowHeight="15.5"/>
  <cols>
    <col min="1" max="1" width="5.84375" style="123" customWidth="1"/>
    <col min="2" max="2" width="7.84375" style="123" customWidth="1"/>
    <col min="3" max="3" width="60.84375" style="123" customWidth="1"/>
    <col min="4" max="4" width="16.84375" style="123" customWidth="1"/>
    <col min="5" max="5" width="23.07421875" style="123" customWidth="1"/>
    <col min="6" max="6" width="5.84375" style="123" customWidth="1"/>
    <col min="7" max="8" width="18.84375" style="123" customWidth="1"/>
    <col min="9" max="9" width="15.84375" style="123" customWidth="1"/>
    <col min="10" max="10" width="7.84375" style="123" customWidth="1"/>
    <col min="11" max="11" width="10.84375" style="123" customWidth="1"/>
    <col min="12" max="12" width="17.84375" style="123" customWidth="1"/>
    <col min="13" max="13" width="19.07421875" style="123" customWidth="1"/>
    <col min="14" max="16384" width="9.84375" style="123"/>
  </cols>
  <sheetData>
    <row r="1" spans="1:14" ht="16" thickBot="1">
      <c r="A1" s="58" t="str">
        <f>+CONAMEDATE6</f>
        <v>Annual Report of VERIZON NEW YORK INC.                                                                                    For the period ending DECEMBER 31, 2023</v>
      </c>
      <c r="B1" s="2"/>
      <c r="C1" s="2"/>
      <c r="D1" s="2"/>
      <c r="E1" s="2"/>
      <c r="F1" s="782" t="str">
        <f>+CONAMEDATE6</f>
        <v>Annual Report of VERIZON NEW YORK INC.                                                                                    For the period ending DECEMBER 31, 2023</v>
      </c>
      <c r="G1" s="2"/>
      <c r="H1" s="2"/>
      <c r="I1" s="2"/>
      <c r="J1" s="2"/>
      <c r="K1" s="2"/>
      <c r="L1" s="2"/>
      <c r="M1" s="2"/>
      <c r="N1" s="2"/>
    </row>
    <row r="2" spans="1:14">
      <c r="A2" s="250"/>
      <c r="B2" s="152"/>
      <c r="C2" s="152"/>
      <c r="D2" s="152"/>
      <c r="E2" s="251"/>
      <c r="F2" s="250"/>
      <c r="G2" s="152"/>
      <c r="H2" s="152"/>
      <c r="I2" s="152"/>
      <c r="J2" s="152"/>
      <c r="K2" s="152"/>
      <c r="L2" s="152"/>
      <c r="M2" s="251"/>
      <c r="N2" s="2"/>
    </row>
    <row r="3" spans="1:14">
      <c r="A3" s="143"/>
      <c r="B3" s="2"/>
      <c r="C3" s="2"/>
      <c r="D3" s="150"/>
      <c r="E3" s="252"/>
      <c r="F3" s="143"/>
      <c r="G3" s="2"/>
      <c r="H3" s="2"/>
      <c r="I3" s="2"/>
      <c r="J3" s="2"/>
      <c r="K3" s="2"/>
      <c r="L3" s="2"/>
      <c r="M3" s="254"/>
      <c r="N3" s="2"/>
    </row>
    <row r="4" spans="1:14" ht="18">
      <c r="A4" s="336" t="s">
        <v>303</v>
      </c>
      <c r="B4" s="150"/>
      <c r="C4" s="150"/>
      <c r="D4" s="150"/>
      <c r="E4" s="252"/>
      <c r="F4" s="336" t="s">
        <v>304</v>
      </c>
      <c r="G4" s="150"/>
      <c r="H4" s="150"/>
      <c r="I4" s="150"/>
      <c r="J4" s="150"/>
      <c r="K4" s="150"/>
      <c r="L4" s="150"/>
      <c r="M4" s="252"/>
      <c r="N4" s="2"/>
    </row>
    <row r="5" spans="1:14">
      <c r="A5" s="143"/>
      <c r="B5" s="2"/>
      <c r="C5" s="2"/>
      <c r="D5" s="2"/>
      <c r="E5" s="254"/>
      <c r="F5" s="143"/>
      <c r="G5" s="2"/>
      <c r="H5" s="2"/>
      <c r="I5" s="2"/>
      <c r="J5" s="2"/>
      <c r="K5" s="2"/>
      <c r="L5" s="2"/>
      <c r="M5" s="254"/>
      <c r="N5" s="2"/>
    </row>
    <row r="6" spans="1:14">
      <c r="A6" s="143" t="s">
        <v>305</v>
      </c>
      <c r="B6" s="2"/>
      <c r="C6" s="2"/>
      <c r="D6" s="2"/>
      <c r="E6" s="254"/>
      <c r="F6" s="143"/>
      <c r="G6" s="2" t="s">
        <v>306</v>
      </c>
      <c r="H6" s="2"/>
      <c r="I6" s="2"/>
      <c r="J6" s="2"/>
      <c r="K6" s="2"/>
      <c r="L6" s="2"/>
      <c r="M6" s="254"/>
      <c r="N6" s="2"/>
    </row>
    <row r="7" spans="1:14">
      <c r="A7" s="143" t="s">
        <v>307</v>
      </c>
      <c r="B7" s="2"/>
      <c r="C7" s="2"/>
      <c r="D7" s="2"/>
      <c r="E7" s="254"/>
      <c r="F7" s="143"/>
      <c r="G7" s="2" t="s">
        <v>308</v>
      </c>
      <c r="H7" s="2"/>
      <c r="I7" s="2"/>
      <c r="J7" s="2"/>
      <c r="K7" s="2"/>
      <c r="L7" s="2"/>
      <c r="M7" s="254"/>
      <c r="N7" s="2"/>
    </row>
    <row r="8" spans="1:14">
      <c r="A8" s="143" t="s">
        <v>309</v>
      </c>
      <c r="B8" s="2"/>
      <c r="C8" s="2"/>
      <c r="D8" s="2"/>
      <c r="E8" s="254"/>
      <c r="F8" s="143"/>
      <c r="G8" s="2" t="s">
        <v>310</v>
      </c>
      <c r="H8" s="2"/>
      <c r="I8" s="2"/>
      <c r="J8" s="2"/>
      <c r="K8" s="2"/>
      <c r="L8" s="2"/>
      <c r="M8" s="254"/>
      <c r="N8" s="2"/>
    </row>
    <row r="9" spans="1:14">
      <c r="A9" s="143" t="s">
        <v>311</v>
      </c>
      <c r="B9" s="2"/>
      <c r="C9" s="2"/>
      <c r="D9" s="2"/>
      <c r="E9" s="254"/>
      <c r="F9" s="143"/>
      <c r="G9" s="2"/>
      <c r="H9" s="2"/>
      <c r="I9" s="2"/>
      <c r="J9" s="2"/>
      <c r="K9" s="2"/>
      <c r="L9" s="2"/>
      <c r="M9" s="254"/>
      <c r="N9" s="2"/>
    </row>
    <row r="10" spans="1:14">
      <c r="A10" s="143" t="s">
        <v>2041</v>
      </c>
      <c r="B10" s="2"/>
      <c r="C10" s="2"/>
      <c r="D10" s="2"/>
      <c r="E10" s="254"/>
      <c r="F10" s="143"/>
      <c r="G10" s="2" t="s">
        <v>1791</v>
      </c>
      <c r="H10" s="2"/>
      <c r="I10" s="2"/>
      <c r="J10" s="2"/>
      <c r="K10" s="2"/>
      <c r="L10" s="2"/>
      <c r="M10" s="254"/>
      <c r="N10" s="2"/>
    </row>
    <row r="11" spans="1:14">
      <c r="A11" s="143" t="s">
        <v>1792</v>
      </c>
      <c r="B11" s="2"/>
      <c r="C11" s="2"/>
      <c r="D11" s="2"/>
      <c r="E11" s="254"/>
      <c r="F11" s="143"/>
      <c r="G11" s="2" t="s">
        <v>1793</v>
      </c>
      <c r="H11" s="2"/>
      <c r="I11" s="2"/>
      <c r="J11" s="2"/>
      <c r="K11" s="2"/>
      <c r="L11" s="2"/>
      <c r="M11" s="254"/>
      <c r="N11" s="2"/>
    </row>
    <row r="12" spans="1:14">
      <c r="A12" s="143" t="s">
        <v>1794</v>
      </c>
      <c r="B12" s="2"/>
      <c r="C12" s="2"/>
      <c r="D12" s="2"/>
      <c r="E12" s="254"/>
      <c r="F12" s="143"/>
      <c r="G12" s="2"/>
      <c r="H12" s="2"/>
      <c r="I12" s="2"/>
      <c r="J12" s="2"/>
      <c r="K12" s="2"/>
      <c r="L12" s="2"/>
      <c r="M12" s="254"/>
      <c r="N12" s="2"/>
    </row>
    <row r="13" spans="1:14">
      <c r="A13" s="143" t="s">
        <v>1795</v>
      </c>
      <c r="B13" s="2"/>
      <c r="C13" s="2"/>
      <c r="D13" s="2"/>
      <c r="E13" s="254"/>
      <c r="F13" s="143"/>
      <c r="G13" s="2" t="s">
        <v>1796</v>
      </c>
      <c r="H13" s="2"/>
      <c r="I13" s="2"/>
      <c r="J13" s="2"/>
      <c r="K13" s="2"/>
      <c r="L13" s="2"/>
      <c r="M13" s="254"/>
      <c r="N13" s="2"/>
    </row>
    <row r="14" spans="1:14">
      <c r="A14" s="143" t="s">
        <v>1797</v>
      </c>
      <c r="B14" s="2"/>
      <c r="C14" s="2"/>
      <c r="D14" s="2"/>
      <c r="E14" s="254"/>
      <c r="F14" s="143"/>
      <c r="G14" s="2" t="s">
        <v>1798</v>
      </c>
      <c r="H14" s="2"/>
      <c r="I14" s="2"/>
      <c r="J14" s="2"/>
      <c r="K14" s="2"/>
      <c r="L14" s="2"/>
      <c r="M14" s="254"/>
      <c r="N14" s="2"/>
    </row>
    <row r="15" spans="1:14" ht="22.5">
      <c r="A15" s="143"/>
      <c r="B15" s="2"/>
      <c r="C15" s="2"/>
      <c r="D15" s="2"/>
      <c r="E15" s="254"/>
      <c r="F15" s="143"/>
      <c r="G15" s="2" t="s">
        <v>1799</v>
      </c>
      <c r="H15" s="2"/>
      <c r="I15" s="2"/>
      <c r="J15" s="150"/>
      <c r="K15" s="2"/>
      <c r="L15" s="2"/>
      <c r="M15" s="568"/>
      <c r="N15" s="2"/>
    </row>
    <row r="16" spans="1:14">
      <c r="A16" s="143"/>
      <c r="B16" s="2"/>
      <c r="C16" s="2"/>
      <c r="D16" s="2"/>
      <c r="E16" s="254"/>
      <c r="F16" s="143"/>
      <c r="G16" s="2"/>
      <c r="H16" s="2"/>
      <c r="I16" s="2"/>
      <c r="J16" s="150"/>
      <c r="K16" s="2"/>
      <c r="L16" s="2"/>
      <c r="M16" s="254"/>
      <c r="N16" s="2"/>
    </row>
    <row r="17" spans="1:14">
      <c r="A17" s="143"/>
      <c r="B17" s="2"/>
      <c r="C17" s="2"/>
      <c r="D17" s="2"/>
      <c r="E17" s="254"/>
      <c r="F17" s="569"/>
      <c r="G17" s="570" t="s">
        <v>2577</v>
      </c>
      <c r="H17" s="559"/>
      <c r="I17" s="559"/>
      <c r="J17" s="561"/>
      <c r="K17" s="559"/>
      <c r="L17" s="559"/>
      <c r="M17" s="571"/>
      <c r="N17" s="2"/>
    </row>
    <row r="18" spans="1:14">
      <c r="A18" s="143"/>
      <c r="B18" s="2"/>
      <c r="C18" s="2"/>
      <c r="D18" s="2"/>
      <c r="E18" s="254"/>
      <c r="F18" s="569"/>
      <c r="G18" s="570" t="s">
        <v>2578</v>
      </c>
      <c r="H18" s="559"/>
      <c r="I18" s="559"/>
      <c r="J18" s="561"/>
      <c r="K18" s="559"/>
      <c r="L18" s="559"/>
      <c r="M18" s="571"/>
      <c r="N18" s="2"/>
    </row>
    <row r="19" spans="1:14">
      <c r="A19" s="143"/>
      <c r="B19" s="2"/>
      <c r="C19" s="2"/>
      <c r="D19" s="2"/>
      <c r="E19" s="254"/>
      <c r="F19" s="143"/>
      <c r="G19" s="2"/>
      <c r="H19" s="2"/>
      <c r="I19" s="2"/>
      <c r="J19" s="150"/>
      <c r="K19" s="2"/>
      <c r="L19" s="2"/>
      <c r="M19" s="254"/>
      <c r="N19" s="2"/>
    </row>
    <row r="20" spans="1:14">
      <c r="A20" s="281"/>
      <c r="B20" s="272"/>
      <c r="C20" s="272"/>
      <c r="D20" s="272"/>
      <c r="E20" s="273"/>
      <c r="F20" s="281"/>
      <c r="G20" s="272"/>
      <c r="H20" s="298" t="s">
        <v>1800</v>
      </c>
      <c r="I20" s="299"/>
      <c r="J20" s="282" t="s">
        <v>1801</v>
      </c>
      <c r="K20" s="283"/>
      <c r="L20" s="272"/>
      <c r="M20" s="462" t="s">
        <v>1802</v>
      </c>
      <c r="N20" s="2"/>
    </row>
    <row r="21" spans="1:14">
      <c r="A21" s="296"/>
      <c r="B21" s="275"/>
      <c r="C21" s="275"/>
      <c r="D21" s="301" t="s">
        <v>1803</v>
      </c>
      <c r="E21" s="285" t="s">
        <v>1803</v>
      </c>
      <c r="F21" s="296"/>
      <c r="G21" s="301" t="s">
        <v>510</v>
      </c>
      <c r="H21" s="275"/>
      <c r="I21" s="301" t="s">
        <v>1804</v>
      </c>
      <c r="J21" s="150" t="s">
        <v>46</v>
      </c>
      <c r="K21" s="284"/>
      <c r="L21" s="301" t="s">
        <v>1805</v>
      </c>
      <c r="M21" s="285" t="s">
        <v>1806</v>
      </c>
      <c r="N21" s="2"/>
    </row>
    <row r="22" spans="1:14">
      <c r="A22" s="294" t="s">
        <v>35</v>
      </c>
      <c r="B22" s="275"/>
      <c r="C22" s="275"/>
      <c r="D22" s="301" t="s">
        <v>1807</v>
      </c>
      <c r="E22" s="285" t="s">
        <v>1807</v>
      </c>
      <c r="F22" s="294" t="s">
        <v>35</v>
      </c>
      <c r="G22" s="301" t="s">
        <v>1808</v>
      </c>
      <c r="H22" s="275"/>
      <c r="I22" s="301" t="s">
        <v>2480</v>
      </c>
      <c r="J22" s="150" t="s">
        <v>325</v>
      </c>
      <c r="K22" s="300" t="s">
        <v>1809</v>
      </c>
      <c r="L22" s="301" t="s">
        <v>1810</v>
      </c>
      <c r="M22" s="285" t="s">
        <v>1811</v>
      </c>
      <c r="N22" s="2"/>
    </row>
    <row r="23" spans="1:14">
      <c r="A23" s="294" t="s">
        <v>47</v>
      </c>
      <c r="B23" s="301" t="s">
        <v>1812</v>
      </c>
      <c r="C23" s="301" t="s">
        <v>1813</v>
      </c>
      <c r="D23" s="301" t="s">
        <v>2198</v>
      </c>
      <c r="E23" s="285" t="s">
        <v>1814</v>
      </c>
      <c r="F23" s="294" t="s">
        <v>47</v>
      </c>
      <c r="G23" s="301" t="s">
        <v>1815</v>
      </c>
      <c r="H23" s="301" t="s">
        <v>510</v>
      </c>
      <c r="I23" s="301" t="s">
        <v>1816</v>
      </c>
      <c r="J23" s="150" t="s">
        <v>1817</v>
      </c>
      <c r="K23" s="300" t="s">
        <v>1818</v>
      </c>
      <c r="L23" s="301" t="s">
        <v>1819</v>
      </c>
      <c r="M23" s="285" t="s">
        <v>1820</v>
      </c>
      <c r="N23" s="2"/>
    </row>
    <row r="24" spans="1:14">
      <c r="A24" s="296"/>
      <c r="B24" s="275"/>
      <c r="C24" s="301" t="s">
        <v>1821</v>
      </c>
      <c r="D24" s="301" t="s">
        <v>375</v>
      </c>
      <c r="E24" s="285" t="s">
        <v>1822</v>
      </c>
      <c r="F24" s="296"/>
      <c r="G24" s="301" t="s">
        <v>1820</v>
      </c>
      <c r="H24" s="275"/>
      <c r="I24" s="301" t="s">
        <v>1823</v>
      </c>
      <c r="J24" s="150" t="s">
        <v>2115</v>
      </c>
      <c r="K24" s="284"/>
      <c r="L24" s="301" t="s">
        <v>1815</v>
      </c>
      <c r="M24" s="285" t="s">
        <v>1824</v>
      </c>
      <c r="N24" s="2"/>
    </row>
    <row r="25" spans="1:14">
      <c r="A25" s="296"/>
      <c r="B25" s="301" t="s">
        <v>459</v>
      </c>
      <c r="C25" s="301" t="s">
        <v>460</v>
      </c>
      <c r="D25" s="301" t="s">
        <v>461</v>
      </c>
      <c r="E25" s="285" t="s">
        <v>61</v>
      </c>
      <c r="F25" s="296"/>
      <c r="G25" s="301" t="s">
        <v>62</v>
      </c>
      <c r="H25" s="301" t="s">
        <v>63</v>
      </c>
      <c r="I25" s="301" t="s">
        <v>64</v>
      </c>
      <c r="J25" s="150" t="s">
        <v>65</v>
      </c>
      <c r="K25" s="300" t="s">
        <v>66</v>
      </c>
      <c r="L25" s="301" t="s">
        <v>67</v>
      </c>
      <c r="M25" s="285" t="s">
        <v>68</v>
      </c>
      <c r="N25" s="2"/>
    </row>
    <row r="26" spans="1:14">
      <c r="A26" s="463"/>
      <c r="B26" s="1044"/>
      <c r="C26" s="464" t="s">
        <v>1825</v>
      </c>
      <c r="D26" s="465"/>
      <c r="E26" s="466"/>
      <c r="F26" s="467"/>
      <c r="G26" s="465"/>
      <c r="H26" s="465"/>
      <c r="I26" s="465"/>
      <c r="J26" s="468"/>
      <c r="K26" s="469"/>
      <c r="L26" s="465"/>
      <c r="M26" s="466"/>
      <c r="N26" s="2"/>
    </row>
    <row r="27" spans="1:14">
      <c r="A27" s="294" t="s">
        <v>463</v>
      </c>
      <c r="B27" s="1033"/>
      <c r="C27" s="1033"/>
      <c r="D27" s="1045"/>
      <c r="E27" s="1046"/>
      <c r="F27" s="294" t="s">
        <v>463</v>
      </c>
      <c r="G27" s="1047"/>
      <c r="H27" s="292">
        <v>0</v>
      </c>
      <c r="I27" s="1048"/>
      <c r="J27" s="1049"/>
      <c r="K27" s="1050"/>
      <c r="L27" s="1047"/>
      <c r="M27" s="1051"/>
      <c r="N27" s="2"/>
    </row>
    <row r="28" spans="1:14">
      <c r="A28" s="294" t="s">
        <v>820</v>
      </c>
      <c r="B28" s="1033"/>
      <c r="C28" s="1033"/>
      <c r="D28" s="1052"/>
      <c r="E28" s="1053"/>
      <c r="F28" s="294" t="s">
        <v>820</v>
      </c>
      <c r="G28" s="1052"/>
      <c r="H28" s="291">
        <v>0</v>
      </c>
      <c r="I28" s="1048"/>
      <c r="J28" s="1049"/>
      <c r="K28" s="1050"/>
      <c r="L28" s="1048"/>
      <c r="M28" s="1001"/>
      <c r="N28" s="2"/>
    </row>
    <row r="29" spans="1:14">
      <c r="A29" s="294" t="s">
        <v>1058</v>
      </c>
      <c r="B29" s="1033"/>
      <c r="C29" s="1033"/>
      <c r="D29" s="1052"/>
      <c r="E29" s="1053"/>
      <c r="F29" s="294" t="s">
        <v>1058</v>
      </c>
      <c r="G29" s="1052"/>
      <c r="H29" s="291">
        <v>0</v>
      </c>
      <c r="I29" s="1048"/>
      <c r="J29" s="1049"/>
      <c r="K29" s="1050"/>
      <c r="L29" s="1048"/>
      <c r="M29" s="1001"/>
      <c r="N29" s="2"/>
    </row>
    <row r="30" spans="1:14">
      <c r="A30" s="294" t="s">
        <v>70</v>
      </c>
      <c r="B30" s="1033"/>
      <c r="C30" s="1033" t="s">
        <v>3086</v>
      </c>
      <c r="D30" s="1052"/>
      <c r="E30" s="1053"/>
      <c r="F30" s="294" t="s">
        <v>70</v>
      </c>
      <c r="G30" s="1052"/>
      <c r="H30" s="291">
        <v>0</v>
      </c>
      <c r="I30" s="1048"/>
      <c r="J30" s="1049"/>
      <c r="K30" s="1050"/>
      <c r="L30" s="1048"/>
      <c r="M30" s="1001"/>
      <c r="N30" s="2"/>
    </row>
    <row r="31" spans="1:14">
      <c r="A31" s="294" t="s">
        <v>71</v>
      </c>
      <c r="B31" s="1033"/>
      <c r="C31" s="1033"/>
      <c r="D31" s="1052"/>
      <c r="E31" s="1053"/>
      <c r="F31" s="294" t="s">
        <v>71</v>
      </c>
      <c r="G31" s="1052"/>
      <c r="H31" s="291">
        <v>0</v>
      </c>
      <c r="I31" s="1048"/>
      <c r="J31" s="1049"/>
      <c r="K31" s="1050"/>
      <c r="L31" s="1048"/>
      <c r="M31" s="1001"/>
      <c r="N31" s="2"/>
    </row>
    <row r="32" spans="1:14">
      <c r="A32" s="294">
        <v>6</v>
      </c>
      <c r="B32" s="1033"/>
      <c r="C32" s="1033"/>
      <c r="D32" s="1052"/>
      <c r="E32" s="1053"/>
      <c r="F32" s="294">
        <v>6</v>
      </c>
      <c r="G32" s="1052"/>
      <c r="H32" s="291">
        <v>0</v>
      </c>
      <c r="I32" s="1048"/>
      <c r="J32" s="1049"/>
      <c r="K32" s="1050"/>
      <c r="L32" s="1048"/>
      <c r="M32" s="1001"/>
      <c r="N32" s="2"/>
    </row>
    <row r="33" spans="1:14">
      <c r="A33" s="294">
        <v>7</v>
      </c>
      <c r="B33" s="1033"/>
      <c r="C33" s="1033"/>
      <c r="D33" s="1052"/>
      <c r="E33" s="1053"/>
      <c r="F33" s="294">
        <v>7</v>
      </c>
      <c r="G33" s="1052"/>
      <c r="H33" s="291">
        <v>0</v>
      </c>
      <c r="I33" s="1048"/>
      <c r="J33" s="1049"/>
      <c r="K33" s="1050"/>
      <c r="L33" s="1048"/>
      <c r="M33" s="1001"/>
      <c r="N33" s="2"/>
    </row>
    <row r="34" spans="1:14">
      <c r="A34" s="294">
        <v>8</v>
      </c>
      <c r="B34" s="1033"/>
      <c r="C34" s="1033"/>
      <c r="D34" s="1052"/>
      <c r="E34" s="1053"/>
      <c r="F34" s="294">
        <v>8</v>
      </c>
      <c r="G34" s="1052"/>
      <c r="H34" s="291">
        <v>0</v>
      </c>
      <c r="I34" s="1048"/>
      <c r="J34" s="1049"/>
      <c r="K34" s="1050"/>
      <c r="L34" s="1048"/>
      <c r="M34" s="1001"/>
      <c r="N34" s="2"/>
    </row>
    <row r="35" spans="1:14">
      <c r="A35" s="294">
        <v>9</v>
      </c>
      <c r="B35" s="1033"/>
      <c r="C35" s="1033"/>
      <c r="D35" s="1052"/>
      <c r="E35" s="1053"/>
      <c r="F35" s="294">
        <v>9</v>
      </c>
      <c r="G35" s="1052"/>
      <c r="H35" s="291">
        <v>0</v>
      </c>
      <c r="I35" s="1048"/>
      <c r="J35" s="1049"/>
      <c r="K35" s="1050"/>
      <c r="L35" s="1048"/>
      <c r="M35" s="1001"/>
      <c r="N35" s="2"/>
    </row>
    <row r="36" spans="1:14">
      <c r="A36" s="294">
        <v>10</v>
      </c>
      <c r="B36" s="1033"/>
      <c r="C36" s="1033"/>
      <c r="D36" s="1052"/>
      <c r="E36" s="1053"/>
      <c r="F36" s="294">
        <v>10</v>
      </c>
      <c r="G36" s="1052"/>
      <c r="H36" s="291">
        <v>0</v>
      </c>
      <c r="I36" s="1048"/>
      <c r="J36" s="1049"/>
      <c r="K36" s="1050"/>
      <c r="L36" s="1048"/>
      <c r="M36" s="1001"/>
      <c r="N36" s="2"/>
    </row>
    <row r="37" spans="1:14">
      <c r="A37" s="294">
        <v>11</v>
      </c>
      <c r="B37" s="1033"/>
      <c r="C37" s="1033"/>
      <c r="D37" s="1052"/>
      <c r="E37" s="1053"/>
      <c r="F37" s="294">
        <v>11</v>
      </c>
      <c r="G37" s="1052"/>
      <c r="H37" s="291">
        <v>0</v>
      </c>
      <c r="I37" s="1048"/>
      <c r="J37" s="1049"/>
      <c r="K37" s="1050"/>
      <c r="L37" s="1048"/>
      <c r="M37" s="1001"/>
      <c r="N37" s="2"/>
    </row>
    <row r="38" spans="1:14">
      <c r="A38" s="294">
        <v>12</v>
      </c>
      <c r="B38" s="1033"/>
      <c r="C38" s="1033"/>
      <c r="D38" s="1052"/>
      <c r="E38" s="1053"/>
      <c r="F38" s="294">
        <v>12</v>
      </c>
      <c r="G38" s="1052"/>
      <c r="H38" s="291">
        <v>0</v>
      </c>
      <c r="I38" s="1048"/>
      <c r="J38" s="1049"/>
      <c r="K38" s="1050"/>
      <c r="L38" s="1048"/>
      <c r="M38" s="1001"/>
      <c r="N38" s="2"/>
    </row>
    <row r="39" spans="1:14">
      <c r="A39" s="294">
        <v>13</v>
      </c>
      <c r="B39" s="1033"/>
      <c r="C39" s="1033"/>
      <c r="D39" s="1052"/>
      <c r="E39" s="1053"/>
      <c r="F39" s="294">
        <v>13</v>
      </c>
      <c r="G39" s="1052"/>
      <c r="H39" s="291">
        <v>0</v>
      </c>
      <c r="I39" s="1048"/>
      <c r="J39" s="1049"/>
      <c r="K39" s="1050"/>
      <c r="L39" s="1048"/>
      <c r="M39" s="1001"/>
      <c r="N39" s="2"/>
    </row>
    <row r="40" spans="1:14">
      <c r="A40" s="294">
        <v>14</v>
      </c>
      <c r="B40" s="1033"/>
      <c r="C40" s="1033"/>
      <c r="D40" s="1052"/>
      <c r="E40" s="1053"/>
      <c r="F40" s="294">
        <v>14</v>
      </c>
      <c r="G40" s="1052"/>
      <c r="H40" s="291">
        <v>0</v>
      </c>
      <c r="I40" s="1048"/>
      <c r="J40" s="1049"/>
      <c r="K40" s="1050"/>
      <c r="L40" s="1048"/>
      <c r="M40" s="1001"/>
      <c r="N40" s="2"/>
    </row>
    <row r="41" spans="1:14">
      <c r="A41" s="294">
        <v>15</v>
      </c>
      <c r="B41" s="1033"/>
      <c r="C41" s="1033"/>
      <c r="D41" s="1052"/>
      <c r="E41" s="1053"/>
      <c r="F41" s="294">
        <v>15</v>
      </c>
      <c r="G41" s="1052"/>
      <c r="H41" s="291">
        <v>0</v>
      </c>
      <c r="I41" s="1048"/>
      <c r="J41" s="1049"/>
      <c r="K41" s="1050"/>
      <c r="L41" s="1048"/>
      <c r="M41" s="1001"/>
      <c r="N41" s="2"/>
    </row>
    <row r="42" spans="1:14">
      <c r="A42" s="294">
        <v>16</v>
      </c>
      <c r="B42" s="1033"/>
      <c r="C42" s="1033"/>
      <c r="D42" s="1052"/>
      <c r="E42" s="1053"/>
      <c r="F42" s="294">
        <v>16</v>
      </c>
      <c r="G42" s="1052"/>
      <c r="H42" s="291">
        <v>0</v>
      </c>
      <c r="I42" s="1048"/>
      <c r="J42" s="1049"/>
      <c r="K42" s="1050"/>
      <c r="L42" s="1048"/>
      <c r="M42" s="1001"/>
      <c r="N42" s="2"/>
    </row>
    <row r="43" spans="1:14">
      <c r="A43" s="294">
        <v>17</v>
      </c>
      <c r="B43" s="1033"/>
      <c r="C43" s="1033"/>
      <c r="D43" s="1052"/>
      <c r="E43" s="1053"/>
      <c r="F43" s="294">
        <v>17</v>
      </c>
      <c r="G43" s="1052"/>
      <c r="H43" s="291">
        <v>0</v>
      </c>
      <c r="I43" s="1048"/>
      <c r="J43" s="1049"/>
      <c r="K43" s="1050"/>
      <c r="L43" s="1048"/>
      <c r="M43" s="1001"/>
      <c r="N43" s="2"/>
    </row>
    <row r="44" spans="1:14">
      <c r="A44" s="294">
        <v>18</v>
      </c>
      <c r="B44" s="1033"/>
      <c r="C44" s="470" t="s">
        <v>1826</v>
      </c>
      <c r="D44" s="465">
        <f>SUM(D27:D43)</f>
        <v>0</v>
      </c>
      <c r="E44" s="466">
        <f>SUM(E27:E43)</f>
        <v>0</v>
      </c>
      <c r="F44" s="294">
        <v>18</v>
      </c>
      <c r="G44" s="465">
        <f>SUM(G27:G43)</f>
        <v>0</v>
      </c>
      <c r="H44" s="465">
        <f>SUM(H27:H43)</f>
        <v>0</v>
      </c>
      <c r="I44" s="272"/>
      <c r="J44" s="278"/>
      <c r="K44" s="283"/>
      <c r="L44" s="465">
        <f>SUM(L27:L43)</f>
        <v>0</v>
      </c>
      <c r="M44" s="466">
        <f>SUM(M26:M43)</f>
        <v>0</v>
      </c>
      <c r="N44" s="2"/>
    </row>
    <row r="45" spans="1:14">
      <c r="A45" s="296"/>
      <c r="B45" s="1054"/>
      <c r="C45" s="464" t="s">
        <v>1827</v>
      </c>
      <c r="D45" s="272"/>
      <c r="E45" s="273"/>
      <c r="F45" s="294"/>
      <c r="G45" s="272"/>
      <c r="H45" s="272"/>
      <c r="I45" s="272"/>
      <c r="J45" s="278"/>
      <c r="K45" s="283"/>
      <c r="L45" s="272"/>
      <c r="M45" s="273"/>
      <c r="N45" s="2"/>
    </row>
    <row r="46" spans="1:14">
      <c r="A46" s="294">
        <v>19</v>
      </c>
      <c r="B46" s="1033"/>
      <c r="C46" s="1033"/>
      <c r="D46" s="1047"/>
      <c r="E46" s="1051"/>
      <c r="F46" s="294">
        <v>19</v>
      </c>
      <c r="G46" s="1047"/>
      <c r="H46" s="292">
        <v>0</v>
      </c>
      <c r="I46" s="1048"/>
      <c r="J46" s="1049"/>
      <c r="K46" s="1050"/>
      <c r="L46" s="1047"/>
      <c r="M46" s="1051"/>
      <c r="N46" s="2"/>
    </row>
    <row r="47" spans="1:14">
      <c r="A47" s="294">
        <v>20</v>
      </c>
      <c r="B47" s="1033"/>
      <c r="C47" s="1033"/>
      <c r="D47" s="1048"/>
      <c r="E47" s="1001"/>
      <c r="F47" s="294">
        <v>20</v>
      </c>
      <c r="G47" s="1048"/>
      <c r="H47" s="291">
        <v>0</v>
      </c>
      <c r="I47" s="1048"/>
      <c r="J47" s="1049"/>
      <c r="K47" s="1050"/>
      <c r="L47" s="1048"/>
      <c r="M47" s="1001"/>
      <c r="N47" s="2"/>
    </row>
    <row r="48" spans="1:14">
      <c r="A48" s="294">
        <v>21</v>
      </c>
      <c r="B48" s="1033"/>
      <c r="C48" s="1033"/>
      <c r="D48" s="1048"/>
      <c r="E48" s="1001"/>
      <c r="F48" s="294">
        <v>21</v>
      </c>
      <c r="G48" s="1048"/>
      <c r="H48" s="291">
        <v>0</v>
      </c>
      <c r="I48" s="1048"/>
      <c r="J48" s="1049"/>
      <c r="K48" s="1050"/>
      <c r="L48" s="1048"/>
      <c r="M48" s="1001"/>
      <c r="N48" s="2"/>
    </row>
    <row r="49" spans="1:14">
      <c r="A49" s="294">
        <v>22</v>
      </c>
      <c r="B49" s="1033"/>
      <c r="C49" s="1033"/>
      <c r="D49" s="1048"/>
      <c r="E49" s="1001"/>
      <c r="F49" s="294">
        <v>22</v>
      </c>
      <c r="G49" s="1048"/>
      <c r="H49" s="291">
        <v>0</v>
      </c>
      <c r="I49" s="1048"/>
      <c r="J49" s="1049"/>
      <c r="K49" s="1050"/>
      <c r="L49" s="1048"/>
      <c r="M49" s="1001"/>
      <c r="N49" s="2"/>
    </row>
    <row r="50" spans="1:14">
      <c r="A50" s="294">
        <v>23</v>
      </c>
      <c r="B50" s="1033"/>
      <c r="C50" s="1033"/>
      <c r="D50" s="1048"/>
      <c r="E50" s="1001"/>
      <c r="F50" s="294">
        <v>23</v>
      </c>
      <c r="G50" s="1048"/>
      <c r="H50" s="291">
        <v>0</v>
      </c>
      <c r="I50" s="1048"/>
      <c r="J50" s="1049"/>
      <c r="K50" s="1050"/>
      <c r="L50" s="1048"/>
      <c r="M50" s="1001"/>
      <c r="N50" s="2"/>
    </row>
    <row r="51" spans="1:14">
      <c r="A51" s="294">
        <v>24</v>
      </c>
      <c r="B51" s="1033"/>
      <c r="C51" s="1033"/>
      <c r="D51" s="1048"/>
      <c r="E51" s="1001"/>
      <c r="F51" s="294">
        <v>24</v>
      </c>
      <c r="G51" s="1048"/>
      <c r="H51" s="291">
        <v>0</v>
      </c>
      <c r="I51" s="1048"/>
      <c r="J51" s="1049"/>
      <c r="K51" s="1050"/>
      <c r="L51" s="1048"/>
      <c r="M51" s="1001"/>
      <c r="N51" s="2"/>
    </row>
    <row r="52" spans="1:14">
      <c r="A52" s="294">
        <v>25</v>
      </c>
      <c r="B52" s="1033"/>
      <c r="C52" s="1033"/>
      <c r="D52" s="1048"/>
      <c r="E52" s="1001"/>
      <c r="F52" s="294">
        <v>25</v>
      </c>
      <c r="G52" s="1048"/>
      <c r="H52" s="291">
        <v>0</v>
      </c>
      <c r="I52" s="1048"/>
      <c r="J52" s="1049"/>
      <c r="K52" s="1050"/>
      <c r="L52" s="1048"/>
      <c r="M52" s="1001"/>
      <c r="N52" s="2"/>
    </row>
    <row r="53" spans="1:14">
      <c r="A53" s="294">
        <v>26</v>
      </c>
      <c r="B53" s="1033"/>
      <c r="C53" s="1033"/>
      <c r="D53" s="1048"/>
      <c r="E53" s="1001"/>
      <c r="F53" s="294">
        <v>26</v>
      </c>
      <c r="G53" s="1048"/>
      <c r="H53" s="291">
        <v>0</v>
      </c>
      <c r="I53" s="1048"/>
      <c r="J53" s="1049"/>
      <c r="K53" s="1050"/>
      <c r="L53" s="1048"/>
      <c r="M53" s="1001"/>
      <c r="N53" s="2"/>
    </row>
    <row r="54" spans="1:14">
      <c r="A54" s="294">
        <v>27</v>
      </c>
      <c r="B54" s="1033"/>
      <c r="C54" s="1033"/>
      <c r="D54" s="1048"/>
      <c r="E54" s="1001"/>
      <c r="F54" s="294">
        <v>27</v>
      </c>
      <c r="G54" s="1048"/>
      <c r="H54" s="291">
        <v>0</v>
      </c>
      <c r="I54" s="1048"/>
      <c r="J54" s="1049"/>
      <c r="K54" s="1050"/>
      <c r="L54" s="1048"/>
      <c r="M54" s="1001"/>
      <c r="N54" s="2"/>
    </row>
    <row r="55" spans="1:14">
      <c r="A55" s="294">
        <v>28</v>
      </c>
      <c r="B55" s="1033"/>
      <c r="C55" s="1033"/>
      <c r="D55" s="1048"/>
      <c r="E55" s="1001"/>
      <c r="F55" s="294">
        <v>28</v>
      </c>
      <c r="G55" s="1048"/>
      <c r="H55" s="291">
        <v>0</v>
      </c>
      <c r="I55" s="1048"/>
      <c r="J55" s="1049"/>
      <c r="K55" s="1050"/>
      <c r="L55" s="1048"/>
      <c r="M55" s="1001"/>
      <c r="N55" s="2"/>
    </row>
    <row r="56" spans="1:14">
      <c r="A56" s="294">
        <v>29</v>
      </c>
      <c r="B56" s="1033"/>
      <c r="C56" s="1033"/>
      <c r="D56" s="1048"/>
      <c r="E56" s="1001"/>
      <c r="F56" s="294">
        <v>29</v>
      </c>
      <c r="G56" s="1048"/>
      <c r="H56" s="291">
        <v>0</v>
      </c>
      <c r="I56" s="1048"/>
      <c r="J56" s="1049"/>
      <c r="K56" s="1050"/>
      <c r="L56" s="1048"/>
      <c r="M56" s="1001"/>
      <c r="N56" s="2"/>
    </row>
    <row r="57" spans="1:14">
      <c r="A57" s="294">
        <v>30</v>
      </c>
      <c r="B57" s="1033"/>
      <c r="C57" s="1033"/>
      <c r="D57" s="1048"/>
      <c r="E57" s="1001"/>
      <c r="F57" s="294">
        <v>30</v>
      </c>
      <c r="G57" s="1048"/>
      <c r="H57" s="291">
        <v>0</v>
      </c>
      <c r="I57" s="1048"/>
      <c r="J57" s="1049"/>
      <c r="K57" s="1050"/>
      <c r="L57" s="1048"/>
      <c r="M57" s="1001"/>
      <c r="N57" s="2"/>
    </row>
    <row r="58" spans="1:14">
      <c r="A58" s="294">
        <v>31</v>
      </c>
      <c r="B58" s="1033"/>
      <c r="C58" s="1033"/>
      <c r="D58" s="1048"/>
      <c r="E58" s="1001"/>
      <c r="F58" s="294">
        <v>31</v>
      </c>
      <c r="G58" s="1048"/>
      <c r="H58" s="291">
        <v>0</v>
      </c>
      <c r="I58" s="1048"/>
      <c r="J58" s="1049"/>
      <c r="K58" s="1050"/>
      <c r="L58" s="1048"/>
      <c r="M58" s="1001"/>
      <c r="N58" s="2"/>
    </row>
    <row r="59" spans="1:14">
      <c r="A59" s="294">
        <v>32</v>
      </c>
      <c r="B59" s="1033"/>
      <c r="C59" s="1033"/>
      <c r="D59" s="1048"/>
      <c r="E59" s="1001"/>
      <c r="F59" s="294">
        <v>32</v>
      </c>
      <c r="G59" s="1048"/>
      <c r="H59" s="291">
        <v>0</v>
      </c>
      <c r="I59" s="1048"/>
      <c r="J59" s="1049"/>
      <c r="K59" s="1050"/>
      <c r="L59" s="1048"/>
      <c r="M59" s="1001"/>
      <c r="N59" s="2"/>
    </row>
    <row r="60" spans="1:14">
      <c r="A60" s="294">
        <v>33</v>
      </c>
      <c r="B60" s="1033"/>
      <c r="C60" s="1033"/>
      <c r="D60" s="1048"/>
      <c r="E60" s="1001"/>
      <c r="F60" s="294">
        <v>33</v>
      </c>
      <c r="G60" s="1048"/>
      <c r="H60" s="291">
        <v>0</v>
      </c>
      <c r="I60" s="1048"/>
      <c r="J60" s="1049"/>
      <c r="K60" s="1050"/>
      <c r="L60" s="1048"/>
      <c r="M60" s="1001"/>
      <c r="N60" s="2"/>
    </row>
    <row r="61" spans="1:14">
      <c r="A61" s="294">
        <v>34</v>
      </c>
      <c r="B61" s="1033"/>
      <c r="C61" s="1033"/>
      <c r="D61" s="1048"/>
      <c r="E61" s="1001"/>
      <c r="F61" s="294">
        <v>34</v>
      </c>
      <c r="G61" s="1048"/>
      <c r="H61" s="291">
        <v>0</v>
      </c>
      <c r="I61" s="1048"/>
      <c r="J61" s="1049"/>
      <c r="K61" s="1050"/>
      <c r="L61" s="1048"/>
      <c r="M61" s="1001"/>
      <c r="N61" s="2"/>
    </row>
    <row r="62" spans="1:14">
      <c r="A62" s="294">
        <v>35</v>
      </c>
      <c r="B62" s="1033"/>
      <c r="C62" s="1033"/>
      <c r="D62" s="1048"/>
      <c r="E62" s="1001"/>
      <c r="F62" s="294">
        <v>35</v>
      </c>
      <c r="G62" s="1048"/>
      <c r="H62" s="291">
        <v>0</v>
      </c>
      <c r="I62" s="1048"/>
      <c r="J62" s="1049"/>
      <c r="K62" s="1050"/>
      <c r="L62" s="1048"/>
      <c r="M62" s="1001"/>
      <c r="N62" s="2"/>
    </row>
    <row r="63" spans="1:14">
      <c r="A63" s="294">
        <v>36</v>
      </c>
      <c r="B63" s="1033"/>
      <c r="C63" s="1033"/>
      <c r="D63" s="1048"/>
      <c r="E63" s="1001"/>
      <c r="F63" s="294">
        <v>36</v>
      </c>
      <c r="G63" s="1048"/>
      <c r="H63" s="291">
        <v>0</v>
      </c>
      <c r="I63" s="1048"/>
      <c r="J63" s="1049"/>
      <c r="K63" s="1050"/>
      <c r="L63" s="1048"/>
      <c r="M63" s="1001"/>
      <c r="N63" s="2"/>
    </row>
    <row r="64" spans="1:14">
      <c r="A64" s="295">
        <v>37</v>
      </c>
      <c r="B64" s="1033"/>
      <c r="C64" s="470" t="s">
        <v>1828</v>
      </c>
      <c r="D64" s="465">
        <f>SUM(D46:D63)</f>
        <v>0</v>
      </c>
      <c r="E64" s="466">
        <f>SUM(E46:E63)</f>
        <v>0</v>
      </c>
      <c r="F64" s="295">
        <v>37</v>
      </c>
      <c r="G64" s="465">
        <f>SUM(G46:G63)</f>
        <v>0</v>
      </c>
      <c r="H64" s="465">
        <f>SUM(H46:H63)</f>
        <v>0</v>
      </c>
      <c r="I64" s="272"/>
      <c r="J64" s="278"/>
      <c r="K64" s="283"/>
      <c r="L64" s="465">
        <f>SUM(L46:L63)</f>
        <v>0</v>
      </c>
      <c r="M64" s="466">
        <f>SUM(M46:M63)</f>
        <v>0</v>
      </c>
      <c r="N64" s="2"/>
    </row>
    <row r="65" spans="1:14">
      <c r="A65" s="143"/>
      <c r="B65" s="1055"/>
      <c r="C65" s="471"/>
      <c r="D65" s="271"/>
      <c r="E65" s="273"/>
      <c r="F65" s="145"/>
      <c r="G65" s="271"/>
      <c r="H65" s="271"/>
      <c r="I65" s="271"/>
      <c r="J65" s="278"/>
      <c r="K65" s="271"/>
      <c r="L65" s="271"/>
      <c r="M65" s="273"/>
      <c r="N65" s="2"/>
    </row>
    <row r="66" spans="1:14">
      <c r="A66" s="143"/>
      <c r="B66" s="552"/>
      <c r="C66" s="552"/>
      <c r="D66" s="552"/>
      <c r="E66" s="1056"/>
      <c r="F66" s="145"/>
      <c r="G66" s="552"/>
      <c r="H66" s="287"/>
      <c r="I66" s="552"/>
      <c r="J66" s="1049"/>
      <c r="K66" s="552"/>
      <c r="L66" s="552"/>
      <c r="M66" s="1056"/>
      <c r="N66" s="2"/>
    </row>
    <row r="67" spans="1:14" ht="16" thickBot="1">
      <c r="A67" s="269"/>
      <c r="B67" s="1057"/>
      <c r="C67" s="270"/>
      <c r="D67" s="340"/>
      <c r="E67" s="341"/>
      <c r="F67" s="293"/>
      <c r="G67" s="340"/>
      <c r="H67" s="340"/>
      <c r="I67" s="270"/>
      <c r="J67" s="472"/>
      <c r="K67" s="270"/>
      <c r="L67" s="290"/>
      <c r="M67" s="341"/>
      <c r="N67" s="2"/>
    </row>
    <row r="68" spans="1:14">
      <c r="A68" s="279" t="s">
        <v>1515</v>
      </c>
      <c r="B68" s="2"/>
      <c r="C68" s="2"/>
      <c r="D68" s="2"/>
      <c r="E68" s="2"/>
      <c r="F68" s="2"/>
      <c r="G68" s="2"/>
      <c r="H68" s="2"/>
      <c r="I68" s="2"/>
      <c r="J68" s="2"/>
      <c r="K68" s="2"/>
      <c r="L68" s="2"/>
      <c r="M68" s="279" t="s">
        <v>1515</v>
      </c>
      <c r="N68" s="2"/>
    </row>
    <row r="69" spans="1:14">
      <c r="A69" s="150">
        <v>52</v>
      </c>
      <c r="B69" s="150"/>
      <c r="C69" s="150"/>
      <c r="D69" s="150"/>
      <c r="E69" s="150"/>
      <c r="F69" s="150">
        <v>53</v>
      </c>
      <c r="G69" s="150"/>
      <c r="H69" s="150"/>
      <c r="I69" s="150"/>
      <c r="J69" s="150"/>
      <c r="K69" s="150"/>
      <c r="L69" s="150"/>
      <c r="M69" s="150"/>
      <c r="N69" s="2"/>
    </row>
    <row r="70" spans="1:14">
      <c r="A70" s="2"/>
    </row>
    <row r="71" spans="1:14">
      <c r="A71" s="2"/>
    </row>
    <row r="72" spans="1:14">
      <c r="A72" s="2"/>
    </row>
    <row r="73" spans="1:14">
      <c r="A73" s="2"/>
    </row>
    <row r="74" spans="1:14">
      <c r="A74" s="2"/>
    </row>
    <row r="75" spans="1:14">
      <c r="A75" s="2"/>
    </row>
    <row r="76" spans="1:14">
      <c r="A76" s="2"/>
    </row>
  </sheetData>
  <pageMargins left="0.7" right="0.7" top="0.75" bottom="0.75" header="0.3" footer="0.3"/>
  <pageSetup scale="66" fitToWidth="2" orientation="portrait" r:id="rId1"/>
  <headerFooter alignWithMargins="0"/>
  <colBreaks count="1" manualBreakCount="1">
    <brk id="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Z171"/>
  <sheetViews>
    <sheetView zoomScale="60" zoomScaleNormal="60" workbookViewId="0"/>
  </sheetViews>
  <sheetFormatPr defaultColWidth="9.84375" defaultRowHeight="15.5"/>
  <cols>
    <col min="1" max="1" width="9.84375" style="123"/>
    <col min="2" max="2" width="70.84375" style="123" customWidth="1"/>
    <col min="3" max="6" width="20.84375" style="123" customWidth="1"/>
    <col min="7" max="16384" width="9.84375" style="123"/>
  </cols>
  <sheetData>
    <row r="1" spans="1:26" ht="18" thickBot="1">
      <c r="A1" s="2" t="str">
        <f>+CONAMEDATE6</f>
        <v>Annual Report of VERIZON NEW YORK INC.                                                                                    For the period ending DECEMBER 31, 2023</v>
      </c>
      <c r="B1" s="473"/>
      <c r="C1" s="473"/>
      <c r="D1" s="473"/>
      <c r="E1" s="473"/>
      <c r="F1" s="473"/>
      <c r="G1" s="473"/>
      <c r="H1" s="473"/>
      <c r="I1" s="473"/>
      <c r="J1" s="473"/>
      <c r="K1" s="473"/>
      <c r="L1" s="473"/>
      <c r="M1" s="473"/>
      <c r="N1" s="473"/>
      <c r="O1" s="473"/>
      <c r="P1" s="473"/>
      <c r="Q1" s="473"/>
      <c r="R1" s="473"/>
      <c r="S1" s="473"/>
      <c r="T1" s="473"/>
      <c r="U1" s="473"/>
      <c r="V1" s="473"/>
      <c r="W1" s="473"/>
      <c r="X1" s="473"/>
      <c r="Y1" s="473"/>
      <c r="Z1" s="473"/>
    </row>
    <row r="2" spans="1:26" ht="18">
      <c r="A2" s="474"/>
      <c r="B2" s="475"/>
      <c r="C2" s="476"/>
      <c r="D2" s="476"/>
      <c r="E2" s="476"/>
      <c r="F2" s="502"/>
      <c r="G2" s="473"/>
      <c r="H2" s="473"/>
      <c r="I2" s="473"/>
      <c r="J2" s="473"/>
      <c r="K2" s="473"/>
      <c r="L2" s="473"/>
      <c r="M2" s="473"/>
      <c r="N2" s="473"/>
      <c r="O2" s="473"/>
      <c r="P2" s="473"/>
      <c r="Q2" s="473"/>
      <c r="R2" s="473"/>
      <c r="S2" s="473"/>
      <c r="T2" s="473"/>
      <c r="U2" s="473"/>
      <c r="V2" s="473"/>
      <c r="W2" s="473"/>
      <c r="X2" s="473"/>
      <c r="Y2" s="473"/>
      <c r="Z2" s="473"/>
    </row>
    <row r="3" spans="1:26" ht="18">
      <c r="A3" s="336" t="s">
        <v>1829</v>
      </c>
      <c r="B3" s="477"/>
      <c r="C3" s="477"/>
      <c r="D3" s="477"/>
      <c r="E3" s="477"/>
      <c r="F3" s="478"/>
      <c r="G3" s="473"/>
      <c r="H3" s="473"/>
      <c r="I3" s="473"/>
      <c r="J3" s="473"/>
      <c r="K3" s="473"/>
      <c r="L3" s="473"/>
      <c r="M3" s="473"/>
      <c r="N3" s="473"/>
      <c r="O3" s="473"/>
      <c r="P3" s="473"/>
      <c r="Q3" s="473"/>
      <c r="R3" s="473"/>
      <c r="S3" s="473"/>
      <c r="T3" s="473"/>
      <c r="U3" s="473"/>
      <c r="V3" s="473"/>
      <c r="W3" s="473"/>
      <c r="X3" s="473"/>
      <c r="Y3" s="473"/>
      <c r="Z3" s="473"/>
    </row>
    <row r="4" spans="1:26" ht="17.5">
      <c r="A4" s="153"/>
      <c r="B4" s="473"/>
      <c r="C4" s="473"/>
      <c r="D4" s="473"/>
      <c r="E4" s="473"/>
      <c r="F4" s="479"/>
      <c r="G4" s="473"/>
      <c r="H4" s="473"/>
      <c r="I4" s="473"/>
      <c r="J4" s="473"/>
      <c r="K4" s="473"/>
      <c r="L4" s="473"/>
      <c r="M4" s="473"/>
      <c r="N4" s="473"/>
      <c r="O4" s="473"/>
      <c r="P4" s="473"/>
      <c r="Q4" s="473"/>
      <c r="R4" s="473"/>
      <c r="S4" s="473"/>
      <c r="T4" s="473"/>
      <c r="U4" s="473"/>
      <c r="V4" s="473"/>
      <c r="W4" s="473"/>
      <c r="X4" s="473"/>
      <c r="Y4" s="473"/>
      <c r="Z4" s="473"/>
    </row>
    <row r="5" spans="1:26" ht="17.5">
      <c r="A5" s="153" t="s">
        <v>1830</v>
      </c>
      <c r="B5" s="473"/>
      <c r="C5" s="473"/>
      <c r="D5" s="473"/>
      <c r="E5" s="473"/>
      <c r="F5" s="479"/>
      <c r="G5" s="473"/>
      <c r="H5" s="473"/>
      <c r="I5" s="473"/>
      <c r="J5" s="473"/>
      <c r="K5" s="473"/>
      <c r="L5" s="473"/>
      <c r="M5" s="473"/>
      <c r="N5" s="473"/>
      <c r="O5" s="473"/>
      <c r="P5" s="473"/>
      <c r="Q5" s="473"/>
      <c r="R5" s="473"/>
      <c r="S5" s="473"/>
      <c r="T5" s="473"/>
      <c r="U5" s="473"/>
      <c r="V5" s="473"/>
      <c r="W5" s="473"/>
      <c r="X5" s="473"/>
      <c r="Y5" s="473"/>
      <c r="Z5" s="473"/>
    </row>
    <row r="6" spans="1:26" ht="17.5">
      <c r="A6" s="153"/>
      <c r="B6" s="473"/>
      <c r="C6" s="473"/>
      <c r="D6" s="473"/>
      <c r="E6" s="473"/>
      <c r="F6" s="479"/>
      <c r="G6" s="473"/>
      <c r="H6" s="473"/>
      <c r="I6" s="473"/>
      <c r="J6" s="473"/>
      <c r="K6" s="473"/>
      <c r="L6" s="473"/>
      <c r="M6" s="473"/>
      <c r="N6" s="473"/>
      <c r="O6" s="473"/>
      <c r="P6" s="473"/>
      <c r="Q6" s="473"/>
      <c r="R6" s="473"/>
      <c r="S6" s="473"/>
      <c r="T6" s="473"/>
      <c r="U6" s="473"/>
      <c r="V6" s="473"/>
      <c r="W6" s="473"/>
      <c r="X6" s="473"/>
      <c r="Y6" s="473"/>
      <c r="Z6" s="473"/>
    </row>
    <row r="7" spans="1:26" ht="17.5">
      <c r="A7" s="566" t="s">
        <v>2579</v>
      </c>
      <c r="B7" s="572"/>
      <c r="C7" s="572"/>
      <c r="D7" s="572"/>
      <c r="E7" s="572"/>
      <c r="F7" s="573"/>
      <c r="G7" s="473"/>
      <c r="H7" s="473"/>
      <c r="I7" s="473"/>
      <c r="J7" s="473"/>
      <c r="K7" s="473"/>
      <c r="L7" s="473"/>
      <c r="M7" s="473"/>
      <c r="N7" s="473"/>
      <c r="O7" s="473"/>
      <c r="P7" s="473"/>
      <c r="Q7" s="473"/>
      <c r="R7" s="473"/>
      <c r="S7" s="473"/>
      <c r="T7" s="473"/>
      <c r="U7" s="473"/>
      <c r="V7" s="473"/>
      <c r="W7" s="473"/>
      <c r="X7" s="473"/>
      <c r="Y7" s="473"/>
      <c r="Z7" s="473"/>
    </row>
    <row r="8" spans="1:26" ht="17.5">
      <c r="A8" s="153"/>
      <c r="B8" s="473"/>
      <c r="C8" s="473"/>
      <c r="D8" s="473"/>
      <c r="E8" s="473"/>
      <c r="F8" s="479"/>
      <c r="G8" s="473"/>
      <c r="H8" s="473"/>
      <c r="I8" s="473"/>
      <c r="J8" s="473"/>
      <c r="K8" s="473"/>
      <c r="L8" s="473"/>
      <c r="M8" s="473"/>
      <c r="N8" s="473"/>
      <c r="O8" s="473"/>
      <c r="P8" s="473"/>
      <c r="Q8" s="473"/>
      <c r="R8" s="473"/>
      <c r="S8" s="473"/>
      <c r="T8" s="473"/>
      <c r="U8" s="473"/>
      <c r="V8" s="473"/>
      <c r="W8" s="473"/>
      <c r="X8" s="473"/>
      <c r="Y8" s="473"/>
      <c r="Z8" s="473"/>
    </row>
    <row r="9" spans="1:26" ht="17.5">
      <c r="A9" s="480" t="s">
        <v>35</v>
      </c>
      <c r="B9" s="481"/>
      <c r="C9" s="482" t="s">
        <v>2195</v>
      </c>
      <c r="D9" s="483" t="s">
        <v>2094</v>
      </c>
      <c r="E9" s="482" t="s">
        <v>1377</v>
      </c>
      <c r="F9" s="484" t="s">
        <v>2195</v>
      </c>
      <c r="G9" s="473"/>
      <c r="H9" s="473"/>
      <c r="I9" s="473"/>
      <c r="J9" s="473"/>
      <c r="K9" s="473"/>
      <c r="L9" s="473"/>
      <c r="M9" s="473"/>
      <c r="N9" s="473"/>
      <c r="O9" s="473"/>
      <c r="P9" s="473"/>
      <c r="Q9" s="473"/>
      <c r="R9" s="473"/>
      <c r="S9" s="473"/>
      <c r="T9" s="473"/>
      <c r="U9" s="473"/>
      <c r="V9" s="473"/>
      <c r="W9" s="473"/>
      <c r="X9" s="473"/>
      <c r="Y9" s="473"/>
      <c r="Z9" s="473"/>
    </row>
    <row r="10" spans="1:26" ht="17.5">
      <c r="A10" s="438" t="s">
        <v>47</v>
      </c>
      <c r="B10" s="439" t="s">
        <v>1831</v>
      </c>
      <c r="C10" s="440" t="s">
        <v>1832</v>
      </c>
      <c r="D10" s="439" t="s">
        <v>1392</v>
      </c>
      <c r="E10" s="440" t="s">
        <v>1392</v>
      </c>
      <c r="F10" s="442" t="s">
        <v>1397</v>
      </c>
      <c r="G10" s="473"/>
      <c r="H10" s="473"/>
      <c r="I10" s="473"/>
      <c r="J10" s="473"/>
      <c r="K10" s="473"/>
      <c r="L10" s="473"/>
      <c r="M10" s="473"/>
      <c r="N10" s="473"/>
      <c r="O10" s="473"/>
      <c r="P10" s="473"/>
      <c r="Q10" s="473"/>
      <c r="R10" s="473"/>
      <c r="S10" s="473"/>
      <c r="T10" s="473"/>
      <c r="U10" s="473"/>
      <c r="V10" s="473"/>
      <c r="W10" s="473"/>
      <c r="X10" s="473"/>
      <c r="Y10" s="473"/>
      <c r="Z10" s="473"/>
    </row>
    <row r="11" spans="1:26" ht="17.5">
      <c r="A11" s="485"/>
      <c r="B11" s="439" t="s">
        <v>459</v>
      </c>
      <c r="C11" s="440" t="s">
        <v>460</v>
      </c>
      <c r="D11" s="439" t="s">
        <v>461</v>
      </c>
      <c r="E11" s="440" t="s">
        <v>61</v>
      </c>
      <c r="F11" s="442" t="s">
        <v>62</v>
      </c>
      <c r="G11" s="473"/>
      <c r="H11" s="473"/>
      <c r="I11" s="473"/>
      <c r="J11" s="473"/>
      <c r="K11" s="473"/>
      <c r="L11" s="473"/>
      <c r="M11" s="473"/>
      <c r="N11" s="473"/>
      <c r="O11" s="473"/>
      <c r="P11" s="473"/>
      <c r="Q11" s="473"/>
      <c r="R11" s="473"/>
      <c r="S11" s="473"/>
      <c r="T11" s="473"/>
      <c r="U11" s="473"/>
      <c r="V11" s="473"/>
      <c r="W11" s="473"/>
      <c r="X11" s="473"/>
      <c r="Y11" s="473"/>
      <c r="Z11" s="473"/>
    </row>
    <row r="12" spans="1:26" ht="17.5">
      <c r="A12" s="486"/>
      <c r="B12" s="487"/>
      <c r="C12" s="488"/>
      <c r="D12" s="487"/>
      <c r="E12" s="488"/>
      <c r="F12" s="489"/>
      <c r="G12" s="473"/>
      <c r="H12" s="473"/>
      <c r="I12" s="473"/>
      <c r="J12" s="473"/>
      <c r="K12" s="473"/>
      <c r="L12" s="473"/>
      <c r="M12" s="473"/>
      <c r="N12" s="473"/>
      <c r="O12" s="473"/>
      <c r="P12" s="473"/>
      <c r="Q12" s="473"/>
      <c r="R12" s="473"/>
      <c r="S12" s="473"/>
      <c r="T12" s="473"/>
      <c r="U12" s="473"/>
      <c r="V12" s="473"/>
      <c r="W12" s="473"/>
      <c r="X12" s="473"/>
      <c r="Y12" s="473"/>
      <c r="Z12" s="473"/>
    </row>
    <row r="13" spans="1:26" ht="18">
      <c r="A13" s="490"/>
      <c r="B13" s="392" t="s">
        <v>1833</v>
      </c>
      <c r="C13" s="491"/>
      <c r="D13" s="481"/>
      <c r="E13" s="491"/>
      <c r="F13" s="492"/>
      <c r="G13" s="473"/>
      <c r="H13" s="473"/>
      <c r="I13" s="473"/>
      <c r="J13" s="473"/>
      <c r="K13" s="473"/>
      <c r="L13" s="473"/>
      <c r="M13" s="473"/>
      <c r="N13" s="473"/>
      <c r="O13" s="473"/>
      <c r="P13" s="473"/>
      <c r="Q13" s="473"/>
      <c r="R13" s="473"/>
      <c r="S13" s="473"/>
      <c r="T13" s="473"/>
      <c r="U13" s="473"/>
      <c r="V13" s="473"/>
      <c r="W13" s="473"/>
      <c r="X13" s="473"/>
      <c r="Y13" s="473"/>
      <c r="Z13" s="473"/>
    </row>
    <row r="14" spans="1:26" ht="17.5">
      <c r="A14" s="438" t="s">
        <v>463</v>
      </c>
      <c r="B14" s="1058" t="s">
        <v>706</v>
      </c>
      <c r="C14" s="1059"/>
      <c r="D14" s="1060"/>
      <c r="E14" s="1059"/>
      <c r="F14" s="493">
        <v>0</v>
      </c>
      <c r="G14" s="473"/>
      <c r="H14" s="473"/>
      <c r="I14" s="473"/>
      <c r="J14" s="473"/>
      <c r="K14" s="473"/>
      <c r="L14" s="473"/>
      <c r="M14" s="473"/>
      <c r="N14" s="473"/>
      <c r="O14" s="473"/>
      <c r="P14" s="473"/>
      <c r="Q14" s="473"/>
      <c r="R14" s="473"/>
      <c r="S14" s="473"/>
      <c r="T14" s="473"/>
      <c r="U14" s="473"/>
      <c r="V14" s="473"/>
      <c r="W14" s="473"/>
      <c r="X14" s="473"/>
      <c r="Y14" s="473"/>
      <c r="Z14" s="473"/>
    </row>
    <row r="15" spans="1:26" ht="17.5">
      <c r="A15" s="438" t="s">
        <v>820</v>
      </c>
      <c r="B15" s="1058"/>
      <c r="C15" s="1061"/>
      <c r="D15" s="1058"/>
      <c r="E15" s="1061"/>
      <c r="F15" s="494">
        <v>0</v>
      </c>
      <c r="G15" s="473"/>
      <c r="H15" s="473"/>
      <c r="I15" s="473"/>
      <c r="J15" s="473"/>
      <c r="K15" s="473"/>
      <c r="L15" s="473"/>
      <c r="M15" s="473"/>
      <c r="N15" s="473"/>
      <c r="O15" s="473"/>
      <c r="P15" s="473"/>
      <c r="Q15" s="473"/>
      <c r="R15" s="473"/>
      <c r="S15" s="473"/>
      <c r="T15" s="473"/>
      <c r="U15" s="473"/>
      <c r="V15" s="473"/>
      <c r="W15" s="473"/>
      <c r="X15" s="473"/>
      <c r="Y15" s="473"/>
      <c r="Z15" s="473"/>
    </row>
    <row r="16" spans="1:26" ht="17.5">
      <c r="A16" s="438" t="s">
        <v>1058</v>
      </c>
      <c r="B16" s="1033" t="s">
        <v>3086</v>
      </c>
      <c r="C16" s="1061"/>
      <c r="D16" s="1058"/>
      <c r="E16" s="1061"/>
      <c r="F16" s="494">
        <v>0</v>
      </c>
      <c r="G16" s="473"/>
      <c r="H16" s="473"/>
      <c r="I16" s="473"/>
      <c r="J16" s="473"/>
      <c r="K16" s="473"/>
      <c r="L16" s="473"/>
      <c r="M16" s="473"/>
      <c r="N16" s="473"/>
      <c r="O16" s="473"/>
      <c r="P16" s="473"/>
      <c r="Q16" s="473"/>
      <c r="R16" s="473"/>
      <c r="S16" s="473"/>
      <c r="T16" s="473"/>
      <c r="U16" s="473"/>
      <c r="V16" s="473"/>
      <c r="W16" s="473"/>
      <c r="X16" s="473"/>
      <c r="Y16" s="473"/>
      <c r="Z16" s="473"/>
    </row>
    <row r="17" spans="1:26" ht="17.5">
      <c r="A17" s="438" t="s">
        <v>70</v>
      </c>
      <c r="B17" s="1058"/>
      <c r="C17" s="1061"/>
      <c r="D17" s="1058"/>
      <c r="E17" s="1061"/>
      <c r="F17" s="494">
        <v>0</v>
      </c>
      <c r="G17" s="473"/>
      <c r="H17" s="473"/>
      <c r="I17" s="473"/>
      <c r="J17" s="473"/>
      <c r="K17" s="473"/>
      <c r="L17" s="473"/>
      <c r="M17" s="473"/>
      <c r="N17" s="473"/>
      <c r="O17" s="473"/>
      <c r="P17" s="473"/>
      <c r="Q17" s="473"/>
      <c r="R17" s="473"/>
      <c r="S17" s="473"/>
      <c r="T17" s="473"/>
      <c r="U17" s="473"/>
      <c r="V17" s="473"/>
      <c r="W17" s="473"/>
      <c r="X17" s="473"/>
      <c r="Y17" s="473"/>
      <c r="Z17" s="473"/>
    </row>
    <row r="18" spans="1:26" ht="17.5">
      <c r="A18" s="438" t="s">
        <v>71</v>
      </c>
      <c r="B18" s="1058"/>
      <c r="C18" s="1061"/>
      <c r="D18" s="1058"/>
      <c r="E18" s="1061"/>
      <c r="F18" s="494">
        <v>0</v>
      </c>
      <c r="G18" s="473"/>
      <c r="H18" s="473"/>
      <c r="I18" s="473"/>
      <c r="J18" s="473"/>
      <c r="K18" s="473"/>
      <c r="L18" s="473"/>
      <c r="M18" s="473"/>
      <c r="N18" s="473"/>
      <c r="O18" s="473"/>
      <c r="P18" s="473"/>
      <c r="Q18" s="473"/>
      <c r="R18" s="473"/>
      <c r="S18" s="473"/>
      <c r="T18" s="473"/>
      <c r="U18" s="473"/>
      <c r="V18" s="473"/>
      <c r="W18" s="473"/>
      <c r="X18" s="473"/>
      <c r="Y18" s="473"/>
      <c r="Z18" s="473"/>
    </row>
    <row r="19" spans="1:26" ht="17.5">
      <c r="A19" s="438" t="s">
        <v>471</v>
      </c>
      <c r="B19" s="1058"/>
      <c r="C19" s="1061"/>
      <c r="D19" s="1058"/>
      <c r="E19" s="1061"/>
      <c r="F19" s="494">
        <v>0</v>
      </c>
      <c r="G19" s="473"/>
      <c r="H19" s="473"/>
      <c r="I19" s="473"/>
      <c r="J19" s="473"/>
      <c r="K19" s="473"/>
      <c r="L19" s="473"/>
      <c r="M19" s="473"/>
      <c r="N19" s="473"/>
      <c r="O19" s="473"/>
      <c r="P19" s="473"/>
      <c r="Q19" s="473"/>
      <c r="R19" s="473"/>
      <c r="S19" s="473"/>
      <c r="T19" s="473"/>
      <c r="U19" s="473"/>
      <c r="V19" s="473"/>
      <c r="W19" s="473"/>
      <c r="X19" s="473"/>
      <c r="Y19" s="473"/>
      <c r="Z19" s="473"/>
    </row>
    <row r="20" spans="1:26" ht="17.5">
      <c r="A20" s="438" t="s">
        <v>474</v>
      </c>
      <c r="B20" s="1058"/>
      <c r="C20" s="1061"/>
      <c r="D20" s="1058"/>
      <c r="E20" s="1061"/>
      <c r="F20" s="494">
        <v>0</v>
      </c>
      <c r="G20" s="473"/>
      <c r="H20" s="473"/>
      <c r="I20" s="473"/>
      <c r="J20" s="473"/>
      <c r="K20" s="473"/>
      <c r="L20" s="473"/>
      <c r="M20" s="473"/>
      <c r="N20" s="473"/>
      <c r="O20" s="473"/>
      <c r="P20" s="473"/>
      <c r="Q20" s="473"/>
      <c r="R20" s="473"/>
      <c r="S20" s="473"/>
      <c r="T20" s="473"/>
      <c r="U20" s="473"/>
      <c r="V20" s="473"/>
      <c r="W20" s="473"/>
      <c r="X20" s="473"/>
      <c r="Y20" s="473"/>
      <c r="Z20" s="473"/>
    </row>
    <row r="21" spans="1:26" ht="17.5">
      <c r="A21" s="438" t="s">
        <v>2064</v>
      </c>
      <c r="B21" s="1058"/>
      <c r="C21" s="1061"/>
      <c r="D21" s="1058"/>
      <c r="E21" s="1061"/>
      <c r="F21" s="494">
        <v>0</v>
      </c>
      <c r="G21" s="473"/>
      <c r="H21" s="473"/>
      <c r="I21" s="473"/>
      <c r="J21" s="473"/>
      <c r="K21" s="473"/>
      <c r="L21" s="473"/>
      <c r="M21" s="473"/>
      <c r="N21" s="473"/>
      <c r="O21" s="473"/>
      <c r="P21" s="473"/>
      <c r="Q21" s="473"/>
      <c r="R21" s="473"/>
      <c r="S21" s="473"/>
      <c r="T21" s="473"/>
      <c r="U21" s="473"/>
      <c r="V21" s="473"/>
      <c r="W21" s="473"/>
      <c r="X21" s="473"/>
      <c r="Y21" s="473"/>
      <c r="Z21" s="473"/>
    </row>
    <row r="22" spans="1:26" ht="17.5">
      <c r="A22" s="438" t="s">
        <v>334</v>
      </c>
      <c r="B22" s="1058"/>
      <c r="C22" s="1061"/>
      <c r="D22" s="1058"/>
      <c r="E22" s="1061"/>
      <c r="F22" s="494">
        <v>0</v>
      </c>
      <c r="G22" s="473"/>
      <c r="H22" s="473"/>
      <c r="I22" s="473"/>
      <c r="J22" s="473"/>
      <c r="K22" s="473"/>
      <c r="L22" s="473"/>
      <c r="M22" s="473"/>
      <c r="N22" s="473"/>
      <c r="O22" s="473"/>
      <c r="P22" s="473"/>
      <c r="Q22" s="473"/>
      <c r="R22" s="473"/>
      <c r="S22" s="473"/>
      <c r="T22" s="473"/>
      <c r="U22" s="473"/>
      <c r="V22" s="473"/>
      <c r="W22" s="473"/>
      <c r="X22" s="473"/>
      <c r="Y22" s="473"/>
      <c r="Z22" s="473"/>
    </row>
    <row r="23" spans="1:26" ht="17.5">
      <c r="A23" s="438" t="s">
        <v>72</v>
      </c>
      <c r="B23" s="1058"/>
      <c r="C23" s="1061"/>
      <c r="D23" s="1058"/>
      <c r="E23" s="1061"/>
      <c r="F23" s="494">
        <v>0</v>
      </c>
      <c r="G23" s="473"/>
      <c r="H23" s="473"/>
      <c r="I23" s="473"/>
      <c r="J23" s="473"/>
      <c r="K23" s="473"/>
      <c r="L23" s="473"/>
      <c r="M23" s="473"/>
      <c r="N23" s="473"/>
      <c r="O23" s="473"/>
      <c r="P23" s="473"/>
      <c r="Q23" s="473"/>
      <c r="R23" s="473"/>
      <c r="S23" s="473"/>
      <c r="T23" s="473"/>
      <c r="U23" s="473"/>
      <c r="V23" s="473"/>
      <c r="W23" s="473"/>
      <c r="X23" s="473"/>
      <c r="Y23" s="473"/>
      <c r="Z23" s="473"/>
    </row>
    <row r="24" spans="1:26" ht="17.5">
      <c r="A24" s="438" t="s">
        <v>73</v>
      </c>
      <c r="B24" s="1058"/>
      <c r="C24" s="1061"/>
      <c r="D24" s="1058"/>
      <c r="E24" s="1061"/>
      <c r="F24" s="494">
        <v>0</v>
      </c>
      <c r="G24" s="473"/>
      <c r="H24" s="473"/>
      <c r="I24" s="473"/>
      <c r="J24" s="473"/>
      <c r="K24" s="473"/>
      <c r="L24" s="473"/>
      <c r="M24" s="473"/>
      <c r="N24" s="473"/>
      <c r="O24" s="473"/>
      <c r="P24" s="473"/>
      <c r="Q24" s="473"/>
      <c r="R24" s="473"/>
      <c r="S24" s="473"/>
      <c r="T24" s="473"/>
      <c r="U24" s="473"/>
      <c r="V24" s="473"/>
      <c r="W24" s="473"/>
      <c r="X24" s="473"/>
      <c r="Y24" s="473"/>
      <c r="Z24" s="473"/>
    </row>
    <row r="25" spans="1:26" ht="18">
      <c r="A25" s="485"/>
      <c r="B25" s="391" t="s">
        <v>1834</v>
      </c>
      <c r="C25" s="495"/>
      <c r="D25" s="496"/>
      <c r="E25" s="495"/>
      <c r="F25" s="494">
        <v>0</v>
      </c>
      <c r="G25" s="473"/>
      <c r="H25" s="473"/>
      <c r="I25" s="473"/>
      <c r="J25" s="473"/>
      <c r="K25" s="473"/>
      <c r="L25" s="473"/>
      <c r="M25" s="473"/>
      <c r="N25" s="473"/>
      <c r="O25" s="473"/>
      <c r="P25" s="473"/>
      <c r="Q25" s="473"/>
      <c r="R25" s="473"/>
      <c r="S25" s="473"/>
      <c r="T25" s="473"/>
      <c r="U25" s="473"/>
      <c r="V25" s="473"/>
      <c r="W25" s="473"/>
      <c r="X25" s="473"/>
      <c r="Y25" s="473"/>
      <c r="Z25" s="473"/>
    </row>
    <row r="26" spans="1:26" ht="17.5">
      <c r="A26" s="438" t="s">
        <v>74</v>
      </c>
      <c r="B26" s="1058" t="s">
        <v>706</v>
      </c>
      <c r="C26" s="1061"/>
      <c r="D26" s="1058"/>
      <c r="E26" s="1061"/>
      <c r="F26" s="494">
        <v>0</v>
      </c>
      <c r="G26" s="473"/>
      <c r="H26" s="473"/>
      <c r="I26" s="473"/>
      <c r="J26" s="473"/>
      <c r="K26" s="473"/>
      <c r="L26" s="473"/>
      <c r="M26" s="473"/>
      <c r="N26" s="473"/>
      <c r="O26" s="473"/>
      <c r="P26" s="473"/>
      <c r="Q26" s="473"/>
      <c r="R26" s="473"/>
      <c r="S26" s="473"/>
      <c r="T26" s="473"/>
      <c r="U26" s="473"/>
      <c r="V26" s="473"/>
      <c r="W26" s="473"/>
      <c r="X26" s="473"/>
      <c r="Y26" s="473"/>
      <c r="Z26" s="473"/>
    </row>
    <row r="27" spans="1:26" ht="17.5">
      <c r="A27" s="438" t="s">
        <v>75</v>
      </c>
      <c r="B27" s="1058"/>
      <c r="C27" s="1061"/>
      <c r="D27" s="1058"/>
      <c r="E27" s="1061"/>
      <c r="F27" s="494">
        <v>0</v>
      </c>
      <c r="G27" s="473"/>
      <c r="H27" s="473"/>
      <c r="I27" s="473"/>
      <c r="J27" s="473"/>
      <c r="K27" s="473"/>
      <c r="L27" s="473"/>
      <c r="M27" s="473"/>
      <c r="N27" s="473"/>
      <c r="O27" s="473"/>
      <c r="P27" s="473"/>
      <c r="Q27" s="473"/>
      <c r="R27" s="473"/>
      <c r="S27" s="473"/>
      <c r="T27" s="473"/>
      <c r="U27" s="473"/>
      <c r="V27" s="473"/>
      <c r="W27" s="473"/>
      <c r="X27" s="473"/>
      <c r="Y27" s="473"/>
      <c r="Z27" s="473"/>
    </row>
    <row r="28" spans="1:26" ht="17.5">
      <c r="A28" s="438" t="s">
        <v>76</v>
      </c>
      <c r="B28" s="1058"/>
      <c r="C28" s="1061"/>
      <c r="D28" s="1058"/>
      <c r="E28" s="1061"/>
      <c r="F28" s="494">
        <v>0</v>
      </c>
      <c r="G28" s="473"/>
      <c r="H28" s="473"/>
      <c r="I28" s="473"/>
      <c r="J28" s="473"/>
      <c r="K28" s="473"/>
      <c r="L28" s="473"/>
      <c r="M28" s="473"/>
      <c r="N28" s="473"/>
      <c r="O28" s="473"/>
      <c r="P28" s="473"/>
      <c r="Q28" s="473"/>
      <c r="R28" s="473"/>
      <c r="S28" s="473"/>
      <c r="T28" s="473"/>
      <c r="U28" s="473"/>
      <c r="V28" s="473"/>
      <c r="W28" s="473"/>
      <c r="X28" s="473"/>
      <c r="Y28" s="473"/>
      <c r="Z28" s="473"/>
    </row>
    <row r="29" spans="1:26" ht="17.5">
      <c r="A29" s="438" t="s">
        <v>77</v>
      </c>
      <c r="B29" s="1058"/>
      <c r="C29" s="1061"/>
      <c r="D29" s="1058"/>
      <c r="E29" s="1061"/>
      <c r="F29" s="494">
        <v>0</v>
      </c>
      <c r="G29" s="473"/>
      <c r="H29" s="473"/>
      <c r="I29" s="473"/>
      <c r="J29" s="473"/>
      <c r="K29" s="473"/>
      <c r="L29" s="473"/>
      <c r="M29" s="473"/>
      <c r="N29" s="473"/>
      <c r="O29" s="473"/>
      <c r="P29" s="473"/>
      <c r="Q29" s="473"/>
      <c r="R29" s="473"/>
      <c r="S29" s="473"/>
      <c r="T29" s="473"/>
      <c r="U29" s="473"/>
      <c r="V29" s="473"/>
      <c r="W29" s="473"/>
      <c r="X29" s="473"/>
      <c r="Y29" s="473"/>
      <c r="Z29" s="473"/>
    </row>
    <row r="30" spans="1:26" ht="17.5">
      <c r="A30" s="438" t="s">
        <v>78</v>
      </c>
      <c r="B30" s="1058"/>
      <c r="C30" s="1061"/>
      <c r="D30" s="1058"/>
      <c r="E30" s="1061"/>
      <c r="F30" s="494">
        <v>0</v>
      </c>
      <c r="G30" s="473"/>
      <c r="H30" s="473"/>
      <c r="I30" s="473"/>
      <c r="J30" s="473"/>
      <c r="K30" s="473"/>
      <c r="L30" s="473"/>
      <c r="M30" s="473"/>
      <c r="N30" s="473"/>
      <c r="O30" s="473"/>
      <c r="P30" s="473"/>
      <c r="Q30" s="473"/>
      <c r="R30" s="473"/>
      <c r="S30" s="473"/>
      <c r="T30" s="473"/>
      <c r="U30" s="473"/>
      <c r="V30" s="473"/>
      <c r="W30" s="473"/>
      <c r="X30" s="473"/>
      <c r="Y30" s="473"/>
      <c r="Z30" s="473"/>
    </row>
    <row r="31" spans="1:26" ht="17.5">
      <c r="A31" s="438" t="s">
        <v>79</v>
      </c>
      <c r="B31" s="1058"/>
      <c r="C31" s="1061"/>
      <c r="D31" s="1058"/>
      <c r="E31" s="1061"/>
      <c r="F31" s="494">
        <v>0</v>
      </c>
      <c r="G31" s="473"/>
      <c r="H31" s="473"/>
      <c r="I31" s="473"/>
      <c r="J31" s="473"/>
      <c r="K31" s="473"/>
      <c r="L31" s="473"/>
      <c r="M31" s="473"/>
      <c r="N31" s="473"/>
      <c r="O31" s="473"/>
      <c r="P31" s="473"/>
      <c r="Q31" s="473"/>
      <c r="R31" s="473"/>
      <c r="S31" s="473"/>
      <c r="T31" s="473"/>
      <c r="U31" s="473"/>
      <c r="V31" s="473"/>
      <c r="W31" s="473"/>
      <c r="X31" s="473"/>
      <c r="Y31" s="473"/>
      <c r="Z31" s="473"/>
    </row>
    <row r="32" spans="1:26" ht="17.5">
      <c r="A32" s="438" t="s">
        <v>80</v>
      </c>
      <c r="B32" s="1058"/>
      <c r="C32" s="1061"/>
      <c r="D32" s="1058"/>
      <c r="E32" s="1061"/>
      <c r="F32" s="494">
        <v>0</v>
      </c>
      <c r="G32" s="473"/>
      <c r="H32" s="473"/>
      <c r="I32" s="473"/>
      <c r="J32" s="473"/>
      <c r="K32" s="473"/>
      <c r="L32" s="473"/>
      <c r="M32" s="473"/>
      <c r="N32" s="473"/>
      <c r="O32" s="473"/>
      <c r="P32" s="473"/>
      <c r="Q32" s="473"/>
      <c r="R32" s="473"/>
      <c r="S32" s="473"/>
      <c r="T32" s="473"/>
      <c r="U32" s="473"/>
      <c r="V32" s="473"/>
      <c r="W32" s="473"/>
      <c r="X32" s="473"/>
      <c r="Y32" s="473"/>
      <c r="Z32" s="473"/>
    </row>
    <row r="33" spans="1:26" ht="17.5">
      <c r="A33" s="438" t="s">
        <v>81</v>
      </c>
      <c r="B33" s="1058"/>
      <c r="C33" s="1061"/>
      <c r="D33" s="1058"/>
      <c r="E33" s="1061"/>
      <c r="F33" s="494">
        <v>0</v>
      </c>
      <c r="G33" s="473"/>
      <c r="H33" s="473"/>
      <c r="I33" s="473"/>
      <c r="J33" s="473"/>
      <c r="K33" s="473"/>
      <c r="L33" s="473"/>
      <c r="M33" s="473"/>
      <c r="N33" s="473"/>
      <c r="O33" s="473"/>
      <c r="P33" s="473"/>
      <c r="Q33" s="473"/>
      <c r="R33" s="473"/>
      <c r="S33" s="473"/>
      <c r="T33" s="473"/>
      <c r="U33" s="473"/>
      <c r="V33" s="473"/>
      <c r="W33" s="473"/>
      <c r="X33" s="473"/>
      <c r="Y33" s="473"/>
      <c r="Z33" s="473"/>
    </row>
    <row r="34" spans="1:26" ht="17.5">
      <c r="A34" s="438" t="s">
        <v>82</v>
      </c>
      <c r="B34" s="1058"/>
      <c r="C34" s="1061"/>
      <c r="D34" s="1058"/>
      <c r="E34" s="1061"/>
      <c r="F34" s="494">
        <v>0</v>
      </c>
      <c r="G34" s="473"/>
      <c r="H34" s="473"/>
      <c r="I34" s="473"/>
      <c r="J34" s="473"/>
      <c r="K34" s="473"/>
      <c r="L34" s="473"/>
      <c r="M34" s="473"/>
      <c r="N34" s="473"/>
      <c r="O34" s="473"/>
      <c r="P34" s="473"/>
      <c r="Q34" s="473"/>
      <c r="R34" s="473"/>
      <c r="S34" s="473"/>
      <c r="T34" s="473"/>
      <c r="U34" s="473"/>
      <c r="V34" s="473"/>
      <c r="W34" s="473"/>
      <c r="X34" s="473"/>
      <c r="Y34" s="473"/>
      <c r="Z34" s="473"/>
    </row>
    <row r="35" spans="1:26" ht="17.5">
      <c r="A35" s="438" t="s">
        <v>83</v>
      </c>
      <c r="B35" s="1058"/>
      <c r="C35" s="1061"/>
      <c r="D35" s="1058"/>
      <c r="E35" s="1061"/>
      <c r="F35" s="494">
        <v>0</v>
      </c>
      <c r="G35" s="473"/>
      <c r="H35" s="473"/>
      <c r="I35" s="473"/>
      <c r="J35" s="473"/>
      <c r="K35" s="473"/>
      <c r="L35" s="473"/>
      <c r="M35" s="473"/>
      <c r="N35" s="473"/>
      <c r="O35" s="473"/>
      <c r="P35" s="473"/>
      <c r="Q35" s="473"/>
      <c r="R35" s="473"/>
      <c r="S35" s="473"/>
      <c r="T35" s="473"/>
      <c r="U35" s="473"/>
      <c r="V35" s="473"/>
      <c r="W35" s="473"/>
      <c r="X35" s="473"/>
      <c r="Y35" s="473"/>
      <c r="Z35" s="473"/>
    </row>
    <row r="36" spans="1:26" ht="17.5">
      <c r="A36" s="438" t="s">
        <v>84</v>
      </c>
      <c r="B36" s="1058"/>
      <c r="C36" s="1061"/>
      <c r="D36" s="1058"/>
      <c r="E36" s="1061"/>
      <c r="F36" s="494">
        <v>0</v>
      </c>
      <c r="G36" s="473"/>
      <c r="H36" s="473"/>
      <c r="I36" s="473"/>
      <c r="J36" s="473"/>
      <c r="K36" s="473"/>
      <c r="L36" s="473"/>
      <c r="M36" s="473"/>
      <c r="N36" s="473"/>
      <c r="O36" s="473"/>
      <c r="P36" s="473"/>
      <c r="Q36" s="473"/>
      <c r="R36" s="473"/>
      <c r="S36" s="473"/>
      <c r="T36" s="473"/>
      <c r="U36" s="473"/>
      <c r="V36" s="473"/>
      <c r="W36" s="473"/>
      <c r="X36" s="473"/>
      <c r="Y36" s="473"/>
      <c r="Z36" s="473"/>
    </row>
    <row r="37" spans="1:26" ht="18">
      <c r="A37" s="485"/>
      <c r="B37" s="391" t="s">
        <v>1835</v>
      </c>
      <c r="C37" s="495"/>
      <c r="D37" s="496"/>
      <c r="E37" s="495"/>
      <c r="F37" s="494">
        <v>0</v>
      </c>
      <c r="G37" s="473"/>
      <c r="H37" s="473"/>
      <c r="I37" s="473"/>
      <c r="J37" s="473"/>
      <c r="K37" s="473"/>
      <c r="L37" s="473"/>
      <c r="M37" s="473"/>
      <c r="N37" s="473"/>
      <c r="O37" s="473"/>
      <c r="P37" s="473"/>
      <c r="Q37" s="473"/>
      <c r="R37" s="473"/>
      <c r="S37" s="473"/>
      <c r="T37" s="473"/>
      <c r="U37" s="473"/>
      <c r="V37" s="473"/>
      <c r="W37" s="473"/>
      <c r="X37" s="473"/>
      <c r="Y37" s="473"/>
      <c r="Z37" s="473"/>
    </row>
    <row r="38" spans="1:26" ht="17.5">
      <c r="A38" s="438" t="s">
        <v>85</v>
      </c>
      <c r="B38" s="1058" t="s">
        <v>706</v>
      </c>
      <c r="C38" s="1061"/>
      <c r="D38" s="1058"/>
      <c r="E38" s="1061"/>
      <c r="F38" s="494">
        <v>0</v>
      </c>
      <c r="G38" s="473"/>
      <c r="H38" s="473"/>
      <c r="I38" s="473"/>
      <c r="J38" s="473"/>
      <c r="K38" s="473"/>
      <c r="L38" s="473"/>
      <c r="M38" s="473"/>
      <c r="N38" s="473"/>
      <c r="O38" s="473"/>
      <c r="P38" s="473"/>
      <c r="Q38" s="473"/>
      <c r="R38" s="473"/>
      <c r="S38" s="473"/>
      <c r="T38" s="473"/>
      <c r="U38" s="473"/>
      <c r="V38" s="473"/>
      <c r="W38" s="473"/>
      <c r="X38" s="473"/>
      <c r="Y38" s="473"/>
      <c r="Z38" s="473"/>
    </row>
    <row r="39" spans="1:26" ht="17.5">
      <c r="A39" s="438" t="s">
        <v>86</v>
      </c>
      <c r="B39" s="1058"/>
      <c r="C39" s="1061"/>
      <c r="D39" s="1058"/>
      <c r="E39" s="1061"/>
      <c r="F39" s="494">
        <v>0</v>
      </c>
      <c r="G39" s="473"/>
      <c r="H39" s="473"/>
      <c r="I39" s="473"/>
      <c r="J39" s="473"/>
      <c r="K39" s="473"/>
      <c r="L39" s="473"/>
      <c r="M39" s="473"/>
      <c r="N39" s="473"/>
      <c r="O39" s="473"/>
      <c r="P39" s="473"/>
      <c r="Q39" s="473"/>
      <c r="R39" s="473"/>
      <c r="S39" s="473"/>
      <c r="T39" s="473"/>
      <c r="U39" s="473"/>
      <c r="V39" s="473"/>
      <c r="W39" s="473"/>
      <c r="X39" s="473"/>
      <c r="Y39" s="473"/>
      <c r="Z39" s="473"/>
    </row>
    <row r="40" spans="1:26" ht="17.5">
      <c r="A40" s="438" t="s">
        <v>87</v>
      </c>
      <c r="B40" s="1058"/>
      <c r="C40" s="1061"/>
      <c r="D40" s="1058"/>
      <c r="E40" s="1061"/>
      <c r="F40" s="494">
        <v>0</v>
      </c>
      <c r="G40" s="473"/>
      <c r="H40" s="473"/>
      <c r="I40" s="473"/>
      <c r="J40" s="473"/>
      <c r="K40" s="473"/>
      <c r="L40" s="473"/>
      <c r="M40" s="473"/>
      <c r="N40" s="473"/>
      <c r="O40" s="473"/>
      <c r="P40" s="473"/>
      <c r="Q40" s="473"/>
      <c r="R40" s="473"/>
      <c r="S40" s="473"/>
      <c r="T40" s="473"/>
      <c r="U40" s="473"/>
      <c r="V40" s="473"/>
      <c r="W40" s="473"/>
      <c r="X40" s="473"/>
      <c r="Y40" s="473"/>
      <c r="Z40" s="473"/>
    </row>
    <row r="41" spans="1:26" ht="17.5">
      <c r="A41" s="438" t="s">
        <v>2076</v>
      </c>
      <c r="B41" s="1058"/>
      <c r="C41" s="1061"/>
      <c r="D41" s="1058"/>
      <c r="E41" s="1061"/>
      <c r="F41" s="494">
        <v>0</v>
      </c>
      <c r="G41" s="473"/>
      <c r="H41" s="473"/>
      <c r="I41" s="473"/>
      <c r="J41" s="473"/>
      <c r="K41" s="473"/>
      <c r="L41" s="473"/>
      <c r="M41" s="473"/>
      <c r="N41" s="473"/>
      <c r="O41" s="473"/>
      <c r="P41" s="473"/>
      <c r="Q41" s="473"/>
      <c r="R41" s="473"/>
      <c r="S41" s="473"/>
      <c r="T41" s="473"/>
      <c r="U41" s="473"/>
      <c r="V41" s="473"/>
      <c r="W41" s="473"/>
      <c r="X41" s="473"/>
      <c r="Y41" s="473"/>
      <c r="Z41" s="473"/>
    </row>
    <row r="42" spans="1:26" ht="17.5">
      <c r="A42" s="438" t="s">
        <v>2078</v>
      </c>
      <c r="B42" s="1058"/>
      <c r="C42" s="1061"/>
      <c r="D42" s="1058"/>
      <c r="E42" s="1061"/>
      <c r="F42" s="494">
        <v>0</v>
      </c>
      <c r="G42" s="473"/>
      <c r="H42" s="473"/>
      <c r="I42" s="473"/>
      <c r="J42" s="473"/>
      <c r="K42" s="473"/>
      <c r="L42" s="473"/>
      <c r="M42" s="473"/>
      <c r="N42" s="473"/>
      <c r="O42" s="473"/>
      <c r="P42" s="473"/>
      <c r="Q42" s="473"/>
      <c r="R42" s="473"/>
      <c r="S42" s="473"/>
      <c r="T42" s="473"/>
      <c r="U42" s="473"/>
      <c r="V42" s="473"/>
      <c r="W42" s="473"/>
      <c r="X42" s="473"/>
      <c r="Y42" s="473"/>
      <c r="Z42" s="473"/>
    </row>
    <row r="43" spans="1:26" ht="17.5">
      <c r="A43" s="438" t="s">
        <v>2080</v>
      </c>
      <c r="B43" s="1058"/>
      <c r="C43" s="1061"/>
      <c r="D43" s="1058"/>
      <c r="E43" s="1061"/>
      <c r="F43" s="494">
        <v>0</v>
      </c>
      <c r="G43" s="473"/>
      <c r="H43" s="473"/>
      <c r="I43" s="473"/>
      <c r="J43" s="473"/>
      <c r="K43" s="473"/>
      <c r="L43" s="473"/>
      <c r="M43" s="473"/>
      <c r="N43" s="473"/>
      <c r="O43" s="473"/>
      <c r="P43" s="473"/>
      <c r="Q43" s="473"/>
      <c r="R43" s="473"/>
      <c r="S43" s="473"/>
      <c r="T43" s="473"/>
      <c r="U43" s="473"/>
      <c r="V43" s="473"/>
      <c r="W43" s="473"/>
      <c r="X43" s="473"/>
      <c r="Y43" s="473"/>
      <c r="Z43" s="473"/>
    </row>
    <row r="44" spans="1:26" ht="17.5">
      <c r="A44" s="438" t="s">
        <v>2083</v>
      </c>
      <c r="B44" s="1058"/>
      <c r="C44" s="1061"/>
      <c r="D44" s="1058"/>
      <c r="E44" s="1061"/>
      <c r="F44" s="494">
        <v>0</v>
      </c>
      <c r="G44" s="473"/>
      <c r="H44" s="473"/>
      <c r="I44" s="473"/>
      <c r="J44" s="473"/>
      <c r="K44" s="473"/>
      <c r="L44" s="473"/>
      <c r="M44" s="473"/>
      <c r="N44" s="473"/>
      <c r="O44" s="473"/>
      <c r="P44" s="473"/>
      <c r="Q44" s="473"/>
      <c r="R44" s="473"/>
      <c r="S44" s="473"/>
      <c r="T44" s="473"/>
      <c r="U44" s="473"/>
      <c r="V44" s="473"/>
      <c r="W44" s="473"/>
      <c r="X44" s="473"/>
      <c r="Y44" s="473"/>
      <c r="Z44" s="473"/>
    </row>
    <row r="45" spans="1:26" ht="17.5">
      <c r="A45" s="438" t="s">
        <v>2397</v>
      </c>
      <c r="B45" s="1058"/>
      <c r="C45" s="1061"/>
      <c r="D45" s="1058"/>
      <c r="E45" s="1061"/>
      <c r="F45" s="494">
        <v>0</v>
      </c>
      <c r="G45" s="473"/>
      <c r="H45" s="473"/>
      <c r="I45" s="473"/>
      <c r="J45" s="473"/>
      <c r="K45" s="473"/>
      <c r="L45" s="473"/>
      <c r="M45" s="473"/>
      <c r="N45" s="473"/>
      <c r="O45" s="473"/>
      <c r="P45" s="473"/>
      <c r="Q45" s="473"/>
      <c r="R45" s="473"/>
      <c r="S45" s="473"/>
      <c r="T45" s="473"/>
      <c r="U45" s="473"/>
      <c r="V45" s="473"/>
      <c r="W45" s="473"/>
      <c r="X45" s="473"/>
      <c r="Y45" s="473"/>
      <c r="Z45" s="473"/>
    </row>
    <row r="46" spans="1:26" ht="17.5">
      <c r="A46" s="438" t="s">
        <v>2400</v>
      </c>
      <c r="B46" s="1058"/>
      <c r="C46" s="1061"/>
      <c r="D46" s="1058"/>
      <c r="E46" s="1061"/>
      <c r="F46" s="494">
        <v>0</v>
      </c>
      <c r="G46" s="473"/>
      <c r="H46" s="473"/>
      <c r="I46" s="473"/>
      <c r="J46" s="473"/>
      <c r="K46" s="473"/>
      <c r="L46" s="473"/>
      <c r="M46" s="473"/>
      <c r="N46" s="473"/>
      <c r="O46" s="473"/>
      <c r="P46" s="473"/>
      <c r="Q46" s="473"/>
      <c r="R46" s="473"/>
      <c r="S46" s="473"/>
      <c r="T46" s="473"/>
      <c r="U46" s="473"/>
      <c r="V46" s="473"/>
      <c r="W46" s="473"/>
      <c r="X46" s="473"/>
      <c r="Y46" s="473"/>
      <c r="Z46" s="473"/>
    </row>
    <row r="47" spans="1:26" ht="17.5">
      <c r="A47" s="438" t="s">
        <v>2403</v>
      </c>
      <c r="B47" s="1058"/>
      <c r="C47" s="1061"/>
      <c r="D47" s="1058"/>
      <c r="E47" s="1061"/>
      <c r="F47" s="494">
        <v>0</v>
      </c>
      <c r="G47" s="473"/>
      <c r="H47" s="473"/>
      <c r="I47" s="473"/>
      <c r="J47" s="473"/>
      <c r="K47" s="473"/>
      <c r="L47" s="473"/>
      <c r="M47" s="473"/>
      <c r="N47" s="473"/>
      <c r="O47" s="473"/>
      <c r="P47" s="473"/>
      <c r="Q47" s="473"/>
      <c r="R47" s="473"/>
      <c r="S47" s="473"/>
      <c r="T47" s="473"/>
      <c r="U47" s="473"/>
      <c r="V47" s="473"/>
      <c r="W47" s="473"/>
      <c r="X47" s="473"/>
      <c r="Y47" s="473"/>
      <c r="Z47" s="473"/>
    </row>
    <row r="48" spans="1:26" ht="17.5">
      <c r="A48" s="438" t="s">
        <v>2407</v>
      </c>
      <c r="B48" s="1058"/>
      <c r="C48" s="1061"/>
      <c r="D48" s="1058"/>
      <c r="E48" s="1061"/>
      <c r="F48" s="494">
        <v>0</v>
      </c>
      <c r="G48" s="473"/>
      <c r="H48" s="473"/>
      <c r="I48" s="473"/>
      <c r="J48" s="473"/>
      <c r="K48" s="473"/>
      <c r="L48" s="473"/>
      <c r="M48" s="473"/>
      <c r="N48" s="473"/>
      <c r="O48" s="473"/>
      <c r="P48" s="473"/>
      <c r="Q48" s="473"/>
      <c r="R48" s="473"/>
      <c r="S48" s="473"/>
      <c r="T48" s="473"/>
      <c r="U48" s="473"/>
      <c r="V48" s="473"/>
      <c r="W48" s="473"/>
      <c r="X48" s="473"/>
      <c r="Y48" s="473"/>
      <c r="Z48" s="473"/>
    </row>
    <row r="49" spans="1:26" ht="18.5" thickBot="1">
      <c r="A49" s="497" t="s">
        <v>2410</v>
      </c>
      <c r="B49" s="498" t="s">
        <v>1836</v>
      </c>
      <c r="C49" s="459">
        <f>SUM(C14:C48)</f>
        <v>0</v>
      </c>
      <c r="D49" s="459">
        <f t="shared" ref="D49:E49" si="0">SUM(D14:D48)</f>
        <v>0</v>
      </c>
      <c r="E49" s="459">
        <f t="shared" si="0"/>
        <v>0</v>
      </c>
      <c r="F49" s="499">
        <f>SUM(F14:F48)</f>
        <v>0</v>
      </c>
      <c r="G49" s="473"/>
      <c r="H49" s="473"/>
      <c r="I49" s="473"/>
      <c r="J49" s="473"/>
      <c r="K49" s="473"/>
      <c r="L49" s="473"/>
      <c r="M49" s="473"/>
      <c r="N49" s="473"/>
      <c r="O49" s="473"/>
      <c r="P49" s="473"/>
      <c r="Q49" s="473"/>
      <c r="R49" s="473"/>
      <c r="S49" s="473"/>
      <c r="T49" s="473"/>
      <c r="U49" s="473"/>
      <c r="V49" s="473"/>
      <c r="W49" s="473"/>
      <c r="X49" s="473"/>
      <c r="Y49" s="473"/>
      <c r="Z49" s="473"/>
    </row>
    <row r="50" spans="1:26" ht="17.5">
      <c r="A50" s="473" t="s">
        <v>2377</v>
      </c>
      <c r="B50" s="477"/>
      <c r="C50" s="477"/>
      <c r="D50" s="477"/>
      <c r="E50" s="477"/>
      <c r="F50" s="477"/>
      <c r="G50" s="473"/>
      <c r="H50" s="473"/>
      <c r="I50" s="473"/>
      <c r="J50" s="473"/>
      <c r="K50" s="473"/>
      <c r="L50" s="473"/>
      <c r="M50" s="473"/>
      <c r="N50" s="473"/>
      <c r="O50" s="473"/>
      <c r="P50" s="473"/>
      <c r="Q50" s="473"/>
      <c r="R50" s="473"/>
      <c r="S50" s="473"/>
      <c r="T50" s="473"/>
      <c r="U50" s="473"/>
      <c r="V50" s="473"/>
      <c r="W50" s="473"/>
      <c r="X50" s="473"/>
      <c r="Y50" s="473"/>
      <c r="Z50" s="473"/>
    </row>
    <row r="51" spans="1:26" ht="17.5">
      <c r="A51" s="477">
        <v>54</v>
      </c>
      <c r="B51" s="477"/>
      <c r="C51" s="477"/>
      <c r="D51" s="477"/>
      <c r="E51" s="477"/>
      <c r="F51" s="477"/>
      <c r="G51" s="473"/>
      <c r="H51" s="473"/>
      <c r="I51" s="473"/>
      <c r="J51" s="473"/>
      <c r="K51" s="473"/>
      <c r="L51" s="473"/>
      <c r="M51" s="473"/>
      <c r="N51" s="473"/>
      <c r="O51" s="473"/>
      <c r="P51" s="473"/>
      <c r="Q51" s="473"/>
      <c r="R51" s="473"/>
      <c r="S51" s="473"/>
      <c r="T51" s="473"/>
      <c r="U51" s="473"/>
      <c r="V51" s="473"/>
      <c r="W51" s="473"/>
      <c r="X51" s="473"/>
      <c r="Y51" s="473"/>
      <c r="Z51" s="473"/>
    </row>
    <row r="52" spans="1:26" ht="17.5">
      <c r="A52" s="473"/>
      <c r="B52" s="473"/>
      <c r="C52" s="473"/>
      <c r="D52" s="473"/>
      <c r="E52" s="473"/>
      <c r="F52" s="473"/>
      <c r="G52" s="473"/>
      <c r="H52" s="473"/>
      <c r="I52" s="473"/>
      <c r="J52" s="473"/>
      <c r="K52" s="473"/>
      <c r="L52" s="473"/>
      <c r="M52" s="473"/>
      <c r="N52" s="473"/>
      <c r="O52" s="473"/>
      <c r="P52" s="473"/>
      <c r="Q52" s="473"/>
      <c r="R52" s="473"/>
      <c r="S52" s="473"/>
      <c r="T52" s="473"/>
    </row>
    <row r="53" spans="1:26" ht="17.5">
      <c r="A53" s="473"/>
      <c r="B53" s="473"/>
      <c r="C53" s="473"/>
      <c r="D53" s="473"/>
      <c r="E53" s="473"/>
      <c r="F53" s="473"/>
      <c r="G53" s="473"/>
      <c r="H53" s="473"/>
      <c r="I53" s="473"/>
      <c r="J53" s="473"/>
      <c r="K53" s="473"/>
      <c r="L53" s="473"/>
      <c r="M53" s="473"/>
      <c r="N53" s="473"/>
      <c r="O53" s="473"/>
      <c r="P53" s="473"/>
      <c r="Q53" s="473"/>
      <c r="R53" s="473"/>
      <c r="S53" s="473"/>
      <c r="T53" s="473"/>
    </row>
    <row r="54" spans="1:26" ht="17.5">
      <c r="A54" s="473"/>
      <c r="B54" s="473"/>
      <c r="C54" s="473"/>
      <c r="D54" s="473"/>
      <c r="E54" s="473"/>
      <c r="F54" s="473"/>
      <c r="G54" s="473"/>
      <c r="H54" s="473"/>
      <c r="I54" s="473"/>
      <c r="J54" s="473"/>
      <c r="K54" s="473"/>
      <c r="L54" s="473"/>
      <c r="M54" s="473"/>
      <c r="N54" s="473"/>
      <c r="O54" s="473"/>
      <c r="P54" s="473"/>
      <c r="Q54" s="473"/>
      <c r="R54" s="473"/>
      <c r="S54" s="473"/>
      <c r="T54" s="473"/>
    </row>
    <row r="55" spans="1:26" ht="17.5">
      <c r="A55" s="473"/>
      <c r="B55" s="473"/>
      <c r="C55" s="473"/>
      <c r="D55" s="473"/>
      <c r="E55" s="473"/>
      <c r="F55" s="473"/>
      <c r="G55" s="473"/>
      <c r="H55" s="473"/>
      <c r="I55" s="473"/>
      <c r="J55" s="473"/>
      <c r="K55" s="473"/>
      <c r="L55" s="473"/>
      <c r="M55" s="473"/>
      <c r="N55" s="473"/>
      <c r="O55" s="473"/>
      <c r="P55" s="473"/>
      <c r="Q55" s="473"/>
      <c r="R55" s="473"/>
      <c r="S55" s="473"/>
      <c r="T55" s="473"/>
    </row>
    <row r="56" spans="1:26" ht="17.5">
      <c r="A56" s="473"/>
      <c r="B56" s="473"/>
      <c r="C56" s="473"/>
      <c r="D56" s="473"/>
      <c r="E56" s="473"/>
      <c r="F56" s="473"/>
      <c r="G56" s="473"/>
      <c r="H56" s="473"/>
      <c r="I56" s="473"/>
      <c r="J56" s="473"/>
      <c r="K56" s="473"/>
      <c r="L56" s="473"/>
      <c r="M56" s="473"/>
      <c r="N56" s="473"/>
      <c r="O56" s="473"/>
      <c r="P56" s="473"/>
      <c r="Q56" s="473"/>
      <c r="R56" s="473"/>
      <c r="S56" s="473"/>
      <c r="T56" s="473"/>
    </row>
    <row r="57" spans="1:26" ht="17.5">
      <c r="A57" s="473"/>
      <c r="B57" s="473"/>
      <c r="C57" s="473"/>
      <c r="D57" s="473"/>
      <c r="E57" s="473"/>
      <c r="F57" s="473"/>
      <c r="G57" s="473"/>
      <c r="H57" s="473"/>
      <c r="I57" s="473"/>
      <c r="J57" s="473"/>
      <c r="K57" s="473"/>
      <c r="L57" s="473"/>
      <c r="M57" s="473"/>
      <c r="N57" s="473"/>
      <c r="O57" s="473"/>
      <c r="P57" s="473"/>
      <c r="Q57" s="473"/>
      <c r="R57" s="473"/>
      <c r="S57" s="473"/>
      <c r="T57" s="473"/>
    </row>
    <row r="58" spans="1:26" ht="17.5">
      <c r="A58" s="473"/>
      <c r="B58" s="473"/>
      <c r="C58" s="473"/>
      <c r="D58" s="473"/>
      <c r="E58" s="473"/>
      <c r="F58" s="473"/>
      <c r="G58" s="473"/>
      <c r="H58" s="473"/>
      <c r="I58" s="473"/>
      <c r="J58" s="473"/>
      <c r="K58" s="473"/>
      <c r="L58" s="473"/>
      <c r="M58" s="473"/>
      <c r="N58" s="473"/>
      <c r="O58" s="473"/>
      <c r="P58" s="473"/>
      <c r="Q58" s="473"/>
      <c r="R58" s="473"/>
      <c r="S58" s="473"/>
      <c r="T58" s="473"/>
    </row>
    <row r="59" spans="1:26" ht="17.5">
      <c r="A59" s="473"/>
      <c r="B59" s="473"/>
      <c r="C59" s="473"/>
      <c r="D59" s="473"/>
      <c r="E59" s="473"/>
      <c r="F59" s="473"/>
      <c r="G59" s="473"/>
      <c r="H59" s="473"/>
      <c r="I59" s="473"/>
      <c r="J59" s="473"/>
      <c r="K59" s="473"/>
      <c r="L59" s="473"/>
      <c r="M59" s="473"/>
      <c r="N59" s="473"/>
      <c r="O59" s="473"/>
      <c r="P59" s="473"/>
      <c r="Q59" s="473"/>
      <c r="R59" s="473"/>
      <c r="S59" s="473"/>
      <c r="T59" s="473"/>
    </row>
    <row r="60" spans="1:26" ht="17.5">
      <c r="A60" s="473"/>
      <c r="B60" s="473"/>
      <c r="C60" s="473"/>
      <c r="D60" s="473"/>
      <c r="E60" s="473"/>
      <c r="F60" s="473"/>
      <c r="G60" s="473"/>
      <c r="H60" s="473"/>
      <c r="I60" s="473"/>
      <c r="J60" s="473"/>
      <c r="K60" s="473"/>
      <c r="L60" s="473"/>
      <c r="M60" s="473"/>
      <c r="N60" s="473"/>
      <c r="O60" s="473"/>
      <c r="P60" s="473"/>
      <c r="Q60" s="473"/>
      <c r="R60" s="473"/>
      <c r="S60" s="473"/>
      <c r="T60" s="473"/>
    </row>
    <row r="61" spans="1:26" ht="17.5">
      <c r="A61" s="473"/>
      <c r="B61" s="473"/>
      <c r="C61" s="473"/>
      <c r="D61" s="473"/>
      <c r="E61" s="473"/>
      <c r="F61" s="473"/>
      <c r="G61" s="473"/>
      <c r="H61" s="473"/>
      <c r="I61" s="473"/>
      <c r="J61" s="473"/>
      <c r="K61" s="473"/>
      <c r="L61" s="473"/>
      <c r="M61" s="473"/>
      <c r="N61" s="473"/>
      <c r="O61" s="473"/>
      <c r="P61" s="473"/>
      <c r="Q61" s="473"/>
      <c r="R61" s="473"/>
      <c r="S61" s="473"/>
      <c r="T61" s="473"/>
    </row>
    <row r="62" spans="1:26" ht="17.5">
      <c r="A62" s="473"/>
      <c r="B62" s="473"/>
      <c r="C62" s="473"/>
      <c r="D62" s="473"/>
      <c r="E62" s="473"/>
      <c r="F62" s="473"/>
      <c r="G62" s="473"/>
      <c r="H62" s="473"/>
      <c r="I62" s="473"/>
      <c r="J62" s="473"/>
      <c r="K62" s="473"/>
      <c r="L62" s="473"/>
      <c r="M62" s="473"/>
      <c r="N62" s="473"/>
      <c r="O62" s="473"/>
      <c r="P62" s="473"/>
      <c r="Q62" s="473"/>
      <c r="R62" s="473"/>
      <c r="S62" s="473"/>
      <c r="T62" s="473"/>
    </row>
    <row r="63" spans="1:26" ht="17.5">
      <c r="A63" s="473"/>
      <c r="B63" s="473"/>
      <c r="C63" s="473"/>
      <c r="D63" s="473"/>
      <c r="E63" s="473"/>
      <c r="F63" s="473"/>
      <c r="G63" s="473"/>
      <c r="H63" s="473"/>
      <c r="I63" s="473"/>
      <c r="J63" s="473"/>
      <c r="K63" s="473"/>
      <c r="L63" s="473"/>
      <c r="M63" s="473"/>
      <c r="N63" s="473"/>
      <c r="O63" s="473"/>
      <c r="P63" s="473"/>
      <c r="Q63" s="473"/>
      <c r="R63" s="473"/>
      <c r="S63" s="473"/>
      <c r="T63" s="473"/>
    </row>
    <row r="64" spans="1:26" ht="17.5">
      <c r="A64" s="473"/>
      <c r="B64" s="473"/>
      <c r="C64" s="473"/>
      <c r="D64" s="473"/>
      <c r="E64" s="473"/>
      <c r="F64" s="473"/>
      <c r="G64" s="473"/>
      <c r="H64" s="473"/>
      <c r="I64" s="473"/>
      <c r="J64" s="473"/>
      <c r="K64" s="473"/>
      <c r="L64" s="473"/>
      <c r="M64" s="473"/>
      <c r="N64" s="473"/>
      <c r="O64" s="473"/>
      <c r="P64" s="473"/>
      <c r="Q64" s="473"/>
      <c r="R64" s="473"/>
      <c r="S64" s="473"/>
      <c r="T64" s="473"/>
    </row>
    <row r="65" spans="1:26" ht="17.5">
      <c r="A65" s="473"/>
      <c r="B65" s="473"/>
      <c r="C65" s="473"/>
      <c r="D65" s="473"/>
      <c r="E65" s="473"/>
      <c r="F65" s="473"/>
      <c r="G65" s="473"/>
      <c r="H65" s="473"/>
      <c r="I65" s="473"/>
      <c r="J65" s="473"/>
      <c r="K65" s="473"/>
      <c r="L65" s="473"/>
      <c r="M65" s="473"/>
      <c r="N65" s="473"/>
      <c r="O65" s="473"/>
      <c r="P65" s="473"/>
      <c r="Q65" s="473"/>
      <c r="R65" s="473"/>
      <c r="S65" s="473"/>
      <c r="T65" s="473"/>
    </row>
    <row r="66" spans="1:26" ht="17.5">
      <c r="A66" s="473"/>
      <c r="B66" s="473"/>
      <c r="C66" s="473"/>
      <c r="D66" s="473"/>
      <c r="E66" s="473"/>
      <c r="F66" s="473"/>
      <c r="G66" s="473"/>
      <c r="H66" s="473"/>
      <c r="I66" s="473"/>
      <c r="J66" s="473"/>
      <c r="K66" s="473"/>
      <c r="L66" s="473"/>
      <c r="M66" s="473"/>
      <c r="N66" s="473"/>
      <c r="O66" s="473"/>
      <c r="P66" s="473"/>
      <c r="Q66" s="473"/>
      <c r="R66" s="473"/>
      <c r="S66" s="473"/>
      <c r="T66" s="473"/>
    </row>
    <row r="67" spans="1:26" ht="17.5">
      <c r="A67" s="473"/>
      <c r="B67" s="473"/>
      <c r="C67" s="473"/>
      <c r="D67" s="473"/>
      <c r="E67" s="473"/>
      <c r="F67" s="473"/>
      <c r="G67" s="473"/>
      <c r="H67" s="473"/>
      <c r="I67" s="473"/>
      <c r="J67" s="473"/>
      <c r="K67" s="473"/>
      <c r="L67" s="473"/>
      <c r="M67" s="473"/>
      <c r="N67" s="473"/>
      <c r="O67" s="473"/>
      <c r="P67" s="473"/>
      <c r="Q67" s="473"/>
      <c r="R67" s="473"/>
      <c r="S67" s="473"/>
      <c r="T67" s="473"/>
      <c r="U67" s="473"/>
      <c r="V67" s="473"/>
      <c r="W67" s="473"/>
      <c r="X67" s="473"/>
      <c r="Y67" s="473"/>
      <c r="Z67" s="473"/>
    </row>
    <row r="68" spans="1:26" ht="17.5">
      <c r="A68" s="473"/>
      <c r="B68" s="473"/>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row>
    <row r="69" spans="1:26" ht="17.5">
      <c r="A69" s="473"/>
      <c r="B69" s="473"/>
      <c r="C69" s="473"/>
      <c r="D69" s="473"/>
      <c r="E69" s="473"/>
      <c r="F69" s="473"/>
      <c r="G69" s="473"/>
      <c r="H69" s="473"/>
      <c r="I69" s="473"/>
      <c r="J69" s="473"/>
      <c r="K69" s="473"/>
      <c r="L69" s="473"/>
      <c r="M69" s="473"/>
      <c r="N69" s="473"/>
      <c r="O69" s="473"/>
      <c r="P69" s="473"/>
      <c r="Q69" s="473"/>
      <c r="R69" s="473"/>
      <c r="S69" s="473"/>
      <c r="T69" s="473"/>
      <c r="U69" s="473"/>
      <c r="V69" s="473"/>
      <c r="W69" s="473"/>
      <c r="X69" s="473"/>
      <c r="Y69" s="473"/>
      <c r="Z69" s="473"/>
    </row>
    <row r="70" spans="1:26" ht="17.5">
      <c r="A70" s="473"/>
      <c r="B70" s="473"/>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row>
    <row r="71" spans="1:26" ht="17.5">
      <c r="A71" s="473"/>
      <c r="B71" s="473"/>
      <c r="C71" s="473"/>
      <c r="D71" s="473"/>
      <c r="E71" s="473"/>
      <c r="F71" s="473"/>
      <c r="G71" s="473"/>
      <c r="H71" s="473"/>
      <c r="I71" s="473"/>
      <c r="J71" s="473"/>
      <c r="K71" s="473"/>
      <c r="L71" s="473"/>
      <c r="M71" s="473"/>
      <c r="N71" s="473"/>
      <c r="O71" s="473"/>
      <c r="P71" s="473"/>
      <c r="Q71" s="473"/>
      <c r="R71" s="473"/>
      <c r="S71" s="473"/>
      <c r="T71" s="473"/>
      <c r="U71" s="473"/>
      <c r="V71" s="473"/>
      <c r="W71" s="473"/>
      <c r="X71" s="473"/>
      <c r="Y71" s="473"/>
      <c r="Z71" s="473"/>
    </row>
    <row r="72" spans="1:26" ht="17.5">
      <c r="A72" s="473"/>
      <c r="B72" s="473"/>
      <c r="C72" s="473"/>
      <c r="D72" s="473"/>
      <c r="E72" s="473"/>
      <c r="F72" s="473"/>
      <c r="G72" s="473"/>
      <c r="H72" s="473"/>
      <c r="I72" s="473"/>
      <c r="J72" s="473"/>
      <c r="K72" s="473"/>
      <c r="L72" s="473"/>
      <c r="M72" s="473"/>
      <c r="N72" s="473"/>
      <c r="O72" s="473"/>
      <c r="P72" s="473"/>
      <c r="Q72" s="473"/>
      <c r="R72" s="473"/>
      <c r="S72" s="473"/>
      <c r="T72" s="473"/>
      <c r="U72" s="473"/>
      <c r="V72" s="473"/>
      <c r="W72" s="473"/>
      <c r="X72" s="473"/>
      <c r="Y72" s="473"/>
      <c r="Z72" s="473"/>
    </row>
    <row r="73" spans="1:26" ht="17.5">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row>
    <row r="74" spans="1:26" ht="17.5">
      <c r="A74" s="473"/>
      <c r="B74" s="473"/>
      <c r="C74" s="473"/>
      <c r="D74" s="473"/>
      <c r="E74" s="473"/>
      <c r="F74" s="473"/>
      <c r="G74" s="473"/>
      <c r="H74" s="473"/>
      <c r="I74" s="473"/>
      <c r="J74" s="473"/>
      <c r="K74" s="473"/>
      <c r="L74" s="473"/>
      <c r="M74" s="473"/>
      <c r="N74" s="473"/>
      <c r="O74" s="473"/>
      <c r="P74" s="473"/>
      <c r="Q74" s="473"/>
      <c r="R74" s="473"/>
      <c r="S74" s="473"/>
      <c r="T74" s="473"/>
      <c r="U74" s="473"/>
      <c r="V74" s="473"/>
      <c r="W74" s="473"/>
      <c r="X74" s="473"/>
      <c r="Y74" s="473"/>
      <c r="Z74" s="473"/>
    </row>
    <row r="75" spans="1:26" ht="17.5">
      <c r="A75" s="473"/>
      <c r="B75" s="473"/>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row>
    <row r="76" spans="1:26" ht="17.5">
      <c r="A76" s="473"/>
      <c r="B76" s="473"/>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row>
    <row r="77" spans="1:26" ht="17.5">
      <c r="A77" s="473"/>
      <c r="B77" s="473"/>
      <c r="C77" s="473"/>
      <c r="D77" s="473"/>
      <c r="E77" s="473"/>
      <c r="F77" s="473"/>
      <c r="G77" s="473"/>
      <c r="H77" s="473"/>
      <c r="I77" s="473"/>
      <c r="J77" s="473"/>
      <c r="K77" s="473"/>
      <c r="L77" s="473"/>
      <c r="M77" s="473"/>
      <c r="N77" s="473"/>
      <c r="O77" s="473"/>
      <c r="P77" s="473"/>
      <c r="Q77" s="473"/>
      <c r="R77" s="473"/>
      <c r="S77" s="473"/>
      <c r="T77" s="473"/>
      <c r="U77" s="473"/>
      <c r="V77" s="473"/>
      <c r="W77" s="473"/>
      <c r="X77" s="473"/>
      <c r="Y77" s="473"/>
      <c r="Z77" s="473"/>
    </row>
    <row r="78" spans="1:26" ht="17.5">
      <c r="A78" s="473"/>
      <c r="B78" s="473"/>
      <c r="C78" s="473"/>
      <c r="D78" s="473"/>
      <c r="E78" s="473"/>
      <c r="F78" s="473"/>
      <c r="G78" s="473"/>
      <c r="H78" s="473"/>
      <c r="I78" s="473"/>
      <c r="J78" s="473"/>
      <c r="K78" s="473"/>
      <c r="L78" s="473"/>
      <c r="M78" s="473"/>
      <c r="N78" s="473"/>
      <c r="O78" s="473"/>
      <c r="P78" s="473"/>
      <c r="Q78" s="473"/>
      <c r="R78" s="473"/>
      <c r="S78" s="473"/>
      <c r="T78" s="473"/>
      <c r="U78" s="473"/>
      <c r="V78" s="473"/>
      <c r="W78" s="473"/>
      <c r="X78" s="473"/>
      <c r="Y78" s="473"/>
      <c r="Z78" s="473"/>
    </row>
    <row r="79" spans="1:26" ht="17.5">
      <c r="A79" s="473"/>
      <c r="B79" s="473"/>
      <c r="C79" s="473"/>
      <c r="D79" s="473"/>
      <c r="E79" s="473"/>
      <c r="F79" s="473"/>
      <c r="G79" s="473"/>
      <c r="H79" s="473"/>
      <c r="I79" s="473"/>
      <c r="J79" s="473"/>
      <c r="K79" s="473"/>
      <c r="L79" s="473"/>
      <c r="M79" s="473"/>
      <c r="N79" s="473"/>
      <c r="O79" s="473"/>
      <c r="P79" s="473"/>
      <c r="Q79" s="473"/>
      <c r="R79" s="473"/>
      <c r="S79" s="473"/>
      <c r="T79" s="473"/>
      <c r="U79" s="473"/>
      <c r="V79" s="473"/>
      <c r="W79" s="473"/>
      <c r="X79" s="473"/>
      <c r="Y79" s="473"/>
      <c r="Z79" s="473"/>
    </row>
    <row r="80" spans="1:26" ht="17.5">
      <c r="A80" s="473"/>
      <c r="B80" s="473"/>
      <c r="C80" s="473"/>
      <c r="D80" s="473"/>
      <c r="E80" s="473"/>
      <c r="F80" s="473"/>
      <c r="G80" s="473"/>
      <c r="H80" s="473"/>
      <c r="I80" s="473"/>
      <c r="J80" s="473"/>
      <c r="K80" s="473"/>
      <c r="L80" s="473"/>
      <c r="M80" s="473"/>
      <c r="N80" s="473"/>
      <c r="O80" s="473"/>
      <c r="P80" s="473"/>
      <c r="Q80" s="473"/>
      <c r="R80" s="473"/>
      <c r="S80" s="473"/>
      <c r="T80" s="473"/>
      <c r="U80" s="473"/>
      <c r="V80" s="473"/>
      <c r="W80" s="473"/>
      <c r="X80" s="473"/>
      <c r="Y80" s="473"/>
      <c r="Z80" s="473"/>
    </row>
    <row r="81" spans="1:26" ht="17.5">
      <c r="A81" s="473"/>
      <c r="B81" s="473"/>
      <c r="C81" s="473"/>
      <c r="D81" s="473"/>
      <c r="E81" s="473"/>
      <c r="F81" s="473"/>
      <c r="G81" s="473"/>
      <c r="H81" s="473"/>
      <c r="I81" s="473"/>
      <c r="J81" s="473"/>
      <c r="K81" s="473"/>
      <c r="L81" s="473"/>
      <c r="M81" s="473"/>
      <c r="N81" s="473"/>
      <c r="O81" s="473"/>
      <c r="P81" s="473"/>
      <c r="Q81" s="473"/>
      <c r="R81" s="473"/>
      <c r="S81" s="473"/>
      <c r="T81" s="473"/>
      <c r="U81" s="473"/>
      <c r="V81" s="473"/>
      <c r="W81" s="473"/>
      <c r="X81" s="473"/>
      <c r="Y81" s="473"/>
      <c r="Z81" s="473"/>
    </row>
    <row r="82" spans="1:26" ht="17.5">
      <c r="A82" s="473"/>
      <c r="B82" s="473"/>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row>
    <row r="83" spans="1:26" ht="17.5">
      <c r="A83" s="473"/>
      <c r="B83" s="473"/>
      <c r="C83" s="473"/>
      <c r="D83" s="473"/>
      <c r="E83" s="473"/>
      <c r="F83" s="473"/>
      <c r="G83" s="473"/>
      <c r="H83" s="473"/>
      <c r="I83" s="473"/>
      <c r="J83" s="473"/>
      <c r="K83" s="473"/>
      <c r="L83" s="473"/>
      <c r="M83" s="473"/>
      <c r="N83" s="473"/>
      <c r="O83" s="473"/>
      <c r="P83" s="473"/>
      <c r="Q83" s="473"/>
      <c r="R83" s="473"/>
      <c r="S83" s="473"/>
      <c r="T83" s="473"/>
      <c r="U83" s="473"/>
      <c r="V83" s="473"/>
      <c r="W83" s="473"/>
      <c r="X83" s="473"/>
      <c r="Y83" s="473"/>
      <c r="Z83" s="473"/>
    </row>
    <row r="84" spans="1:26" ht="17.5">
      <c r="A84" s="473"/>
      <c r="B84" s="473"/>
      <c r="C84" s="473"/>
      <c r="D84" s="473"/>
      <c r="E84" s="473"/>
      <c r="F84" s="473"/>
      <c r="G84" s="473"/>
      <c r="H84" s="473"/>
      <c r="I84" s="473"/>
      <c r="J84" s="473"/>
      <c r="K84" s="473"/>
      <c r="L84" s="473"/>
      <c r="M84" s="473"/>
      <c r="N84" s="473"/>
      <c r="O84" s="473"/>
      <c r="P84" s="473"/>
      <c r="Q84" s="473"/>
      <c r="R84" s="473"/>
      <c r="S84" s="473"/>
      <c r="T84" s="473"/>
      <c r="U84" s="473"/>
      <c r="V84" s="473"/>
      <c r="W84" s="473"/>
      <c r="X84" s="473"/>
      <c r="Y84" s="473"/>
      <c r="Z84" s="473"/>
    </row>
    <row r="85" spans="1:26" ht="17.5">
      <c r="A85" s="473"/>
      <c r="B85" s="473"/>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row>
    <row r="86" spans="1:26" ht="17.5">
      <c r="A86" s="473"/>
      <c r="B86" s="473"/>
      <c r="C86" s="473"/>
      <c r="D86" s="473"/>
      <c r="E86" s="473"/>
      <c r="F86" s="473"/>
      <c r="G86" s="473"/>
      <c r="H86" s="473"/>
      <c r="I86" s="473"/>
      <c r="J86" s="473"/>
      <c r="K86" s="473"/>
      <c r="L86" s="473"/>
      <c r="M86" s="473"/>
      <c r="N86" s="473"/>
      <c r="O86" s="473"/>
      <c r="P86" s="473"/>
      <c r="Q86" s="473"/>
      <c r="R86" s="473"/>
      <c r="S86" s="473"/>
      <c r="T86" s="473"/>
      <c r="U86" s="473"/>
      <c r="V86" s="473"/>
      <c r="W86" s="473"/>
      <c r="X86" s="473"/>
      <c r="Y86" s="473"/>
      <c r="Z86" s="473"/>
    </row>
    <row r="87" spans="1:26" ht="17.5">
      <c r="A87" s="473"/>
      <c r="B87" s="473"/>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row>
    <row r="88" spans="1:26" ht="17.5">
      <c r="A88" s="473"/>
      <c r="B88" s="473"/>
      <c r="C88" s="473"/>
      <c r="D88" s="473"/>
      <c r="E88" s="473"/>
      <c r="F88" s="473"/>
      <c r="G88" s="473"/>
      <c r="H88" s="473"/>
      <c r="I88" s="473"/>
      <c r="J88" s="473"/>
      <c r="K88" s="473"/>
      <c r="L88" s="473"/>
      <c r="M88" s="473"/>
      <c r="N88" s="473"/>
      <c r="O88" s="473"/>
      <c r="P88" s="473"/>
      <c r="Q88" s="473"/>
      <c r="R88" s="473"/>
      <c r="S88" s="473"/>
      <c r="T88" s="473"/>
      <c r="U88" s="473"/>
      <c r="V88" s="473"/>
      <c r="W88" s="473"/>
      <c r="X88" s="473"/>
      <c r="Y88" s="473"/>
      <c r="Z88" s="473"/>
    </row>
    <row r="89" spans="1:26" ht="17.5">
      <c r="A89" s="473"/>
      <c r="B89" s="473"/>
      <c r="C89" s="473"/>
      <c r="D89" s="473"/>
      <c r="E89" s="473"/>
      <c r="F89" s="473"/>
      <c r="G89" s="473"/>
      <c r="H89" s="473"/>
      <c r="I89" s="473"/>
      <c r="J89" s="473"/>
      <c r="K89" s="473"/>
      <c r="L89" s="473"/>
      <c r="M89" s="473"/>
      <c r="N89" s="473"/>
      <c r="O89" s="473"/>
      <c r="P89" s="473"/>
      <c r="Q89" s="473"/>
      <c r="R89" s="473"/>
      <c r="S89" s="473"/>
      <c r="T89" s="473"/>
      <c r="U89" s="473"/>
      <c r="V89" s="473"/>
      <c r="W89" s="473"/>
      <c r="X89" s="473"/>
      <c r="Y89" s="473"/>
      <c r="Z89" s="473"/>
    </row>
    <row r="90" spans="1:26" ht="17.5">
      <c r="A90" s="473"/>
      <c r="B90" s="473"/>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row>
    <row r="91" spans="1:26" ht="17.5">
      <c r="A91" s="473"/>
      <c r="B91" s="473"/>
      <c r="C91" s="473"/>
      <c r="D91" s="473"/>
      <c r="E91" s="473"/>
      <c r="F91" s="473"/>
      <c r="G91" s="473"/>
      <c r="H91" s="473"/>
      <c r="I91" s="473"/>
      <c r="J91" s="473"/>
      <c r="K91" s="473"/>
      <c r="L91" s="473"/>
      <c r="M91" s="473"/>
      <c r="N91" s="473"/>
      <c r="O91" s="473"/>
      <c r="P91" s="473"/>
      <c r="Q91" s="473"/>
      <c r="R91" s="473"/>
      <c r="S91" s="473"/>
      <c r="T91" s="473"/>
      <c r="U91" s="473"/>
      <c r="V91" s="473"/>
      <c r="W91" s="473"/>
      <c r="X91" s="473"/>
      <c r="Y91" s="473"/>
      <c r="Z91" s="473"/>
    </row>
    <row r="92" spans="1:26" ht="17.5">
      <c r="A92" s="473"/>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row>
    <row r="93" spans="1:26" ht="17.5">
      <c r="A93" s="473"/>
      <c r="B93" s="473"/>
      <c r="C93" s="473"/>
      <c r="D93" s="473"/>
      <c r="E93" s="473"/>
      <c r="F93" s="473"/>
      <c r="G93" s="473"/>
      <c r="H93" s="473"/>
      <c r="I93" s="473"/>
      <c r="J93" s="473"/>
      <c r="K93" s="473"/>
      <c r="L93" s="473"/>
      <c r="M93" s="473"/>
      <c r="N93" s="473"/>
      <c r="O93" s="473"/>
      <c r="P93" s="473"/>
      <c r="Q93" s="473"/>
      <c r="R93" s="473"/>
      <c r="S93" s="473"/>
      <c r="T93" s="473"/>
      <c r="U93" s="473"/>
      <c r="V93" s="473"/>
      <c r="W93" s="473"/>
      <c r="X93" s="473"/>
      <c r="Y93" s="473"/>
      <c r="Z93" s="473"/>
    </row>
    <row r="94" spans="1:26" ht="17.5">
      <c r="A94" s="473"/>
      <c r="B94" s="473"/>
      <c r="C94" s="473"/>
      <c r="D94" s="473"/>
      <c r="E94" s="473"/>
      <c r="F94" s="473"/>
      <c r="G94" s="473"/>
      <c r="H94" s="473"/>
      <c r="I94" s="473"/>
      <c r="J94" s="473"/>
      <c r="K94" s="473"/>
      <c r="L94" s="473"/>
      <c r="M94" s="473"/>
      <c r="N94" s="473"/>
      <c r="O94" s="473"/>
      <c r="P94" s="473"/>
      <c r="Q94" s="473"/>
      <c r="R94" s="473"/>
      <c r="S94" s="473"/>
      <c r="T94" s="473"/>
      <c r="U94" s="473"/>
      <c r="V94" s="473"/>
      <c r="W94" s="473"/>
      <c r="X94" s="473"/>
      <c r="Y94" s="473"/>
      <c r="Z94" s="473"/>
    </row>
    <row r="95" spans="1:26" ht="17.5">
      <c r="A95" s="473"/>
      <c r="B95" s="473"/>
      <c r="C95" s="473"/>
      <c r="D95" s="473"/>
      <c r="E95" s="473"/>
      <c r="F95" s="473"/>
      <c r="G95" s="473"/>
      <c r="H95" s="473"/>
      <c r="I95" s="473"/>
      <c r="J95" s="473"/>
      <c r="K95" s="473"/>
      <c r="L95" s="473"/>
      <c r="M95" s="473"/>
      <c r="N95" s="473"/>
      <c r="O95" s="473"/>
      <c r="P95" s="473"/>
      <c r="Q95" s="473"/>
      <c r="R95" s="473"/>
      <c r="S95" s="473"/>
      <c r="T95" s="473"/>
      <c r="U95" s="473"/>
      <c r="V95" s="473"/>
      <c r="W95" s="473"/>
      <c r="X95" s="473"/>
      <c r="Y95" s="473"/>
      <c r="Z95" s="473"/>
    </row>
    <row r="96" spans="1:26" ht="17.5">
      <c r="A96" s="473"/>
      <c r="B96" s="473"/>
      <c r="C96" s="473"/>
      <c r="D96" s="473"/>
      <c r="E96" s="473"/>
      <c r="F96" s="473"/>
      <c r="G96" s="473"/>
      <c r="H96" s="473"/>
      <c r="I96" s="473"/>
      <c r="J96" s="473"/>
      <c r="K96" s="473"/>
      <c r="L96" s="473"/>
      <c r="M96" s="473"/>
      <c r="N96" s="473"/>
      <c r="O96" s="473"/>
      <c r="P96" s="473"/>
      <c r="Q96" s="473"/>
      <c r="R96" s="473"/>
      <c r="S96" s="473"/>
      <c r="T96" s="473"/>
      <c r="U96" s="473"/>
      <c r="V96" s="473"/>
      <c r="W96" s="473"/>
      <c r="X96" s="473"/>
      <c r="Y96" s="473"/>
      <c r="Z96" s="473"/>
    </row>
    <row r="97" spans="1:26" ht="17.5">
      <c r="A97" s="473"/>
      <c r="B97" s="473"/>
      <c r="C97" s="473"/>
      <c r="D97" s="473"/>
      <c r="E97" s="473"/>
      <c r="F97" s="473"/>
      <c r="G97" s="473"/>
      <c r="H97" s="473"/>
      <c r="I97" s="473"/>
      <c r="J97" s="473"/>
      <c r="K97" s="473"/>
      <c r="L97" s="473"/>
      <c r="M97" s="473"/>
      <c r="N97" s="473"/>
      <c r="O97" s="473"/>
      <c r="P97" s="473"/>
      <c r="Q97" s="473"/>
      <c r="R97" s="473"/>
      <c r="S97" s="473"/>
      <c r="T97" s="473"/>
      <c r="U97" s="473"/>
      <c r="V97" s="473"/>
      <c r="W97" s="473"/>
      <c r="X97" s="473"/>
      <c r="Y97" s="473"/>
      <c r="Z97" s="473"/>
    </row>
    <row r="98" spans="1:26" ht="17.5">
      <c r="A98" s="473"/>
      <c r="B98" s="473"/>
      <c r="C98" s="473"/>
      <c r="D98" s="473"/>
      <c r="E98" s="473"/>
      <c r="F98" s="473"/>
      <c r="G98" s="473"/>
      <c r="H98" s="473"/>
      <c r="I98" s="473"/>
      <c r="J98" s="473"/>
      <c r="K98" s="473"/>
      <c r="L98" s="473"/>
      <c r="M98" s="473"/>
      <c r="N98" s="473"/>
      <c r="O98" s="473"/>
      <c r="P98" s="473"/>
      <c r="Q98" s="473"/>
      <c r="R98" s="473"/>
      <c r="S98" s="473"/>
      <c r="T98" s="473"/>
      <c r="U98" s="473"/>
      <c r="V98" s="473"/>
      <c r="W98" s="473"/>
      <c r="X98" s="473"/>
      <c r="Y98" s="473"/>
      <c r="Z98" s="473"/>
    </row>
    <row r="99" spans="1:26" ht="17.5">
      <c r="A99" s="473"/>
      <c r="B99" s="473"/>
      <c r="C99" s="473"/>
      <c r="D99" s="473"/>
      <c r="E99" s="473"/>
      <c r="F99" s="473"/>
      <c r="G99" s="473"/>
      <c r="H99" s="473"/>
      <c r="I99" s="473"/>
      <c r="J99" s="473"/>
      <c r="K99" s="473"/>
      <c r="L99" s="473"/>
      <c r="M99" s="473"/>
      <c r="N99" s="473"/>
      <c r="O99" s="473"/>
      <c r="P99" s="473"/>
      <c r="Q99" s="473"/>
      <c r="R99" s="473"/>
      <c r="S99" s="473"/>
      <c r="T99" s="473"/>
      <c r="U99" s="473"/>
      <c r="V99" s="473"/>
      <c r="W99" s="473"/>
      <c r="X99" s="473"/>
      <c r="Y99" s="473"/>
      <c r="Z99" s="473"/>
    </row>
    <row r="100" spans="1:26" ht="17.5">
      <c r="A100" s="473"/>
      <c r="B100" s="473"/>
      <c r="C100" s="473"/>
      <c r="D100" s="473"/>
      <c r="E100" s="473"/>
      <c r="F100" s="473"/>
      <c r="G100" s="473"/>
      <c r="H100" s="473"/>
      <c r="I100" s="473"/>
      <c r="J100" s="473"/>
      <c r="K100" s="473"/>
      <c r="L100" s="473"/>
      <c r="M100" s="473"/>
      <c r="N100" s="473"/>
      <c r="O100" s="473"/>
      <c r="P100" s="473"/>
      <c r="Q100" s="473"/>
      <c r="R100" s="473"/>
      <c r="S100" s="473"/>
      <c r="T100" s="473"/>
      <c r="U100" s="473"/>
      <c r="V100" s="473"/>
      <c r="W100" s="473"/>
      <c r="X100" s="473"/>
      <c r="Y100" s="473"/>
      <c r="Z100" s="473"/>
    </row>
    <row r="101" spans="1:26" ht="17.5">
      <c r="A101" s="473"/>
      <c r="B101" s="473"/>
      <c r="C101" s="473"/>
      <c r="D101" s="473"/>
      <c r="E101" s="473"/>
      <c r="F101" s="473"/>
      <c r="G101" s="473"/>
      <c r="H101" s="473"/>
      <c r="I101" s="473"/>
      <c r="J101" s="473"/>
      <c r="K101" s="473"/>
      <c r="L101" s="473"/>
      <c r="M101" s="473"/>
      <c r="N101" s="473"/>
      <c r="O101" s="473"/>
      <c r="P101" s="473"/>
      <c r="Q101" s="473"/>
      <c r="R101" s="473"/>
      <c r="S101" s="473"/>
      <c r="T101" s="473"/>
      <c r="U101" s="473"/>
      <c r="V101" s="473"/>
      <c r="W101" s="473"/>
      <c r="X101" s="473"/>
      <c r="Y101" s="473"/>
      <c r="Z101" s="473"/>
    </row>
    <row r="102" spans="1:26" ht="17.5">
      <c r="A102" s="473"/>
      <c r="B102" s="473"/>
      <c r="C102" s="473"/>
      <c r="D102" s="473"/>
      <c r="E102" s="473"/>
      <c r="F102" s="473"/>
      <c r="G102" s="473"/>
      <c r="H102" s="473"/>
      <c r="I102" s="473"/>
      <c r="J102" s="473"/>
      <c r="K102" s="473"/>
      <c r="L102" s="473"/>
      <c r="M102" s="473"/>
      <c r="N102" s="473"/>
      <c r="O102" s="473"/>
      <c r="P102" s="473"/>
      <c r="Q102" s="473"/>
      <c r="R102" s="473"/>
      <c r="S102" s="473"/>
      <c r="T102" s="473"/>
      <c r="U102" s="473"/>
      <c r="V102" s="473"/>
      <c r="W102" s="473"/>
      <c r="X102" s="473"/>
      <c r="Y102" s="473"/>
      <c r="Z102" s="473"/>
    </row>
    <row r="103" spans="1:26" ht="17.5">
      <c r="A103" s="473"/>
      <c r="B103" s="473"/>
      <c r="C103" s="473"/>
      <c r="D103" s="473"/>
      <c r="E103" s="473"/>
      <c r="F103" s="473"/>
      <c r="G103" s="473"/>
      <c r="H103" s="473"/>
      <c r="I103" s="473"/>
      <c r="J103" s="473"/>
      <c r="K103" s="473"/>
      <c r="L103" s="473"/>
      <c r="M103" s="473"/>
      <c r="N103" s="473"/>
      <c r="O103" s="473"/>
      <c r="P103" s="473"/>
      <c r="Q103" s="473"/>
      <c r="R103" s="473"/>
      <c r="S103" s="473"/>
      <c r="T103" s="473"/>
      <c r="U103" s="473"/>
      <c r="V103" s="473"/>
      <c r="W103" s="473"/>
      <c r="X103" s="473"/>
      <c r="Y103" s="473"/>
      <c r="Z103" s="473"/>
    </row>
    <row r="104" spans="1:26" ht="17.5">
      <c r="A104" s="473"/>
      <c r="B104" s="473"/>
      <c r="C104" s="473"/>
      <c r="D104" s="473"/>
      <c r="E104" s="473"/>
      <c r="F104" s="473"/>
      <c r="G104" s="473"/>
      <c r="H104" s="473"/>
      <c r="I104" s="473"/>
      <c r="J104" s="473"/>
      <c r="K104" s="473"/>
      <c r="L104" s="473"/>
      <c r="M104" s="473"/>
      <c r="N104" s="473"/>
      <c r="O104" s="473"/>
      <c r="P104" s="473"/>
      <c r="Q104" s="473"/>
      <c r="R104" s="473"/>
      <c r="S104" s="473"/>
      <c r="T104" s="473"/>
      <c r="U104" s="473"/>
      <c r="V104" s="473"/>
      <c r="W104" s="473"/>
      <c r="X104" s="473"/>
      <c r="Y104" s="473"/>
      <c r="Z104" s="473"/>
    </row>
    <row r="105" spans="1:26" ht="17.5">
      <c r="A105" s="473"/>
      <c r="B105" s="473"/>
      <c r="C105" s="473"/>
      <c r="D105" s="473"/>
      <c r="E105" s="473"/>
      <c r="F105" s="473"/>
      <c r="G105" s="473"/>
      <c r="H105" s="473"/>
      <c r="I105" s="473"/>
      <c r="J105" s="473"/>
      <c r="K105" s="473"/>
      <c r="L105" s="473"/>
      <c r="M105" s="473"/>
      <c r="N105" s="473"/>
      <c r="O105" s="473"/>
      <c r="P105" s="473"/>
      <c r="Q105" s="473"/>
      <c r="R105" s="473"/>
      <c r="S105" s="473"/>
      <c r="T105" s="473"/>
      <c r="U105" s="473"/>
      <c r="V105" s="473"/>
      <c r="W105" s="473"/>
      <c r="X105" s="473"/>
      <c r="Y105" s="473"/>
      <c r="Z105" s="473"/>
    </row>
    <row r="106" spans="1:26" ht="17.5">
      <c r="A106" s="473"/>
      <c r="B106" s="473"/>
      <c r="C106" s="473"/>
      <c r="D106" s="473"/>
      <c r="E106" s="473"/>
      <c r="F106" s="473"/>
      <c r="G106" s="473"/>
      <c r="H106" s="473"/>
      <c r="I106" s="473"/>
      <c r="J106" s="473"/>
      <c r="K106" s="473"/>
      <c r="L106" s="473"/>
      <c r="M106" s="473"/>
      <c r="N106" s="473"/>
      <c r="O106" s="473"/>
      <c r="P106" s="473"/>
      <c r="Q106" s="473"/>
      <c r="R106" s="473"/>
      <c r="S106" s="473"/>
      <c r="T106" s="473"/>
      <c r="U106" s="473"/>
      <c r="V106" s="473"/>
      <c r="W106" s="473"/>
      <c r="X106" s="473"/>
      <c r="Y106" s="473"/>
      <c r="Z106" s="473"/>
    </row>
    <row r="107" spans="1:26" ht="17.5">
      <c r="A107" s="473"/>
      <c r="B107" s="473"/>
      <c r="C107" s="473"/>
      <c r="D107" s="473"/>
      <c r="E107" s="473"/>
      <c r="F107" s="473"/>
      <c r="G107" s="473"/>
      <c r="H107" s="473"/>
      <c r="I107" s="473"/>
      <c r="J107" s="473"/>
      <c r="K107" s="473"/>
      <c r="L107" s="473"/>
      <c r="M107" s="473"/>
      <c r="N107" s="473"/>
      <c r="O107" s="473"/>
      <c r="P107" s="473"/>
      <c r="Q107" s="473"/>
      <c r="R107" s="473"/>
      <c r="S107" s="473"/>
      <c r="T107" s="473"/>
      <c r="U107" s="473"/>
      <c r="V107" s="473"/>
      <c r="W107" s="473"/>
      <c r="X107" s="473"/>
      <c r="Y107" s="473"/>
      <c r="Z107" s="473"/>
    </row>
    <row r="108" spans="1:26" ht="17.5">
      <c r="A108" s="473"/>
      <c r="B108" s="473"/>
      <c r="C108" s="473"/>
      <c r="D108" s="473"/>
      <c r="E108" s="473"/>
      <c r="F108" s="473"/>
      <c r="G108" s="473"/>
      <c r="H108" s="473"/>
      <c r="I108" s="473"/>
      <c r="J108" s="473"/>
      <c r="K108" s="473"/>
      <c r="L108" s="473"/>
      <c r="M108" s="473"/>
      <c r="N108" s="473"/>
      <c r="O108" s="473"/>
      <c r="P108" s="473"/>
      <c r="Q108" s="473"/>
      <c r="R108" s="473"/>
      <c r="S108" s="473"/>
      <c r="T108" s="473"/>
      <c r="U108" s="473"/>
      <c r="V108" s="473"/>
      <c r="W108" s="473"/>
      <c r="X108" s="473"/>
      <c r="Y108" s="473"/>
      <c r="Z108" s="473"/>
    </row>
    <row r="109" spans="1:26" ht="17.5">
      <c r="A109" s="473"/>
      <c r="B109" s="473"/>
      <c r="C109" s="473"/>
      <c r="D109" s="473"/>
      <c r="E109" s="473"/>
      <c r="F109" s="473"/>
      <c r="G109" s="473"/>
      <c r="H109" s="473"/>
      <c r="I109" s="473"/>
      <c r="J109" s="473"/>
      <c r="K109" s="473"/>
      <c r="L109" s="473"/>
      <c r="M109" s="473"/>
      <c r="N109" s="473"/>
      <c r="O109" s="473"/>
      <c r="P109" s="473"/>
      <c r="Q109" s="473"/>
      <c r="R109" s="473"/>
      <c r="S109" s="473"/>
      <c r="T109" s="473"/>
      <c r="U109" s="473"/>
      <c r="V109" s="473"/>
      <c r="W109" s="473"/>
      <c r="X109" s="473"/>
      <c r="Y109" s="473"/>
      <c r="Z109" s="473"/>
    </row>
    <row r="110" spans="1:26" ht="17.5">
      <c r="A110" s="473"/>
      <c r="B110" s="473"/>
      <c r="C110" s="473"/>
      <c r="D110" s="473"/>
      <c r="E110" s="473"/>
      <c r="F110" s="473"/>
      <c r="G110" s="473"/>
      <c r="H110" s="473"/>
      <c r="I110" s="473"/>
      <c r="J110" s="473"/>
      <c r="K110" s="473"/>
      <c r="L110" s="473"/>
      <c r="M110" s="473"/>
      <c r="N110" s="473"/>
      <c r="O110" s="473"/>
      <c r="P110" s="473"/>
      <c r="Q110" s="473"/>
      <c r="R110" s="473"/>
      <c r="S110" s="473"/>
      <c r="T110" s="473"/>
      <c r="U110" s="473"/>
      <c r="V110" s="473"/>
      <c r="W110" s="473"/>
      <c r="X110" s="473"/>
      <c r="Y110" s="473"/>
      <c r="Z110" s="473"/>
    </row>
    <row r="111" spans="1:26" ht="17.5">
      <c r="A111" s="473"/>
      <c r="B111" s="473"/>
      <c r="C111" s="473"/>
      <c r="D111" s="473"/>
      <c r="E111" s="473"/>
      <c r="F111" s="473"/>
      <c r="G111" s="473"/>
      <c r="H111" s="473"/>
      <c r="I111" s="473"/>
      <c r="J111" s="473"/>
      <c r="K111" s="473"/>
      <c r="L111" s="473"/>
      <c r="M111" s="473"/>
      <c r="N111" s="473"/>
      <c r="O111" s="473"/>
      <c r="P111" s="473"/>
      <c r="Q111" s="473"/>
      <c r="R111" s="473"/>
      <c r="S111" s="473"/>
      <c r="T111" s="473"/>
      <c r="U111" s="473"/>
      <c r="V111" s="473"/>
      <c r="W111" s="473"/>
      <c r="X111" s="473"/>
      <c r="Y111" s="473"/>
      <c r="Z111" s="473"/>
    </row>
    <row r="112" spans="1:26" ht="17.5">
      <c r="A112" s="473"/>
      <c r="B112" s="473"/>
      <c r="C112" s="473"/>
      <c r="D112" s="473"/>
      <c r="E112" s="473"/>
      <c r="F112" s="473"/>
      <c r="G112" s="473"/>
      <c r="H112" s="473"/>
      <c r="I112" s="473"/>
      <c r="J112" s="473"/>
      <c r="K112" s="473"/>
      <c r="L112" s="473"/>
      <c r="M112" s="473"/>
      <c r="N112" s="473"/>
      <c r="O112" s="473"/>
      <c r="P112" s="473"/>
      <c r="Q112" s="473"/>
      <c r="R112" s="473"/>
      <c r="S112" s="473"/>
      <c r="T112" s="473"/>
      <c r="U112" s="473"/>
      <c r="V112" s="473"/>
      <c r="W112" s="473"/>
      <c r="X112" s="473"/>
      <c r="Y112" s="473"/>
      <c r="Z112" s="473"/>
    </row>
    <row r="113" spans="1:26" ht="17.5">
      <c r="A113" s="473"/>
      <c r="B113" s="473"/>
      <c r="C113" s="473"/>
      <c r="D113" s="473"/>
      <c r="E113" s="473"/>
      <c r="F113" s="473"/>
      <c r="G113" s="473"/>
      <c r="H113" s="473"/>
      <c r="I113" s="473"/>
      <c r="J113" s="473"/>
      <c r="K113" s="473"/>
      <c r="L113" s="473"/>
      <c r="M113" s="473"/>
      <c r="N113" s="473"/>
      <c r="O113" s="473"/>
      <c r="P113" s="473"/>
      <c r="Q113" s="473"/>
      <c r="R113" s="473"/>
      <c r="S113" s="473"/>
      <c r="T113" s="473"/>
      <c r="U113" s="473"/>
      <c r="V113" s="473"/>
      <c r="W113" s="473"/>
      <c r="X113" s="473"/>
      <c r="Y113" s="473"/>
      <c r="Z113" s="473"/>
    </row>
    <row r="114" spans="1:26" ht="17.5">
      <c r="A114" s="473"/>
      <c r="B114" s="473"/>
      <c r="C114" s="473"/>
      <c r="D114" s="473"/>
      <c r="E114" s="473"/>
      <c r="F114" s="473"/>
      <c r="G114" s="473"/>
      <c r="H114" s="473"/>
      <c r="I114" s="473"/>
      <c r="J114" s="473"/>
      <c r="K114" s="473"/>
      <c r="L114" s="473"/>
      <c r="M114" s="473"/>
      <c r="N114" s="473"/>
      <c r="O114" s="473"/>
      <c r="P114" s="473"/>
      <c r="Q114" s="473"/>
      <c r="R114" s="473"/>
      <c r="S114" s="473"/>
      <c r="T114" s="473"/>
      <c r="U114" s="473"/>
      <c r="V114" s="473"/>
      <c r="W114" s="473"/>
      <c r="X114" s="473"/>
      <c r="Y114" s="473"/>
      <c r="Z114" s="473"/>
    </row>
    <row r="115" spans="1:26" ht="17.5">
      <c r="A115" s="473"/>
      <c r="B115" s="473"/>
      <c r="C115" s="473"/>
      <c r="D115" s="473"/>
      <c r="E115" s="473"/>
      <c r="F115" s="473"/>
      <c r="G115" s="473"/>
      <c r="H115" s="473"/>
      <c r="I115" s="473"/>
      <c r="J115" s="473"/>
      <c r="K115" s="473"/>
      <c r="L115" s="473"/>
      <c r="M115" s="473"/>
      <c r="N115" s="473"/>
      <c r="O115" s="473"/>
      <c r="P115" s="473"/>
      <c r="Q115" s="473"/>
      <c r="R115" s="473"/>
      <c r="S115" s="473"/>
      <c r="T115" s="473"/>
      <c r="U115" s="473"/>
      <c r="V115" s="473"/>
      <c r="W115" s="473"/>
      <c r="X115" s="473"/>
      <c r="Y115" s="473"/>
      <c r="Z115" s="473"/>
    </row>
    <row r="116" spans="1:26" ht="17.5">
      <c r="A116" s="473"/>
      <c r="B116" s="473"/>
      <c r="C116" s="473"/>
      <c r="D116" s="473"/>
      <c r="E116" s="473"/>
      <c r="F116" s="473"/>
      <c r="G116" s="473"/>
      <c r="H116" s="473"/>
      <c r="I116" s="473"/>
      <c r="J116" s="473"/>
      <c r="K116" s="473"/>
      <c r="L116" s="473"/>
      <c r="M116" s="473"/>
      <c r="N116" s="473"/>
      <c r="O116" s="473"/>
      <c r="P116" s="473"/>
      <c r="Q116" s="473"/>
      <c r="R116" s="473"/>
      <c r="S116" s="473"/>
      <c r="T116" s="473"/>
      <c r="U116" s="473"/>
      <c r="V116" s="473"/>
      <c r="W116" s="473"/>
      <c r="X116" s="473"/>
      <c r="Y116" s="473"/>
      <c r="Z116" s="473"/>
    </row>
    <row r="117" spans="1:26" ht="17.5">
      <c r="A117" s="473"/>
      <c r="B117" s="473"/>
      <c r="C117" s="473"/>
      <c r="D117" s="473"/>
      <c r="E117" s="473"/>
      <c r="F117" s="473"/>
      <c r="G117" s="473"/>
      <c r="H117" s="473"/>
      <c r="I117" s="473"/>
      <c r="J117" s="473"/>
      <c r="K117" s="473"/>
      <c r="L117" s="473"/>
      <c r="M117" s="473"/>
      <c r="N117" s="473"/>
      <c r="O117" s="473"/>
      <c r="P117" s="473"/>
      <c r="Q117" s="473"/>
      <c r="R117" s="473"/>
      <c r="S117" s="473"/>
      <c r="T117" s="473"/>
      <c r="U117" s="473"/>
      <c r="V117" s="473"/>
      <c r="W117" s="473"/>
      <c r="X117" s="473"/>
      <c r="Y117" s="473"/>
      <c r="Z117" s="473"/>
    </row>
    <row r="118" spans="1:26" ht="17.5">
      <c r="A118" s="473"/>
      <c r="B118" s="473"/>
      <c r="C118" s="473"/>
      <c r="D118" s="473"/>
      <c r="E118" s="473"/>
      <c r="F118" s="473"/>
      <c r="G118" s="473"/>
      <c r="H118" s="473"/>
      <c r="I118" s="473"/>
      <c r="J118" s="473"/>
      <c r="K118" s="473"/>
      <c r="L118" s="473"/>
      <c r="M118" s="473"/>
      <c r="N118" s="473"/>
      <c r="O118" s="473"/>
      <c r="P118" s="473"/>
      <c r="Q118" s="473"/>
      <c r="R118" s="473"/>
      <c r="S118" s="473"/>
      <c r="T118" s="473"/>
      <c r="U118" s="473"/>
      <c r="V118" s="473"/>
      <c r="W118" s="473"/>
      <c r="X118" s="473"/>
      <c r="Y118" s="473"/>
      <c r="Z118" s="473"/>
    </row>
    <row r="119" spans="1:26" ht="17.5">
      <c r="A119" s="473"/>
      <c r="B119" s="473"/>
      <c r="C119" s="473"/>
      <c r="D119" s="473"/>
      <c r="E119" s="473"/>
      <c r="F119" s="473"/>
      <c r="G119" s="473"/>
      <c r="H119" s="473"/>
      <c r="I119" s="473"/>
      <c r="J119" s="473"/>
      <c r="K119" s="473"/>
      <c r="L119" s="473"/>
      <c r="M119" s="473"/>
      <c r="N119" s="473"/>
      <c r="O119" s="473"/>
      <c r="P119" s="473"/>
      <c r="Q119" s="473"/>
      <c r="R119" s="473"/>
      <c r="S119" s="473"/>
      <c r="T119" s="473"/>
      <c r="U119" s="473"/>
      <c r="V119" s="473"/>
      <c r="W119" s="473"/>
      <c r="X119" s="473"/>
      <c r="Y119" s="473"/>
      <c r="Z119" s="473"/>
    </row>
    <row r="120" spans="1:26" ht="17.5">
      <c r="A120" s="473"/>
      <c r="B120" s="473"/>
      <c r="C120" s="473"/>
      <c r="D120" s="473"/>
      <c r="E120" s="473"/>
      <c r="F120" s="473"/>
      <c r="G120" s="473"/>
      <c r="H120" s="473"/>
      <c r="I120" s="473"/>
      <c r="J120" s="473"/>
      <c r="K120" s="473"/>
      <c r="L120" s="473"/>
      <c r="M120" s="473"/>
      <c r="N120" s="473"/>
      <c r="O120" s="473"/>
      <c r="P120" s="473"/>
      <c r="Q120" s="473"/>
      <c r="R120" s="473"/>
      <c r="S120" s="473"/>
      <c r="T120" s="473"/>
      <c r="U120" s="473"/>
      <c r="V120" s="473"/>
      <c r="W120" s="473"/>
      <c r="X120" s="473"/>
      <c r="Y120" s="473"/>
      <c r="Z120" s="473"/>
    </row>
    <row r="121" spans="1:26" ht="17.5">
      <c r="A121" s="473"/>
      <c r="B121" s="473"/>
      <c r="C121" s="473"/>
      <c r="D121" s="473"/>
      <c r="E121" s="473"/>
      <c r="F121" s="473"/>
      <c r="G121" s="473"/>
      <c r="H121" s="473"/>
      <c r="I121" s="473"/>
      <c r="J121" s="473"/>
      <c r="K121" s="473"/>
      <c r="L121" s="473"/>
      <c r="M121" s="473"/>
      <c r="N121" s="473"/>
      <c r="O121" s="473"/>
      <c r="P121" s="473"/>
      <c r="Q121" s="473"/>
      <c r="R121" s="473"/>
      <c r="S121" s="473"/>
      <c r="T121" s="473"/>
      <c r="U121" s="473"/>
      <c r="V121" s="473"/>
      <c r="W121" s="473"/>
      <c r="X121" s="473"/>
      <c r="Y121" s="473"/>
      <c r="Z121" s="473"/>
    </row>
    <row r="122" spans="1:26" ht="17.5">
      <c r="A122" s="473"/>
      <c r="B122" s="473"/>
      <c r="C122" s="473"/>
      <c r="D122" s="473"/>
      <c r="E122" s="473"/>
      <c r="F122" s="473"/>
      <c r="G122" s="473"/>
      <c r="H122" s="473"/>
      <c r="I122" s="473"/>
      <c r="J122" s="473"/>
      <c r="K122" s="473"/>
      <c r="L122" s="473"/>
      <c r="M122" s="473"/>
      <c r="N122" s="473"/>
      <c r="O122" s="473"/>
      <c r="P122" s="473"/>
      <c r="Q122" s="473"/>
      <c r="R122" s="473"/>
      <c r="S122" s="473"/>
      <c r="T122" s="473"/>
      <c r="U122" s="473"/>
      <c r="V122" s="473"/>
      <c r="W122" s="473"/>
      <c r="X122" s="473"/>
      <c r="Y122" s="473"/>
      <c r="Z122" s="473"/>
    </row>
    <row r="123" spans="1:26" ht="17.5">
      <c r="A123" s="473"/>
      <c r="B123" s="473"/>
      <c r="C123" s="473"/>
      <c r="D123" s="473"/>
      <c r="E123" s="473"/>
      <c r="F123" s="473"/>
      <c r="G123" s="473"/>
      <c r="H123" s="473"/>
      <c r="I123" s="473"/>
      <c r="J123" s="473"/>
      <c r="K123" s="473"/>
      <c r="L123" s="473"/>
      <c r="M123" s="473"/>
      <c r="N123" s="473"/>
      <c r="O123" s="473"/>
      <c r="P123" s="473"/>
      <c r="Q123" s="473"/>
      <c r="R123" s="473"/>
      <c r="S123" s="473"/>
      <c r="T123" s="473"/>
      <c r="U123" s="473"/>
      <c r="V123" s="473"/>
      <c r="W123" s="473"/>
      <c r="X123" s="473"/>
      <c r="Y123" s="473"/>
      <c r="Z123" s="473"/>
    </row>
    <row r="124" spans="1:26" ht="17.5">
      <c r="A124" s="473"/>
      <c r="B124" s="473"/>
      <c r="C124" s="473"/>
      <c r="D124" s="473"/>
      <c r="E124" s="473"/>
      <c r="F124" s="473"/>
      <c r="G124" s="473"/>
      <c r="H124" s="473"/>
      <c r="I124" s="473"/>
      <c r="J124" s="473"/>
      <c r="K124" s="473"/>
      <c r="L124" s="473"/>
      <c r="M124" s="473"/>
      <c r="N124" s="473"/>
      <c r="O124" s="473"/>
      <c r="P124" s="473"/>
      <c r="Q124" s="473"/>
      <c r="R124" s="473"/>
      <c r="S124" s="473"/>
      <c r="T124" s="473"/>
      <c r="U124" s="473"/>
      <c r="V124" s="473"/>
      <c r="W124" s="473"/>
      <c r="X124" s="473"/>
      <c r="Y124" s="473"/>
      <c r="Z124" s="473"/>
    </row>
    <row r="125" spans="1:26" ht="17.5">
      <c r="A125" s="473"/>
      <c r="B125" s="473"/>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row>
    <row r="126" spans="1:26" ht="17.5">
      <c r="A126" s="473"/>
      <c r="B126" s="473"/>
      <c r="C126" s="473"/>
      <c r="D126" s="473"/>
      <c r="E126" s="473"/>
      <c r="F126" s="473"/>
      <c r="G126" s="473"/>
      <c r="H126" s="473"/>
      <c r="I126" s="473"/>
      <c r="J126" s="473"/>
      <c r="K126" s="473"/>
      <c r="L126" s="473"/>
      <c r="M126" s="473"/>
      <c r="N126" s="473"/>
      <c r="O126" s="473"/>
      <c r="P126" s="473"/>
      <c r="Q126" s="473"/>
      <c r="R126" s="473"/>
      <c r="S126" s="473"/>
      <c r="T126" s="473"/>
      <c r="U126" s="473"/>
      <c r="V126" s="473"/>
      <c r="W126" s="473"/>
      <c r="X126" s="473"/>
      <c r="Y126" s="473"/>
      <c r="Z126" s="473"/>
    </row>
    <row r="127" spans="1:26" ht="17.5">
      <c r="A127" s="473"/>
      <c r="B127" s="473"/>
      <c r="C127" s="473"/>
      <c r="D127" s="473"/>
      <c r="E127" s="473"/>
      <c r="F127" s="473"/>
      <c r="G127" s="473"/>
      <c r="H127" s="473"/>
      <c r="I127" s="473"/>
      <c r="J127" s="473"/>
      <c r="K127" s="473"/>
      <c r="L127" s="473"/>
      <c r="M127" s="473"/>
      <c r="N127" s="473"/>
      <c r="O127" s="473"/>
      <c r="P127" s="473"/>
      <c r="Q127" s="473"/>
      <c r="R127" s="473"/>
      <c r="S127" s="473"/>
      <c r="T127" s="473"/>
      <c r="U127" s="473"/>
      <c r="V127" s="473"/>
      <c r="W127" s="473"/>
      <c r="X127" s="473"/>
      <c r="Y127" s="473"/>
      <c r="Z127" s="473"/>
    </row>
    <row r="128" spans="1:26" ht="17.5">
      <c r="A128" s="473"/>
      <c r="B128" s="473"/>
      <c r="C128" s="473"/>
      <c r="D128" s="473"/>
      <c r="E128" s="473"/>
      <c r="F128" s="473"/>
      <c r="G128" s="473"/>
      <c r="H128" s="473"/>
      <c r="I128" s="473"/>
      <c r="J128" s="473"/>
      <c r="K128" s="473"/>
      <c r="L128" s="473"/>
      <c r="M128" s="473"/>
      <c r="N128" s="473"/>
      <c r="O128" s="473"/>
      <c r="P128" s="473"/>
      <c r="Q128" s="473"/>
      <c r="R128" s="473"/>
      <c r="S128" s="473"/>
      <c r="T128" s="473"/>
      <c r="U128" s="473"/>
      <c r="V128" s="473"/>
      <c r="W128" s="473"/>
      <c r="X128" s="473"/>
      <c r="Y128" s="473"/>
      <c r="Z128" s="473"/>
    </row>
    <row r="129" spans="1:26" ht="17.5">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row>
    <row r="130" spans="1:26" ht="17.5">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row>
    <row r="131" spans="1:26" ht="17.5">
      <c r="A131" s="473"/>
      <c r="B131" s="473"/>
      <c r="C131" s="473"/>
      <c r="D131" s="473"/>
      <c r="E131" s="473"/>
      <c r="F131" s="473"/>
      <c r="G131" s="473"/>
      <c r="H131" s="473"/>
      <c r="I131" s="473"/>
      <c r="J131" s="473"/>
      <c r="K131" s="473"/>
      <c r="L131" s="473"/>
      <c r="M131" s="473"/>
      <c r="N131" s="473"/>
      <c r="O131" s="473"/>
      <c r="P131" s="473"/>
      <c r="Q131" s="473"/>
      <c r="R131" s="473"/>
      <c r="S131" s="473"/>
      <c r="T131" s="473"/>
      <c r="U131" s="473"/>
      <c r="V131" s="473"/>
      <c r="W131" s="473"/>
      <c r="X131" s="473"/>
      <c r="Y131" s="473"/>
      <c r="Z131" s="473"/>
    </row>
    <row r="132" spans="1:26" ht="17.5">
      <c r="A132" s="473"/>
      <c r="B132" s="473"/>
      <c r="C132" s="473"/>
      <c r="D132" s="473"/>
      <c r="E132" s="473"/>
      <c r="F132" s="473"/>
      <c r="G132" s="473"/>
      <c r="H132" s="473"/>
      <c r="I132" s="473"/>
      <c r="J132" s="473"/>
      <c r="K132" s="473"/>
      <c r="L132" s="473"/>
      <c r="M132" s="473"/>
      <c r="N132" s="473"/>
      <c r="O132" s="473"/>
      <c r="P132" s="473"/>
      <c r="Q132" s="473"/>
      <c r="R132" s="473"/>
      <c r="S132" s="473"/>
      <c r="T132" s="473"/>
      <c r="U132" s="473"/>
      <c r="V132" s="473"/>
      <c r="W132" s="473"/>
      <c r="X132" s="473"/>
      <c r="Y132" s="473"/>
      <c r="Z132" s="473"/>
    </row>
    <row r="133" spans="1:26" ht="17.5">
      <c r="A133" s="473"/>
      <c r="B133" s="473"/>
      <c r="C133" s="473"/>
      <c r="D133" s="473"/>
      <c r="E133" s="473"/>
      <c r="F133" s="473"/>
      <c r="G133" s="473"/>
      <c r="H133" s="473"/>
      <c r="I133" s="473"/>
      <c r="J133" s="473"/>
      <c r="K133" s="473"/>
      <c r="L133" s="473"/>
      <c r="M133" s="473"/>
      <c r="N133" s="473"/>
      <c r="O133" s="473"/>
      <c r="P133" s="473"/>
      <c r="Q133" s="473"/>
      <c r="R133" s="473"/>
      <c r="S133" s="473"/>
      <c r="T133" s="473"/>
      <c r="U133" s="473"/>
      <c r="V133" s="473"/>
      <c r="W133" s="473"/>
      <c r="X133" s="473"/>
      <c r="Y133" s="473"/>
      <c r="Z133" s="473"/>
    </row>
    <row r="134" spans="1:26" ht="17.5">
      <c r="A134" s="473"/>
      <c r="B134" s="473"/>
      <c r="C134" s="473"/>
      <c r="D134" s="473"/>
      <c r="E134" s="473"/>
      <c r="F134" s="473"/>
      <c r="G134" s="473"/>
      <c r="H134" s="473"/>
      <c r="I134" s="473"/>
      <c r="J134" s="473"/>
      <c r="K134" s="473"/>
      <c r="L134" s="473"/>
      <c r="M134" s="473"/>
      <c r="N134" s="473"/>
      <c r="O134" s="473"/>
      <c r="P134" s="473"/>
      <c r="Q134" s="473"/>
      <c r="R134" s="473"/>
      <c r="S134" s="473"/>
      <c r="T134" s="473"/>
      <c r="U134" s="473"/>
      <c r="V134" s="473"/>
      <c r="W134" s="473"/>
      <c r="X134" s="473"/>
      <c r="Y134" s="473"/>
      <c r="Z134" s="473"/>
    </row>
    <row r="135" spans="1:26" ht="17.5">
      <c r="A135" s="473"/>
      <c r="B135" s="473"/>
      <c r="C135" s="473"/>
      <c r="D135" s="473"/>
      <c r="E135" s="473"/>
      <c r="F135" s="473"/>
      <c r="G135" s="473"/>
      <c r="H135" s="473"/>
      <c r="I135" s="473"/>
      <c r="J135" s="473"/>
      <c r="K135" s="473"/>
      <c r="L135" s="473"/>
      <c r="M135" s="473"/>
      <c r="N135" s="473"/>
      <c r="O135" s="473"/>
      <c r="P135" s="473"/>
      <c r="Q135" s="473"/>
      <c r="R135" s="473"/>
      <c r="S135" s="473"/>
      <c r="T135" s="473"/>
      <c r="U135" s="473"/>
      <c r="V135" s="473"/>
      <c r="W135" s="473"/>
      <c r="X135" s="473"/>
      <c r="Y135" s="473"/>
      <c r="Z135" s="473"/>
    </row>
    <row r="136" spans="1:26" ht="17.5">
      <c r="A136" s="473"/>
      <c r="B136" s="473"/>
      <c r="C136" s="473"/>
      <c r="D136" s="473"/>
      <c r="E136" s="473"/>
      <c r="F136" s="473"/>
      <c r="G136" s="473"/>
      <c r="H136" s="473"/>
      <c r="I136" s="473"/>
      <c r="J136" s="473"/>
      <c r="K136" s="473"/>
      <c r="L136" s="473"/>
      <c r="M136" s="473"/>
      <c r="N136" s="473"/>
      <c r="O136" s="473"/>
      <c r="P136" s="473"/>
      <c r="Q136" s="473"/>
      <c r="R136" s="473"/>
      <c r="S136" s="473"/>
      <c r="T136" s="473"/>
      <c r="U136" s="473"/>
      <c r="V136" s="473"/>
      <c r="W136" s="473"/>
      <c r="X136" s="473"/>
      <c r="Y136" s="473"/>
      <c r="Z136" s="473"/>
    </row>
    <row r="137" spans="1:26" ht="17.5">
      <c r="A137" s="473"/>
      <c r="B137" s="473"/>
      <c r="C137" s="473"/>
      <c r="D137" s="473"/>
      <c r="E137" s="473"/>
      <c r="F137" s="473"/>
      <c r="G137" s="473"/>
      <c r="H137" s="473"/>
      <c r="I137" s="473"/>
      <c r="J137" s="473"/>
      <c r="K137" s="473"/>
      <c r="L137" s="473"/>
      <c r="M137" s="473"/>
      <c r="N137" s="473"/>
      <c r="O137" s="473"/>
      <c r="P137" s="473"/>
      <c r="Q137" s="473"/>
      <c r="R137" s="473"/>
      <c r="S137" s="473"/>
      <c r="T137" s="473"/>
      <c r="U137" s="473"/>
      <c r="V137" s="473"/>
      <c r="W137" s="473"/>
      <c r="X137" s="473"/>
      <c r="Y137" s="473"/>
      <c r="Z137" s="473"/>
    </row>
    <row r="138" spans="1:26" ht="17.5">
      <c r="A138" s="473"/>
      <c r="B138" s="473"/>
      <c r="C138" s="473"/>
      <c r="D138" s="473"/>
      <c r="E138" s="473"/>
      <c r="F138" s="473"/>
      <c r="G138" s="473"/>
      <c r="H138" s="473"/>
      <c r="I138" s="473"/>
      <c r="J138" s="473"/>
      <c r="K138" s="473"/>
      <c r="L138" s="473"/>
      <c r="M138" s="473"/>
      <c r="N138" s="473"/>
      <c r="O138" s="473"/>
      <c r="P138" s="473"/>
      <c r="Q138" s="473"/>
      <c r="R138" s="473"/>
      <c r="S138" s="473"/>
      <c r="T138" s="473"/>
      <c r="U138" s="473"/>
      <c r="V138" s="473"/>
      <c r="W138" s="473"/>
      <c r="X138" s="473"/>
      <c r="Y138" s="473"/>
      <c r="Z138" s="473"/>
    </row>
    <row r="139" spans="1:26" ht="17.5">
      <c r="A139" s="473"/>
      <c r="B139" s="473"/>
      <c r="C139" s="473"/>
      <c r="D139" s="473"/>
      <c r="E139" s="473"/>
      <c r="F139" s="473"/>
      <c r="G139" s="473"/>
      <c r="H139" s="473"/>
      <c r="I139" s="473"/>
      <c r="J139" s="473"/>
      <c r="K139" s="473"/>
      <c r="L139" s="473"/>
      <c r="M139" s="473"/>
      <c r="N139" s="473"/>
      <c r="O139" s="473"/>
      <c r="P139" s="473"/>
      <c r="Q139" s="473"/>
      <c r="R139" s="473"/>
      <c r="S139" s="473"/>
      <c r="T139" s="473"/>
      <c r="U139" s="473"/>
      <c r="V139" s="473"/>
      <c r="W139" s="473"/>
      <c r="X139" s="473"/>
      <c r="Y139" s="473"/>
      <c r="Z139" s="473"/>
    </row>
    <row r="140" spans="1:26" ht="17.5">
      <c r="A140" s="473"/>
      <c r="B140" s="473"/>
      <c r="C140" s="473"/>
      <c r="D140" s="473"/>
      <c r="E140" s="473"/>
      <c r="F140" s="473"/>
      <c r="G140" s="473"/>
      <c r="H140" s="473"/>
      <c r="I140" s="473"/>
      <c r="J140" s="473"/>
      <c r="K140" s="473"/>
      <c r="L140" s="473"/>
      <c r="M140" s="473"/>
      <c r="N140" s="473"/>
      <c r="O140" s="473"/>
      <c r="P140" s="473"/>
      <c r="Q140" s="473"/>
      <c r="R140" s="473"/>
      <c r="S140" s="473"/>
      <c r="T140" s="473"/>
      <c r="U140" s="473"/>
      <c r="V140" s="473"/>
      <c r="W140" s="473"/>
      <c r="X140" s="473"/>
      <c r="Y140" s="473"/>
      <c r="Z140" s="473"/>
    </row>
    <row r="141" spans="1:26" ht="17.5">
      <c r="A141" s="473"/>
      <c r="B141" s="473"/>
      <c r="C141" s="473"/>
      <c r="D141" s="473"/>
      <c r="E141" s="473"/>
      <c r="F141" s="473"/>
      <c r="G141" s="473"/>
      <c r="H141" s="473"/>
      <c r="I141" s="473"/>
      <c r="J141" s="473"/>
      <c r="K141" s="473"/>
      <c r="L141" s="473"/>
      <c r="M141" s="473"/>
      <c r="N141" s="473"/>
      <c r="O141" s="473"/>
      <c r="P141" s="473"/>
      <c r="Q141" s="473"/>
      <c r="R141" s="473"/>
      <c r="S141" s="473"/>
      <c r="T141" s="473"/>
      <c r="U141" s="473"/>
      <c r="V141" s="473"/>
      <c r="W141" s="473"/>
      <c r="X141" s="473"/>
      <c r="Y141" s="473"/>
      <c r="Z141" s="473"/>
    </row>
    <row r="142" spans="1:26" ht="17.5">
      <c r="A142" s="473"/>
      <c r="B142" s="473"/>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row>
    <row r="143" spans="1:26" ht="17.5">
      <c r="A143" s="473"/>
      <c r="B143" s="473"/>
      <c r="C143" s="47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row>
    <row r="144" spans="1:26" ht="17.5">
      <c r="A144" s="473"/>
      <c r="B144" s="473"/>
      <c r="C144" s="473"/>
      <c r="D144" s="473"/>
      <c r="E144" s="473"/>
      <c r="F144" s="473"/>
      <c r="G144" s="473"/>
      <c r="H144" s="473"/>
      <c r="I144" s="473"/>
      <c r="J144" s="473"/>
      <c r="K144" s="473"/>
      <c r="L144" s="473"/>
      <c r="M144" s="473"/>
      <c r="N144" s="473"/>
      <c r="O144" s="473"/>
      <c r="P144" s="473"/>
      <c r="Q144" s="473"/>
      <c r="R144" s="473"/>
      <c r="S144" s="473"/>
      <c r="T144" s="473"/>
      <c r="U144" s="473"/>
      <c r="V144" s="473"/>
      <c r="W144" s="473"/>
      <c r="X144" s="473"/>
      <c r="Y144" s="473"/>
      <c r="Z144" s="473"/>
    </row>
    <row r="145" spans="1:26" ht="17.5">
      <c r="A145" s="473"/>
      <c r="B145" s="473"/>
      <c r="C145" s="473"/>
      <c r="D145" s="473"/>
      <c r="E145" s="473"/>
      <c r="F145" s="473"/>
      <c r="G145" s="473"/>
      <c r="H145" s="473"/>
      <c r="I145" s="473"/>
      <c r="J145" s="473"/>
      <c r="K145" s="473"/>
      <c r="L145" s="473"/>
      <c r="M145" s="473"/>
      <c r="N145" s="473"/>
      <c r="O145" s="473"/>
      <c r="P145" s="473"/>
      <c r="Q145" s="473"/>
      <c r="R145" s="473"/>
      <c r="S145" s="473"/>
      <c r="T145" s="473"/>
      <c r="U145" s="473"/>
      <c r="V145" s="473"/>
      <c r="W145" s="473"/>
      <c r="X145" s="473"/>
      <c r="Y145" s="473"/>
      <c r="Z145" s="473"/>
    </row>
    <row r="146" spans="1:26" ht="17.5">
      <c r="A146" s="473"/>
      <c r="B146" s="473"/>
      <c r="C146" s="473"/>
      <c r="D146" s="473"/>
      <c r="E146" s="473"/>
      <c r="F146" s="473"/>
      <c r="G146" s="473"/>
      <c r="H146" s="473"/>
      <c r="I146" s="473"/>
      <c r="J146" s="473"/>
      <c r="K146" s="473"/>
      <c r="L146" s="473"/>
      <c r="M146" s="473"/>
      <c r="N146" s="473"/>
      <c r="O146" s="473"/>
      <c r="P146" s="473"/>
      <c r="Q146" s="473"/>
      <c r="R146" s="473"/>
      <c r="S146" s="473"/>
      <c r="T146" s="473"/>
      <c r="U146" s="473"/>
      <c r="V146" s="473"/>
      <c r="W146" s="473"/>
      <c r="X146" s="473"/>
      <c r="Y146" s="473"/>
      <c r="Z146" s="473"/>
    </row>
    <row r="147" spans="1:26" ht="17.5">
      <c r="A147" s="473"/>
      <c r="B147" s="473"/>
      <c r="C147" s="473"/>
      <c r="D147" s="473"/>
      <c r="E147" s="473"/>
      <c r="F147" s="473"/>
      <c r="G147" s="473"/>
      <c r="H147" s="473"/>
      <c r="I147" s="473"/>
      <c r="J147" s="473"/>
      <c r="K147" s="473"/>
      <c r="L147" s="473"/>
      <c r="M147" s="473"/>
      <c r="N147" s="473"/>
      <c r="O147" s="473"/>
      <c r="P147" s="473"/>
      <c r="Q147" s="473"/>
      <c r="R147" s="473"/>
      <c r="S147" s="473"/>
      <c r="T147" s="473"/>
      <c r="U147" s="473"/>
      <c r="V147" s="473"/>
      <c r="W147" s="473"/>
      <c r="X147" s="473"/>
      <c r="Y147" s="473"/>
      <c r="Z147" s="473"/>
    </row>
    <row r="148" spans="1:26" ht="17.5">
      <c r="A148" s="473"/>
      <c r="B148" s="473"/>
      <c r="C148" s="473"/>
      <c r="D148" s="473"/>
      <c r="E148" s="473"/>
      <c r="F148" s="473"/>
      <c r="G148" s="473"/>
      <c r="H148" s="473"/>
      <c r="I148" s="473"/>
      <c r="J148" s="473"/>
      <c r="K148" s="473"/>
      <c r="L148" s="473"/>
      <c r="M148" s="473"/>
      <c r="N148" s="473"/>
      <c r="O148" s="473"/>
      <c r="P148" s="473"/>
      <c r="Q148" s="473"/>
      <c r="R148" s="473"/>
      <c r="S148" s="473"/>
      <c r="T148" s="473"/>
      <c r="U148" s="473"/>
      <c r="V148" s="473"/>
      <c r="W148" s="473"/>
      <c r="X148" s="473"/>
      <c r="Y148" s="473"/>
      <c r="Z148" s="473"/>
    </row>
    <row r="149" spans="1:26" ht="17.5">
      <c r="A149" s="473"/>
      <c r="B149" s="473"/>
      <c r="C149" s="473"/>
      <c r="D149" s="473"/>
      <c r="E149" s="473"/>
      <c r="F149" s="473"/>
      <c r="G149" s="473"/>
      <c r="H149" s="473"/>
      <c r="I149" s="473"/>
      <c r="J149" s="473"/>
      <c r="K149" s="473"/>
      <c r="L149" s="473"/>
      <c r="M149" s="473"/>
      <c r="N149" s="473"/>
      <c r="O149" s="473"/>
      <c r="P149" s="473"/>
      <c r="Q149" s="473"/>
      <c r="R149" s="473"/>
      <c r="S149" s="473"/>
      <c r="T149" s="473"/>
      <c r="U149" s="473"/>
      <c r="V149" s="473"/>
      <c r="W149" s="473"/>
      <c r="X149" s="473"/>
      <c r="Y149" s="473"/>
      <c r="Z149" s="473"/>
    </row>
    <row r="150" spans="1:26" ht="17.5">
      <c r="A150" s="473"/>
      <c r="B150" s="473"/>
      <c r="C150" s="473"/>
      <c r="D150" s="473"/>
      <c r="E150" s="473"/>
      <c r="F150" s="473"/>
      <c r="G150" s="473"/>
      <c r="H150" s="473"/>
      <c r="I150" s="473"/>
      <c r="J150" s="473"/>
      <c r="K150" s="473"/>
      <c r="L150" s="473"/>
      <c r="M150" s="473"/>
      <c r="N150" s="473"/>
      <c r="O150" s="473"/>
      <c r="P150" s="473"/>
      <c r="Q150" s="473"/>
      <c r="R150" s="473"/>
      <c r="S150" s="473"/>
      <c r="T150" s="473"/>
      <c r="U150" s="473"/>
      <c r="V150" s="473"/>
      <c r="W150" s="473"/>
      <c r="X150" s="473"/>
      <c r="Y150" s="473"/>
      <c r="Z150" s="473"/>
    </row>
    <row r="151" spans="1:26" ht="17.5">
      <c r="A151" s="473"/>
      <c r="B151" s="473"/>
      <c r="C151" s="473"/>
      <c r="D151" s="473"/>
      <c r="E151" s="473"/>
      <c r="F151" s="473"/>
      <c r="G151" s="473"/>
      <c r="H151" s="473"/>
      <c r="I151" s="473"/>
      <c r="J151" s="473"/>
      <c r="K151" s="473"/>
      <c r="L151" s="473"/>
      <c r="M151" s="473"/>
      <c r="N151" s="473"/>
      <c r="O151" s="473"/>
      <c r="P151" s="473"/>
      <c r="Q151" s="473"/>
      <c r="R151" s="473"/>
      <c r="S151" s="473"/>
      <c r="T151" s="473"/>
      <c r="U151" s="473"/>
      <c r="V151" s="473"/>
      <c r="W151" s="473"/>
      <c r="X151" s="473"/>
      <c r="Y151" s="473"/>
      <c r="Z151" s="473"/>
    </row>
    <row r="152" spans="1:26" ht="17.5">
      <c r="A152" s="473"/>
      <c r="B152" s="473"/>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3"/>
      <c r="Z152" s="473"/>
    </row>
    <row r="153" spans="1:26" ht="17.5">
      <c r="A153" s="473"/>
      <c r="B153" s="473"/>
      <c r="C153" s="473"/>
      <c r="D153" s="473"/>
      <c r="E153" s="473"/>
      <c r="F153" s="473"/>
      <c r="G153" s="473"/>
      <c r="H153" s="473"/>
      <c r="I153" s="473"/>
      <c r="J153" s="473"/>
      <c r="K153" s="473"/>
      <c r="L153" s="473"/>
      <c r="M153" s="473"/>
      <c r="N153" s="473"/>
      <c r="O153" s="473"/>
      <c r="P153" s="473"/>
      <c r="Q153" s="473"/>
      <c r="R153" s="473"/>
      <c r="S153" s="473"/>
      <c r="T153" s="473"/>
      <c r="U153" s="473"/>
      <c r="V153" s="473"/>
      <c r="W153" s="473"/>
      <c r="X153" s="473"/>
      <c r="Y153" s="473"/>
      <c r="Z153" s="473"/>
    </row>
    <row r="154" spans="1:26" ht="17.5">
      <c r="A154" s="473"/>
      <c r="B154" s="473"/>
      <c r="C154" s="473"/>
      <c r="D154" s="473"/>
      <c r="E154" s="473"/>
      <c r="F154" s="473"/>
      <c r="G154" s="473"/>
      <c r="H154" s="473"/>
      <c r="I154" s="473"/>
      <c r="J154" s="473"/>
      <c r="K154" s="473"/>
      <c r="L154" s="473"/>
      <c r="M154" s="473"/>
      <c r="N154" s="473"/>
      <c r="O154" s="473"/>
      <c r="P154" s="473"/>
      <c r="Q154" s="473"/>
      <c r="R154" s="473"/>
      <c r="S154" s="473"/>
      <c r="T154" s="473"/>
      <c r="U154" s="473"/>
      <c r="V154" s="473"/>
      <c r="W154" s="473"/>
      <c r="X154" s="473"/>
      <c r="Y154" s="473"/>
      <c r="Z154" s="473"/>
    </row>
    <row r="155" spans="1:26" ht="17.5">
      <c r="A155" s="473"/>
      <c r="B155" s="473"/>
      <c r="C155" s="473"/>
      <c r="D155" s="473"/>
      <c r="E155" s="473"/>
      <c r="F155" s="473"/>
      <c r="G155" s="473"/>
      <c r="H155" s="473"/>
      <c r="I155" s="473"/>
      <c r="J155" s="473"/>
      <c r="K155" s="473"/>
      <c r="L155" s="473"/>
      <c r="M155" s="473"/>
      <c r="N155" s="473"/>
      <c r="O155" s="473"/>
      <c r="P155" s="473"/>
      <c r="Q155" s="473"/>
      <c r="R155" s="473"/>
      <c r="S155" s="473"/>
      <c r="T155" s="473"/>
      <c r="U155" s="473"/>
      <c r="V155" s="473"/>
      <c r="W155" s="473"/>
      <c r="X155" s="473"/>
      <c r="Y155" s="473"/>
      <c r="Z155" s="473"/>
    </row>
    <row r="156" spans="1:26" ht="17.5">
      <c r="A156" s="473"/>
      <c r="B156" s="473"/>
      <c r="C156" s="473"/>
      <c r="D156" s="473"/>
      <c r="E156" s="473"/>
      <c r="F156" s="473"/>
      <c r="G156" s="473"/>
      <c r="H156" s="473"/>
      <c r="I156" s="473"/>
      <c r="J156" s="473"/>
      <c r="K156" s="473"/>
      <c r="L156" s="473"/>
      <c r="M156" s="473"/>
      <c r="N156" s="473"/>
      <c r="O156" s="473"/>
      <c r="P156" s="473"/>
      <c r="Q156" s="473"/>
      <c r="R156" s="473"/>
      <c r="S156" s="473"/>
      <c r="T156" s="473"/>
      <c r="U156" s="473"/>
      <c r="V156" s="473"/>
      <c r="W156" s="473"/>
      <c r="X156" s="473"/>
      <c r="Y156" s="473"/>
      <c r="Z156" s="473"/>
    </row>
    <row r="157" spans="1:26" ht="17.5">
      <c r="A157" s="473"/>
      <c r="B157" s="473"/>
      <c r="C157" s="473"/>
      <c r="D157" s="473"/>
      <c r="E157" s="473"/>
      <c r="F157" s="473"/>
      <c r="G157" s="473"/>
      <c r="H157" s="473"/>
      <c r="I157" s="473"/>
      <c r="J157" s="473"/>
      <c r="K157" s="473"/>
      <c r="L157" s="473"/>
      <c r="M157" s="473"/>
      <c r="N157" s="473"/>
      <c r="O157" s="473"/>
      <c r="P157" s="473"/>
      <c r="Q157" s="473"/>
      <c r="R157" s="473"/>
      <c r="S157" s="473"/>
      <c r="T157" s="473"/>
      <c r="U157" s="473"/>
      <c r="V157" s="473"/>
      <c r="W157" s="473"/>
      <c r="X157" s="473"/>
      <c r="Y157" s="473"/>
      <c r="Z157" s="473"/>
    </row>
    <row r="158" spans="1:26" ht="17.5">
      <c r="A158" s="473"/>
      <c r="B158" s="473"/>
      <c r="C158" s="473"/>
      <c r="D158" s="473"/>
      <c r="E158" s="473"/>
      <c r="F158" s="473"/>
      <c r="G158" s="473"/>
      <c r="H158" s="473"/>
      <c r="I158" s="473"/>
      <c r="J158" s="473"/>
      <c r="K158" s="473"/>
      <c r="L158" s="473"/>
      <c r="M158" s="473"/>
      <c r="N158" s="473"/>
      <c r="O158" s="473"/>
      <c r="P158" s="473"/>
      <c r="Q158" s="473"/>
      <c r="R158" s="473"/>
      <c r="S158" s="473"/>
      <c r="T158" s="473"/>
      <c r="U158" s="473"/>
      <c r="V158" s="473"/>
      <c r="W158" s="473"/>
      <c r="X158" s="473"/>
      <c r="Y158" s="473"/>
      <c r="Z158" s="473"/>
    </row>
    <row r="159" spans="1:26" ht="17.5">
      <c r="A159" s="473"/>
      <c r="B159" s="473"/>
      <c r="C159" s="473"/>
      <c r="D159" s="473"/>
      <c r="E159" s="473"/>
      <c r="F159" s="473"/>
      <c r="G159" s="473"/>
      <c r="H159" s="473"/>
      <c r="I159" s="473"/>
      <c r="J159" s="473"/>
      <c r="K159" s="473"/>
      <c r="L159" s="473"/>
      <c r="M159" s="473"/>
      <c r="N159" s="473"/>
      <c r="O159" s="473"/>
      <c r="P159" s="473"/>
      <c r="Q159" s="473"/>
      <c r="R159" s="473"/>
      <c r="S159" s="473"/>
      <c r="T159" s="473"/>
      <c r="U159" s="473"/>
      <c r="V159" s="473"/>
      <c r="W159" s="473"/>
      <c r="X159" s="473"/>
      <c r="Y159" s="473"/>
      <c r="Z159" s="473"/>
    </row>
    <row r="160" spans="1:26" ht="17.5">
      <c r="A160" s="473"/>
      <c r="B160" s="473"/>
      <c r="C160" s="473"/>
      <c r="D160" s="473"/>
      <c r="E160" s="473"/>
      <c r="F160" s="473"/>
      <c r="G160" s="473"/>
      <c r="H160" s="473"/>
      <c r="I160" s="473"/>
      <c r="J160" s="473"/>
      <c r="K160" s="473"/>
      <c r="L160" s="473"/>
      <c r="M160" s="473"/>
      <c r="N160" s="473"/>
      <c r="O160" s="473"/>
      <c r="P160" s="473"/>
      <c r="Q160" s="473"/>
      <c r="R160" s="473"/>
      <c r="S160" s="473"/>
      <c r="T160" s="473"/>
      <c r="U160" s="473"/>
      <c r="V160" s="473"/>
      <c r="W160" s="473"/>
      <c r="X160" s="473"/>
      <c r="Y160" s="473"/>
      <c r="Z160" s="473"/>
    </row>
    <row r="161" spans="1:26" ht="17.5">
      <c r="A161" s="473"/>
      <c r="B161" s="473"/>
      <c r="C161" s="473"/>
      <c r="D161" s="473"/>
      <c r="E161" s="473"/>
      <c r="F161" s="473"/>
      <c r="G161" s="473"/>
      <c r="H161" s="473"/>
      <c r="I161" s="473"/>
      <c r="J161" s="473"/>
      <c r="K161" s="473"/>
      <c r="L161" s="473"/>
      <c r="M161" s="473"/>
      <c r="N161" s="473"/>
      <c r="O161" s="473"/>
      <c r="P161" s="473"/>
      <c r="Q161" s="473"/>
      <c r="R161" s="473"/>
      <c r="S161" s="473"/>
      <c r="T161" s="473"/>
      <c r="U161" s="473"/>
      <c r="V161" s="473"/>
      <c r="W161" s="473"/>
      <c r="X161" s="473"/>
      <c r="Y161" s="473"/>
      <c r="Z161" s="473"/>
    </row>
    <row r="162" spans="1:26" ht="17.5">
      <c r="A162" s="473"/>
      <c r="B162" s="473"/>
      <c r="C162" s="473"/>
      <c r="D162" s="473"/>
      <c r="E162" s="473"/>
      <c r="F162" s="473"/>
      <c r="G162" s="473"/>
      <c r="H162" s="473"/>
      <c r="I162" s="473"/>
      <c r="J162" s="473"/>
      <c r="K162" s="473"/>
      <c r="L162" s="473"/>
      <c r="M162" s="473"/>
      <c r="N162" s="473"/>
      <c r="O162" s="473"/>
      <c r="P162" s="473"/>
      <c r="Q162" s="473"/>
      <c r="R162" s="473"/>
      <c r="S162" s="473"/>
      <c r="T162" s="473"/>
      <c r="U162" s="473"/>
      <c r="V162" s="473"/>
      <c r="W162" s="473"/>
      <c r="X162" s="473"/>
      <c r="Y162" s="473"/>
      <c r="Z162" s="473"/>
    </row>
    <row r="163" spans="1:26" ht="17.5">
      <c r="A163" s="473"/>
      <c r="B163" s="473"/>
      <c r="C163" s="473"/>
      <c r="D163" s="473"/>
      <c r="E163" s="473"/>
      <c r="F163" s="473"/>
      <c r="G163" s="473"/>
      <c r="H163" s="473"/>
      <c r="I163" s="473"/>
      <c r="J163" s="473"/>
      <c r="K163" s="473"/>
      <c r="L163" s="473"/>
      <c r="M163" s="473"/>
      <c r="N163" s="473"/>
      <c r="O163" s="473"/>
      <c r="P163" s="473"/>
      <c r="Q163" s="473"/>
      <c r="R163" s="473"/>
      <c r="S163" s="473"/>
      <c r="T163" s="473"/>
      <c r="U163" s="473"/>
      <c r="V163" s="473"/>
      <c r="W163" s="473"/>
      <c r="X163" s="473"/>
      <c r="Y163" s="473"/>
      <c r="Z163" s="473"/>
    </row>
    <row r="164" spans="1:26" ht="17.5">
      <c r="A164" s="473"/>
      <c r="B164" s="473"/>
      <c r="C164" s="473"/>
      <c r="D164" s="473"/>
      <c r="E164" s="473"/>
      <c r="F164" s="473"/>
      <c r="G164" s="473"/>
      <c r="H164" s="473"/>
      <c r="I164" s="473"/>
      <c r="J164" s="473"/>
      <c r="K164" s="473"/>
      <c r="L164" s="473"/>
      <c r="M164" s="473"/>
      <c r="N164" s="473"/>
      <c r="O164" s="473"/>
      <c r="P164" s="473"/>
      <c r="Q164" s="473"/>
      <c r="R164" s="473"/>
      <c r="S164" s="473"/>
      <c r="T164" s="473"/>
      <c r="U164" s="473"/>
      <c r="V164" s="473"/>
      <c r="W164" s="473"/>
      <c r="X164" s="473"/>
      <c r="Y164" s="473"/>
      <c r="Z164" s="473"/>
    </row>
    <row r="165" spans="1:26" ht="17.5">
      <c r="A165" s="473"/>
      <c r="B165" s="473"/>
      <c r="C165" s="473"/>
      <c r="D165" s="473"/>
      <c r="E165" s="473"/>
      <c r="F165" s="473"/>
      <c r="G165" s="473"/>
      <c r="H165" s="473"/>
      <c r="I165" s="473"/>
      <c r="J165" s="473"/>
      <c r="K165" s="473"/>
      <c r="L165" s="473"/>
      <c r="M165" s="473"/>
      <c r="N165" s="473"/>
      <c r="O165" s="473"/>
      <c r="P165" s="473"/>
      <c r="Q165" s="473"/>
      <c r="R165" s="473"/>
      <c r="S165" s="473"/>
      <c r="T165" s="473"/>
      <c r="U165" s="473"/>
      <c r="V165" s="473"/>
      <c r="W165" s="473"/>
      <c r="X165" s="473"/>
      <c r="Y165" s="473"/>
      <c r="Z165" s="473"/>
    </row>
    <row r="166" spans="1:26" ht="17.5">
      <c r="A166" s="473"/>
      <c r="B166" s="473"/>
      <c r="C166" s="473"/>
      <c r="D166" s="473"/>
      <c r="E166" s="473"/>
      <c r="F166" s="473"/>
      <c r="G166" s="473"/>
      <c r="H166" s="473"/>
      <c r="I166" s="473"/>
      <c r="J166" s="473"/>
      <c r="K166" s="473"/>
      <c r="L166" s="473"/>
      <c r="M166" s="473"/>
      <c r="N166" s="473"/>
      <c r="O166" s="473"/>
      <c r="P166" s="473"/>
      <c r="Q166" s="473"/>
      <c r="R166" s="473"/>
      <c r="S166" s="473"/>
      <c r="T166" s="473"/>
      <c r="U166" s="473"/>
      <c r="V166" s="473"/>
      <c r="W166" s="473"/>
      <c r="X166" s="473"/>
      <c r="Y166" s="473"/>
      <c r="Z166" s="473"/>
    </row>
    <row r="167" spans="1:26" ht="17.5">
      <c r="A167" s="473"/>
      <c r="B167" s="473"/>
      <c r="C167" s="473"/>
      <c r="D167" s="473"/>
      <c r="E167" s="473"/>
      <c r="F167" s="473"/>
      <c r="G167" s="473"/>
      <c r="H167" s="473"/>
      <c r="I167" s="473"/>
      <c r="J167" s="473"/>
      <c r="K167" s="473"/>
      <c r="L167" s="473"/>
      <c r="M167" s="473"/>
      <c r="N167" s="473"/>
      <c r="O167" s="473"/>
      <c r="P167" s="473"/>
      <c r="Q167" s="473"/>
      <c r="R167" s="473"/>
      <c r="S167" s="473"/>
      <c r="T167" s="473"/>
      <c r="U167" s="473"/>
      <c r="V167" s="473"/>
      <c r="W167" s="473"/>
      <c r="X167" s="473"/>
      <c r="Y167" s="473"/>
      <c r="Z167" s="473"/>
    </row>
    <row r="168" spans="1:26" ht="17.5">
      <c r="A168" s="473"/>
      <c r="B168" s="473"/>
      <c r="C168" s="473"/>
      <c r="D168" s="473"/>
      <c r="E168" s="473"/>
      <c r="F168" s="473"/>
      <c r="G168" s="473"/>
      <c r="H168" s="473"/>
      <c r="I168" s="473"/>
      <c r="J168" s="473"/>
      <c r="K168" s="473"/>
      <c r="L168" s="473"/>
      <c r="M168" s="473"/>
      <c r="N168" s="473"/>
      <c r="O168" s="473"/>
      <c r="P168" s="473"/>
      <c r="Q168" s="473"/>
      <c r="R168" s="473"/>
      <c r="S168" s="473"/>
      <c r="T168" s="473"/>
      <c r="U168" s="473"/>
      <c r="V168" s="473"/>
      <c r="W168" s="473"/>
      <c r="X168" s="473"/>
      <c r="Y168" s="473"/>
      <c r="Z168" s="473"/>
    </row>
    <row r="169" spans="1:26" ht="17.5">
      <c r="A169" s="473"/>
      <c r="B169" s="473"/>
      <c r="C169" s="473"/>
      <c r="D169" s="473"/>
      <c r="E169" s="473"/>
      <c r="F169" s="473"/>
      <c r="G169" s="473"/>
      <c r="H169" s="473"/>
      <c r="I169" s="473"/>
      <c r="J169" s="473"/>
      <c r="K169" s="473"/>
      <c r="L169" s="473"/>
      <c r="M169" s="473"/>
      <c r="N169" s="473"/>
      <c r="O169" s="473"/>
      <c r="P169" s="473"/>
      <c r="Q169" s="473"/>
      <c r="R169" s="473"/>
      <c r="S169" s="473"/>
      <c r="T169" s="473"/>
      <c r="U169" s="473"/>
      <c r="V169" s="473"/>
      <c r="W169" s="473"/>
      <c r="X169" s="473"/>
      <c r="Y169" s="473"/>
      <c r="Z169" s="473"/>
    </row>
    <row r="170" spans="1:26" ht="17.5">
      <c r="A170" s="473"/>
      <c r="B170" s="473"/>
      <c r="C170" s="473"/>
      <c r="D170" s="473"/>
      <c r="E170" s="473"/>
      <c r="F170" s="473"/>
      <c r="G170" s="473"/>
      <c r="H170" s="473"/>
      <c r="I170" s="473"/>
      <c r="J170" s="473"/>
      <c r="K170" s="473"/>
      <c r="L170" s="473"/>
      <c r="M170" s="473"/>
      <c r="N170" s="473"/>
      <c r="O170" s="473"/>
      <c r="P170" s="473"/>
      <c r="Q170" s="473"/>
      <c r="R170" s="473"/>
      <c r="S170" s="473"/>
      <c r="T170" s="473"/>
      <c r="U170" s="473"/>
      <c r="V170" s="473"/>
      <c r="W170" s="473"/>
      <c r="X170" s="473"/>
      <c r="Y170" s="473"/>
      <c r="Z170" s="473"/>
    </row>
    <row r="171" spans="1:26" ht="17.5">
      <c r="A171" s="473"/>
      <c r="B171" s="473"/>
      <c r="C171" s="473"/>
      <c r="D171" s="473"/>
      <c r="E171" s="473"/>
      <c r="F171" s="473"/>
      <c r="G171" s="473"/>
      <c r="H171" s="473"/>
      <c r="I171" s="473"/>
      <c r="J171" s="473"/>
      <c r="K171" s="473"/>
      <c r="L171" s="473"/>
      <c r="M171" s="473"/>
      <c r="N171" s="473"/>
      <c r="O171" s="473"/>
      <c r="P171" s="473"/>
      <c r="Q171" s="473"/>
      <c r="R171" s="473"/>
      <c r="S171" s="473"/>
      <c r="T171" s="473"/>
      <c r="U171" s="473"/>
      <c r="V171" s="473"/>
      <c r="W171" s="473"/>
      <c r="X171" s="473"/>
      <c r="Y171" s="473"/>
      <c r="Z171" s="473"/>
    </row>
  </sheetData>
  <pageMargins left="0.5" right="0.5" top="0.5" bottom="0.5" header="0.5" footer="0.5"/>
  <pageSetup scale="62" orientation="landscape"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pageSetUpPr fitToPage="1"/>
  </sheetPr>
  <dimension ref="A1:H78"/>
  <sheetViews>
    <sheetView defaultGridColor="0" colorId="22" zoomScale="90" zoomScaleNormal="90" workbookViewId="0">
      <selection activeCell="E47" sqref="E47"/>
    </sheetView>
  </sheetViews>
  <sheetFormatPr defaultColWidth="9.84375" defaultRowHeight="15.5"/>
  <cols>
    <col min="1" max="1" width="5.84375" style="570" customWidth="1"/>
    <col min="2" max="2" width="7.84375" style="570" customWidth="1"/>
    <col min="3" max="3" width="68.53515625" style="570" customWidth="1"/>
    <col min="4" max="5" width="16.84375" style="570" customWidth="1"/>
    <col min="6" max="6" width="11.84375" style="570" customWidth="1"/>
    <col min="7" max="8" width="15.84375" style="570" customWidth="1"/>
    <col min="9" max="16384" width="9.84375" style="570"/>
  </cols>
  <sheetData>
    <row r="1" spans="1:8" ht="15" customHeight="1" thickBot="1">
      <c r="A1" s="581"/>
      <c r="B1" s="581" t="str">
        <f>'Data Sheet'!A56</f>
        <v>Annual Report of VERIZON NEW YORK INC.                                                                                    For the period ending DECEMBER 31, 2023</v>
      </c>
      <c r="C1" s="581"/>
      <c r="D1" s="581"/>
      <c r="E1" s="581"/>
      <c r="F1" s="581"/>
      <c r="G1" s="581"/>
      <c r="H1" s="581"/>
    </row>
    <row r="2" spans="1:8" ht="15" customHeight="1">
      <c r="A2" s="581"/>
      <c r="B2" s="1673"/>
      <c r="C2" s="699"/>
      <c r="D2" s="699"/>
      <c r="E2" s="699"/>
      <c r="F2" s="699"/>
      <c r="G2" s="699"/>
      <c r="H2" s="1674"/>
    </row>
    <row r="3" spans="1:8" ht="18" customHeight="1">
      <c r="A3" s="581"/>
      <c r="B3" s="1675" t="s">
        <v>184</v>
      </c>
      <c r="C3" s="1676"/>
      <c r="D3" s="1676"/>
      <c r="E3" s="1676"/>
      <c r="F3" s="1676"/>
      <c r="G3" s="1676"/>
      <c r="H3" s="1677"/>
    </row>
    <row r="4" spans="1:8" ht="15.9" customHeight="1">
      <c r="A4" s="581"/>
      <c r="B4" s="580"/>
      <c r="C4" s="581"/>
      <c r="D4" s="581"/>
      <c r="E4" s="581"/>
      <c r="F4" s="581"/>
      <c r="G4" s="581"/>
      <c r="H4" s="582"/>
    </row>
    <row r="5" spans="1:8" ht="15.9" customHeight="1">
      <c r="A5" s="581"/>
      <c r="B5" s="1678" t="s">
        <v>1400</v>
      </c>
      <c r="C5" s="581" t="s">
        <v>185</v>
      </c>
      <c r="D5" s="581"/>
      <c r="E5" s="581"/>
      <c r="F5" s="581"/>
      <c r="G5" s="581"/>
      <c r="H5" s="582"/>
    </row>
    <row r="6" spans="1:8" ht="15.9" customHeight="1">
      <c r="A6" s="581"/>
      <c r="B6" s="1678" t="s">
        <v>1406</v>
      </c>
      <c r="C6" s="581" t="s">
        <v>186</v>
      </c>
      <c r="D6" s="581"/>
      <c r="E6" s="581"/>
      <c r="F6" s="581"/>
      <c r="G6" s="581"/>
      <c r="H6" s="582"/>
    </row>
    <row r="7" spans="1:8" ht="15.9" customHeight="1">
      <c r="A7" s="581"/>
      <c r="B7" s="580"/>
      <c r="C7" s="581" t="s">
        <v>187</v>
      </c>
      <c r="D7" s="581"/>
      <c r="E7" s="581"/>
      <c r="F7" s="581"/>
      <c r="G7" s="581"/>
      <c r="H7" s="582"/>
    </row>
    <row r="8" spans="1:8" ht="15.9" customHeight="1">
      <c r="A8" s="581"/>
      <c r="B8" s="1678" t="s">
        <v>2192</v>
      </c>
      <c r="C8" s="581" t="s">
        <v>188</v>
      </c>
      <c r="D8" s="581"/>
      <c r="E8" s="581"/>
      <c r="F8" s="581"/>
      <c r="G8" s="581"/>
      <c r="H8" s="582"/>
    </row>
    <row r="9" spans="1:8" ht="15.9" customHeight="1">
      <c r="A9" s="581"/>
      <c r="B9" s="1678" t="s">
        <v>189</v>
      </c>
      <c r="C9" s="581" t="s">
        <v>190</v>
      </c>
      <c r="D9" s="581"/>
      <c r="E9" s="581"/>
      <c r="F9" s="581"/>
      <c r="G9" s="581"/>
      <c r="H9" s="582"/>
    </row>
    <row r="10" spans="1:8" ht="15.9" customHeight="1">
      <c r="A10" s="581"/>
      <c r="B10" s="1678" t="s">
        <v>191</v>
      </c>
      <c r="C10" s="581" t="s">
        <v>192</v>
      </c>
      <c r="D10" s="581"/>
      <c r="E10" s="581"/>
      <c r="F10" s="581"/>
      <c r="G10" s="581"/>
      <c r="H10" s="582"/>
    </row>
    <row r="11" spans="1:8" ht="15.9" customHeight="1">
      <c r="A11" s="581"/>
      <c r="B11" s="580"/>
      <c r="C11" s="581" t="s">
        <v>193</v>
      </c>
      <c r="D11" s="581"/>
      <c r="E11" s="581"/>
      <c r="F11" s="581"/>
      <c r="G11" s="581"/>
      <c r="H11" s="582"/>
    </row>
    <row r="12" spans="1:8" ht="15.9" customHeight="1">
      <c r="A12" s="581"/>
      <c r="B12" s="1679"/>
      <c r="C12" s="1680"/>
      <c r="D12" s="1680"/>
      <c r="E12" s="1680"/>
      <c r="F12" s="1681"/>
      <c r="G12" s="1680"/>
      <c r="H12" s="1682"/>
    </row>
    <row r="13" spans="1:8" ht="15.9" customHeight="1">
      <c r="A13" s="581"/>
      <c r="B13" s="1683"/>
      <c r="C13" s="701"/>
      <c r="D13" s="701"/>
      <c r="E13" s="701"/>
      <c r="F13" s="578" t="s">
        <v>1377</v>
      </c>
      <c r="G13" s="703"/>
      <c r="H13" s="582"/>
    </row>
    <row r="14" spans="1:8" ht="15.9" customHeight="1">
      <c r="A14" s="581"/>
      <c r="B14" s="1683"/>
      <c r="C14" s="701"/>
      <c r="D14" s="701"/>
      <c r="E14" s="701"/>
      <c r="F14" s="1680"/>
      <c r="G14" s="1680"/>
      <c r="H14" s="582"/>
    </row>
    <row r="15" spans="1:8" ht="15.9" customHeight="1">
      <c r="A15" s="581"/>
      <c r="B15" s="1683"/>
      <c r="C15" s="701"/>
      <c r="D15" s="702" t="s">
        <v>194</v>
      </c>
      <c r="E15" s="701"/>
      <c r="F15" s="702" t="s">
        <v>1411</v>
      </c>
      <c r="G15" s="701"/>
      <c r="H15" s="1684" t="s">
        <v>914</v>
      </c>
    </row>
    <row r="16" spans="1:8" ht="15.9" customHeight="1">
      <c r="A16" s="581"/>
      <c r="B16" s="1685" t="s">
        <v>35</v>
      </c>
      <c r="C16" s="702" t="s">
        <v>1894</v>
      </c>
      <c r="D16" s="702" t="s">
        <v>2202</v>
      </c>
      <c r="E16" s="702" t="s">
        <v>2094</v>
      </c>
      <c r="F16" s="702" t="s">
        <v>1806</v>
      </c>
      <c r="G16" s="702" t="s">
        <v>1719</v>
      </c>
      <c r="H16" s="1684" t="s">
        <v>1397</v>
      </c>
    </row>
    <row r="17" spans="1:8" ht="15.9" customHeight="1">
      <c r="A17" s="581"/>
      <c r="B17" s="1685" t="s">
        <v>47</v>
      </c>
      <c r="C17" s="702" t="s">
        <v>459</v>
      </c>
      <c r="D17" s="702" t="s">
        <v>460</v>
      </c>
      <c r="E17" s="702" t="s">
        <v>461</v>
      </c>
      <c r="F17" s="702" t="s">
        <v>61</v>
      </c>
      <c r="G17" s="702" t="s">
        <v>62</v>
      </c>
      <c r="H17" s="1684" t="s">
        <v>63</v>
      </c>
    </row>
    <row r="18" spans="1:8" ht="15.9" customHeight="1">
      <c r="A18" s="581"/>
      <c r="B18" s="1679"/>
      <c r="C18" s="1680"/>
      <c r="D18" s="1680"/>
      <c r="E18" s="1680"/>
      <c r="F18" s="1680"/>
      <c r="G18" s="1680"/>
      <c r="H18" s="1682"/>
    </row>
    <row r="19" spans="1:8" ht="15.9" customHeight="1">
      <c r="A19" s="581"/>
      <c r="B19" s="1685" t="s">
        <v>463</v>
      </c>
      <c r="C19" s="748" t="s">
        <v>3105</v>
      </c>
      <c r="D19" s="905">
        <v>-74184.379998207092</v>
      </c>
      <c r="E19" s="905">
        <v>6374015755.79</v>
      </c>
      <c r="F19" s="748"/>
      <c r="G19" s="905">
        <v>6373834113.6899996</v>
      </c>
      <c r="H19" s="615">
        <v>107457.72000217438</v>
      </c>
    </row>
    <row r="20" spans="1:8" ht="15.9" customHeight="1">
      <c r="A20" s="581"/>
      <c r="B20" s="1685" t="s">
        <v>820</v>
      </c>
      <c r="C20" s="748" t="s">
        <v>3106</v>
      </c>
      <c r="D20" s="905">
        <v>39999.639999866486</v>
      </c>
      <c r="E20" s="905">
        <v>1853697759.95</v>
      </c>
      <c r="F20" s="748"/>
      <c r="G20" s="905">
        <v>1853718882.6000004</v>
      </c>
      <c r="H20" s="615">
        <v>18876.9899995327</v>
      </c>
    </row>
    <row r="21" spans="1:8" ht="15.9" customHeight="1">
      <c r="A21" s="581"/>
      <c r="B21" s="1685" t="s">
        <v>1058</v>
      </c>
      <c r="C21" s="748" t="s">
        <v>3109</v>
      </c>
      <c r="D21" s="905">
        <v>7934290.6199999992</v>
      </c>
      <c r="E21" s="905">
        <v>8169249.3499999987</v>
      </c>
      <c r="F21" s="748"/>
      <c r="G21" s="905">
        <v>7301230.6500000004</v>
      </c>
      <c r="H21" s="615">
        <v>8802309.3199999984</v>
      </c>
    </row>
    <row r="22" spans="1:8" ht="15.9" customHeight="1">
      <c r="A22" s="581"/>
      <c r="B22" s="1685" t="s">
        <v>70</v>
      </c>
      <c r="C22" s="748" t="s">
        <v>3351</v>
      </c>
      <c r="D22" s="905">
        <v>9903240.3599999957</v>
      </c>
      <c r="E22" s="905">
        <v>6178805.8600000003</v>
      </c>
      <c r="F22" s="748"/>
      <c r="G22" s="905">
        <v>5409015.5499999998</v>
      </c>
      <c r="H22" s="615">
        <v>10673030.669999994</v>
      </c>
    </row>
    <row r="23" spans="1:8" ht="15.9" customHeight="1">
      <c r="A23" s="581"/>
      <c r="B23" s="1685" t="s">
        <v>71</v>
      </c>
      <c r="C23" s="748" t="s">
        <v>3352</v>
      </c>
      <c r="D23" s="905">
        <v>22361136.829999991</v>
      </c>
      <c r="E23" s="905">
        <v>12347530.850000001</v>
      </c>
      <c r="F23" s="748"/>
      <c r="G23" s="905">
        <v>16756993.530000001</v>
      </c>
      <c r="H23" s="615">
        <v>17951674.149999991</v>
      </c>
    </row>
    <row r="24" spans="1:8" ht="15.9" customHeight="1">
      <c r="A24" s="581"/>
      <c r="B24" s="1685" t="s">
        <v>471</v>
      </c>
      <c r="C24" s="748"/>
      <c r="D24" s="905"/>
      <c r="E24" s="905"/>
      <c r="F24" s="748"/>
      <c r="G24" s="905"/>
      <c r="H24" s="615"/>
    </row>
    <row r="25" spans="1:8" ht="15.9" customHeight="1">
      <c r="A25" s="1686"/>
      <c r="B25" s="1685" t="s">
        <v>474</v>
      </c>
      <c r="C25" s="748"/>
      <c r="D25" s="905"/>
      <c r="E25" s="905"/>
      <c r="F25" s="748"/>
      <c r="G25" s="905"/>
      <c r="H25" s="615"/>
    </row>
    <row r="26" spans="1:8" ht="15.9" customHeight="1">
      <c r="A26" s="581"/>
      <c r="B26" s="1685" t="s">
        <v>2064</v>
      </c>
      <c r="C26" s="748"/>
      <c r="D26" s="905"/>
      <c r="E26" s="905"/>
      <c r="F26" s="748"/>
      <c r="G26" s="905"/>
      <c r="H26" s="756"/>
    </row>
    <row r="27" spans="1:8" ht="15.9" customHeight="1">
      <c r="A27" s="581"/>
      <c r="B27" s="1685" t="s">
        <v>334</v>
      </c>
      <c r="C27" s="748"/>
      <c r="D27" s="905"/>
      <c r="E27" s="905"/>
      <c r="F27" s="748"/>
      <c r="G27" s="905"/>
      <c r="H27" s="615"/>
    </row>
    <row r="28" spans="1:8" ht="15.9" customHeight="1">
      <c r="A28" s="581"/>
      <c r="B28" s="1685" t="s">
        <v>72</v>
      </c>
      <c r="C28" s="748"/>
      <c r="D28" s="905"/>
      <c r="E28" s="905"/>
      <c r="F28" s="748"/>
      <c r="G28" s="905"/>
      <c r="H28" s="615"/>
    </row>
    <row r="29" spans="1:8" ht="15.9" customHeight="1">
      <c r="A29" s="581"/>
      <c r="B29" s="1685" t="s">
        <v>73</v>
      </c>
      <c r="C29" s="748"/>
      <c r="D29" s="905"/>
      <c r="E29" s="905"/>
      <c r="F29" s="748"/>
      <c r="G29" s="905"/>
      <c r="H29" s="615"/>
    </row>
    <row r="30" spans="1:8" ht="15.9" customHeight="1">
      <c r="A30" s="581"/>
      <c r="B30" s="1685" t="s">
        <v>74</v>
      </c>
      <c r="C30" s="748"/>
      <c r="D30" s="905"/>
      <c r="E30" s="905"/>
      <c r="F30" s="748"/>
      <c r="G30" s="905"/>
      <c r="H30" s="615"/>
    </row>
    <row r="31" spans="1:8" ht="15.9" customHeight="1">
      <c r="A31" s="581"/>
      <c r="B31" s="1685" t="s">
        <v>75</v>
      </c>
      <c r="C31" s="748"/>
      <c r="D31" s="905"/>
      <c r="E31" s="905"/>
      <c r="F31" s="748"/>
      <c r="G31" s="905"/>
      <c r="H31" s="615"/>
    </row>
    <row r="32" spans="1:8" ht="15.9" customHeight="1">
      <c r="A32" s="581"/>
      <c r="B32" s="1685" t="s">
        <v>76</v>
      </c>
      <c r="C32" s="748"/>
      <c r="D32" s="905"/>
      <c r="E32" s="905"/>
      <c r="F32" s="748"/>
      <c r="G32" s="905"/>
      <c r="H32" s="615"/>
    </row>
    <row r="33" spans="1:8" ht="15.9" customHeight="1">
      <c r="A33" s="581"/>
      <c r="B33" s="1685" t="s">
        <v>77</v>
      </c>
      <c r="C33" s="748"/>
      <c r="D33" s="905"/>
      <c r="E33" s="905"/>
      <c r="F33" s="748"/>
      <c r="G33" s="905"/>
      <c r="H33" s="615"/>
    </row>
    <row r="34" spans="1:8" ht="15.9" customHeight="1">
      <c r="A34" s="581"/>
      <c r="B34" s="1685" t="s">
        <v>78</v>
      </c>
      <c r="C34" s="748"/>
      <c r="D34" s="905"/>
      <c r="E34" s="905"/>
      <c r="F34" s="748"/>
      <c r="G34" s="905"/>
      <c r="H34" s="615"/>
    </row>
    <row r="35" spans="1:8" ht="15.9" customHeight="1">
      <c r="A35" s="581"/>
      <c r="B35" s="1685" t="s">
        <v>79</v>
      </c>
      <c r="C35" s="748"/>
      <c r="D35" s="905"/>
      <c r="E35" s="905"/>
      <c r="F35" s="748"/>
      <c r="G35" s="905"/>
      <c r="H35" s="615"/>
    </row>
    <row r="36" spans="1:8" ht="15.9" customHeight="1">
      <c r="A36" s="581"/>
      <c r="B36" s="1685" t="s">
        <v>80</v>
      </c>
      <c r="C36" s="748"/>
      <c r="D36" s="905"/>
      <c r="E36" s="905"/>
      <c r="F36" s="748"/>
      <c r="G36" s="905"/>
      <c r="H36" s="615"/>
    </row>
    <row r="37" spans="1:8" ht="15.9" customHeight="1">
      <c r="A37" s="581"/>
      <c r="B37" s="1685" t="s">
        <v>81</v>
      </c>
      <c r="C37" s="748"/>
      <c r="D37" s="905"/>
      <c r="E37" s="905"/>
      <c r="F37" s="748"/>
      <c r="G37" s="905"/>
      <c r="H37" s="615"/>
    </row>
    <row r="38" spans="1:8" ht="15.9" customHeight="1">
      <c r="A38" s="581"/>
      <c r="B38" s="1685" t="s">
        <v>82</v>
      </c>
      <c r="C38" s="748"/>
      <c r="D38" s="905"/>
      <c r="E38" s="905"/>
      <c r="F38" s="748"/>
      <c r="G38" s="905"/>
      <c r="H38" s="615"/>
    </row>
    <row r="39" spans="1:8" ht="15.9" customHeight="1">
      <c r="A39" s="581"/>
      <c r="B39" s="1685" t="s">
        <v>83</v>
      </c>
      <c r="C39" s="748"/>
      <c r="D39" s="905"/>
      <c r="E39" s="905"/>
      <c r="F39" s="748"/>
      <c r="G39" s="905"/>
      <c r="H39" s="615"/>
    </row>
    <row r="40" spans="1:8" ht="15.9" customHeight="1">
      <c r="A40" s="581"/>
      <c r="B40" s="1685" t="s">
        <v>84</v>
      </c>
      <c r="C40" s="748"/>
      <c r="D40" s="905"/>
      <c r="E40" s="905"/>
      <c r="F40" s="748"/>
      <c r="G40" s="905"/>
      <c r="H40" s="615"/>
    </row>
    <row r="41" spans="1:8" ht="15.9" customHeight="1">
      <c r="A41" s="581"/>
      <c r="B41" s="1685" t="s">
        <v>85</v>
      </c>
      <c r="C41" s="748"/>
      <c r="D41" s="905"/>
      <c r="E41" s="905"/>
      <c r="F41" s="748"/>
      <c r="G41" s="905"/>
      <c r="H41" s="615"/>
    </row>
    <row r="42" spans="1:8" ht="15.9" customHeight="1">
      <c r="A42" s="581"/>
      <c r="B42" s="1685" t="s">
        <v>86</v>
      </c>
      <c r="C42" s="748"/>
      <c r="D42" s="905"/>
      <c r="E42" s="905"/>
      <c r="F42" s="748"/>
      <c r="G42" s="905"/>
      <c r="H42" s="615"/>
    </row>
    <row r="43" spans="1:8" ht="15.9" customHeight="1">
      <c r="A43" s="581"/>
      <c r="B43" s="1685" t="s">
        <v>87</v>
      </c>
      <c r="C43" s="748"/>
      <c r="D43" s="905"/>
      <c r="E43" s="905"/>
      <c r="F43" s="748"/>
      <c r="G43" s="905"/>
      <c r="H43" s="615"/>
    </row>
    <row r="44" spans="1:8" ht="15.9" customHeight="1">
      <c r="A44" s="581"/>
      <c r="B44" s="1685" t="s">
        <v>2076</v>
      </c>
      <c r="C44" s="748"/>
      <c r="D44" s="905"/>
      <c r="E44" s="905"/>
      <c r="F44" s="748"/>
      <c r="G44" s="905"/>
      <c r="H44" s="615"/>
    </row>
    <row r="45" spans="1:8" ht="15.9" customHeight="1">
      <c r="A45" s="581"/>
      <c r="B45" s="1685" t="s">
        <v>2078</v>
      </c>
      <c r="C45" s="701" t="s">
        <v>195</v>
      </c>
      <c r="D45" s="905"/>
      <c r="E45" s="905"/>
      <c r="F45" s="748"/>
      <c r="G45" s="905"/>
      <c r="H45" s="615"/>
    </row>
    <row r="46" spans="1:8" ht="15.9" customHeight="1" thickBot="1">
      <c r="A46" s="581"/>
      <c r="B46" s="1687" t="s">
        <v>2080</v>
      </c>
      <c r="C46" s="704" t="s">
        <v>2110</v>
      </c>
      <c r="D46" s="1688">
        <f>SUM(D19:D45)</f>
        <v>40164483.070001647</v>
      </c>
      <c r="E46" s="1688">
        <f>SUM(E19:E45)</f>
        <v>8254409101.8000002</v>
      </c>
      <c r="F46" s="1450"/>
      <c r="G46" s="1688">
        <f>SUM(G19:G45)</f>
        <v>8257020236.0199995</v>
      </c>
      <c r="H46" s="654">
        <f>SUM(H19:H45)</f>
        <v>37553348.850001693</v>
      </c>
    </row>
    <row r="47" spans="1:8" ht="15.9" customHeight="1">
      <c r="A47" s="581"/>
      <c r="B47" s="581" t="s">
        <v>2377</v>
      </c>
      <c r="C47" s="1676"/>
      <c r="D47" s="1676"/>
      <c r="E47" s="1676"/>
      <c r="F47" s="1676"/>
      <c r="G47" s="1676"/>
      <c r="H47" s="1676"/>
    </row>
    <row r="48" spans="1:8" ht="15.9" customHeight="1">
      <c r="A48" s="581"/>
      <c r="B48" s="578">
        <v>55</v>
      </c>
      <c r="C48" s="578"/>
      <c r="D48" s="578"/>
      <c r="E48" s="904"/>
      <c r="F48" s="578"/>
      <c r="G48" s="578"/>
    </row>
    <row r="49" spans="1:8">
      <c r="A49" s="581"/>
      <c r="C49" s="785"/>
      <c r="D49" s="1062"/>
      <c r="E49" s="1062"/>
      <c r="F49" s="785"/>
      <c r="G49" s="1062"/>
      <c r="H49" s="1062"/>
    </row>
    <row r="50" spans="1:8">
      <c r="A50" s="581"/>
      <c r="C50" s="785"/>
      <c r="D50" s="785"/>
      <c r="E50" s="785"/>
      <c r="F50" s="785"/>
      <c r="G50" s="785"/>
      <c r="H50" s="578"/>
    </row>
    <row r="51" spans="1:8">
      <c r="A51" s="581"/>
      <c r="C51" s="810"/>
      <c r="D51" s="903"/>
      <c r="E51" s="785"/>
      <c r="F51" s="785"/>
      <c r="G51" s="785"/>
      <c r="H51" s="785"/>
    </row>
    <row r="52" spans="1:8">
      <c r="A52" s="581"/>
      <c r="C52" s="810"/>
      <c r="D52" s="903"/>
      <c r="E52" s="785"/>
      <c r="F52" s="785"/>
      <c r="G52" s="785"/>
      <c r="H52" s="785"/>
    </row>
    <row r="53" spans="1:8">
      <c r="A53" s="581"/>
      <c r="C53" s="810"/>
      <c r="D53" s="903"/>
      <c r="E53" s="785"/>
      <c r="F53" s="785"/>
      <c r="G53" s="785"/>
      <c r="H53" s="785"/>
    </row>
    <row r="54" spans="1:8">
      <c r="A54" s="581"/>
      <c r="C54" s="810"/>
      <c r="D54" s="903"/>
      <c r="E54" s="785"/>
      <c r="F54" s="785"/>
      <c r="G54" s="785"/>
      <c r="H54" s="785"/>
    </row>
    <row r="55" spans="1:8">
      <c r="A55" s="581"/>
      <c r="C55" s="810"/>
      <c r="D55" s="903"/>
      <c r="E55" s="785"/>
      <c r="F55" s="785"/>
      <c r="G55" s="785"/>
      <c r="H55" s="785"/>
    </row>
    <row r="56" spans="1:8">
      <c r="A56" s="581"/>
      <c r="C56" s="810"/>
      <c r="D56" s="903"/>
      <c r="E56" s="785"/>
      <c r="F56" s="785"/>
      <c r="G56" s="785"/>
      <c r="H56" s="785"/>
    </row>
    <row r="57" spans="1:8">
      <c r="A57" s="581"/>
      <c r="C57" s="810"/>
      <c r="D57" s="903"/>
      <c r="E57" s="785"/>
      <c r="F57" s="785"/>
      <c r="G57" s="785"/>
      <c r="H57" s="785"/>
    </row>
    <row r="58" spans="1:8">
      <c r="A58" s="581"/>
      <c r="C58" s="785"/>
      <c r="D58" s="903"/>
      <c r="E58" s="785"/>
      <c r="F58" s="785"/>
      <c r="G58" s="785"/>
      <c r="H58" s="785"/>
    </row>
    <row r="59" spans="1:8">
      <c r="A59" s="581"/>
      <c r="C59" s="785"/>
      <c r="D59" s="785"/>
      <c r="E59" s="785"/>
      <c r="F59" s="785"/>
      <c r="G59" s="785"/>
      <c r="H59" s="785"/>
    </row>
    <row r="60" spans="1:8">
      <c r="A60" s="581"/>
      <c r="C60" s="785"/>
      <c r="D60" s="1063"/>
      <c r="E60" s="785"/>
      <c r="F60" s="785"/>
      <c r="G60" s="785"/>
      <c r="H60" s="785"/>
    </row>
    <row r="61" spans="1:8">
      <c r="A61" s="581"/>
      <c r="C61" s="785"/>
      <c r="D61" s="1064"/>
      <c r="E61" s="785"/>
      <c r="F61" s="785"/>
      <c r="G61" s="785"/>
      <c r="H61" s="785"/>
    </row>
    <row r="62" spans="1:8">
      <c r="A62" s="581"/>
      <c r="C62" s="785"/>
      <c r="D62" s="785"/>
      <c r="E62" s="785"/>
      <c r="F62" s="785"/>
      <c r="G62" s="785"/>
      <c r="H62" s="785"/>
    </row>
    <row r="63" spans="1:8">
      <c r="A63" s="581"/>
      <c r="C63" s="785"/>
      <c r="D63" s="785"/>
      <c r="E63" s="785"/>
      <c r="F63" s="785"/>
      <c r="G63" s="785"/>
      <c r="H63" s="785"/>
    </row>
    <row r="64" spans="1:8">
      <c r="A64" s="581"/>
      <c r="C64" s="785"/>
      <c r="D64" s="785"/>
      <c r="E64" s="785"/>
      <c r="F64" s="785"/>
      <c r="G64" s="785"/>
      <c r="H64" s="785"/>
    </row>
    <row r="65" spans="1:8">
      <c r="A65" s="581"/>
      <c r="C65" s="785"/>
      <c r="D65" s="785"/>
      <c r="E65" s="785"/>
      <c r="F65" s="785"/>
      <c r="G65" s="785"/>
      <c r="H65" s="785"/>
    </row>
    <row r="66" spans="1:8">
      <c r="A66" s="581"/>
      <c r="C66" s="785"/>
      <c r="D66" s="785"/>
      <c r="E66" s="785"/>
      <c r="F66" s="785"/>
      <c r="G66" s="785"/>
      <c r="H66" s="785"/>
    </row>
    <row r="67" spans="1:8">
      <c r="A67" s="581"/>
      <c r="C67" s="785"/>
      <c r="D67" s="785"/>
      <c r="E67" s="785"/>
      <c r="F67" s="785"/>
      <c r="G67" s="785"/>
      <c r="H67" s="785"/>
    </row>
    <row r="68" spans="1:8">
      <c r="A68" s="581"/>
      <c r="C68" s="785"/>
      <c r="D68" s="785"/>
      <c r="E68" s="785"/>
      <c r="F68" s="785"/>
      <c r="G68" s="785"/>
      <c r="H68" s="785"/>
    </row>
    <row r="69" spans="1:8">
      <c r="A69" s="581"/>
      <c r="C69" s="785"/>
      <c r="D69" s="785"/>
      <c r="E69" s="785"/>
      <c r="F69" s="785"/>
      <c r="G69" s="785"/>
      <c r="H69" s="785"/>
    </row>
    <row r="70" spans="1:8">
      <c r="C70" s="785"/>
      <c r="D70" s="785"/>
      <c r="E70" s="785"/>
      <c r="F70" s="785"/>
      <c r="G70" s="785"/>
      <c r="H70" s="785"/>
    </row>
    <row r="71" spans="1:8">
      <c r="C71" s="785"/>
      <c r="D71" s="785"/>
      <c r="E71" s="785"/>
      <c r="F71" s="785"/>
      <c r="G71" s="785"/>
      <c r="H71" s="785"/>
    </row>
    <row r="72" spans="1:8">
      <c r="C72" s="785"/>
      <c r="D72" s="785"/>
      <c r="E72" s="785"/>
      <c r="F72" s="785"/>
      <c r="G72" s="785"/>
      <c r="H72" s="785"/>
    </row>
    <row r="73" spans="1:8">
      <c r="C73" s="785"/>
      <c r="D73" s="785"/>
      <c r="E73" s="785"/>
      <c r="F73" s="785"/>
      <c r="G73" s="785"/>
      <c r="H73" s="785"/>
    </row>
    <row r="74" spans="1:8">
      <c r="C74" s="785"/>
      <c r="D74" s="785"/>
      <c r="E74" s="785"/>
      <c r="F74" s="785"/>
      <c r="G74" s="785"/>
      <c r="H74" s="785"/>
    </row>
    <row r="75" spans="1:8">
      <c r="C75" s="785"/>
      <c r="D75" s="785"/>
      <c r="E75" s="785"/>
      <c r="F75" s="785"/>
      <c r="G75" s="785"/>
      <c r="H75" s="785"/>
    </row>
    <row r="76" spans="1:8">
      <c r="C76" s="785"/>
      <c r="D76" s="785"/>
      <c r="E76" s="785"/>
      <c r="F76" s="785"/>
      <c r="G76" s="785"/>
      <c r="H76" s="785"/>
    </row>
    <row r="77" spans="1:8">
      <c r="C77" s="785"/>
      <c r="D77" s="785"/>
      <c r="E77" s="785"/>
      <c r="F77" s="785"/>
      <c r="G77" s="785"/>
      <c r="H77" s="785"/>
    </row>
    <row r="78" spans="1:8">
      <c r="C78" s="785"/>
      <c r="D78" s="785"/>
      <c r="E78" s="785"/>
      <c r="F78" s="785"/>
      <c r="G78" s="785"/>
      <c r="H78" s="785"/>
    </row>
  </sheetData>
  <printOptions horizontalCentered="1"/>
  <pageMargins left="0.5" right="0.5" top="0.5" bottom="0.5" header="0.5" footer="0.5"/>
  <pageSetup scale="6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146050</xdr:rowOff>
                  </from>
                  <to>
                    <xdr:col>0</xdr:col>
                    <xdr:colOff>0</xdr:colOff>
                    <xdr:row>51</xdr:row>
                    <xdr:rowOff>184150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56</v>
      </c>
      <c r="B52" s="125"/>
      <c r="C52" s="125"/>
      <c r="D52" s="125"/>
      <c r="E52" s="125"/>
      <c r="F52" s="125"/>
      <c r="G52" s="125"/>
      <c r="H52" s="125"/>
      <c r="I52" s="125"/>
      <c r="J52" s="125"/>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52"/>
  <sheetViews>
    <sheetView workbookViewId="0">
      <selection activeCell="F36" sqref="F35:F36"/>
    </sheetView>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57</v>
      </c>
      <c r="B52" s="125"/>
      <c r="C52" s="125"/>
      <c r="D52" s="125"/>
      <c r="E52" s="125"/>
      <c r="F52" s="125"/>
      <c r="G52" s="125"/>
      <c r="H52" s="125"/>
      <c r="I52" s="125"/>
      <c r="J52" s="12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pageSetUpPr fitToPage="1"/>
  </sheetPr>
  <dimension ref="A1:IV173"/>
  <sheetViews>
    <sheetView defaultGridColor="0" colorId="22" zoomScale="75" zoomScaleNormal="75" workbookViewId="0">
      <selection activeCell="C52" sqref="C52"/>
    </sheetView>
  </sheetViews>
  <sheetFormatPr defaultColWidth="9.84375" defaultRowHeight="15.5"/>
  <cols>
    <col min="1" max="1" width="1.84375" customWidth="1"/>
    <col min="2" max="2" width="2.84375" customWidth="1"/>
    <col min="3" max="3" width="44.84375" customWidth="1"/>
    <col min="4" max="4" width="2.84375" customWidth="1"/>
    <col min="5" max="5" width="44.84375" customWidth="1"/>
    <col min="6" max="6" width="3.84375" customWidth="1"/>
  </cols>
  <sheetData>
    <row r="1" spans="1:256">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row>
    <row r="3" spans="1:256" ht="16" thickBot="1">
      <c r="A3" s="99" t="str">
        <f>'Data Sheet'!A46</f>
        <v>Annual Report of VERIZON NEW YORK INC.                                      For the period ending DECEMBER 31, 2023</v>
      </c>
      <c r="B3" s="4"/>
      <c r="C3" s="4"/>
      <c r="D3" s="4"/>
      <c r="E3" s="100"/>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6" customHeight="1">
      <c r="A4" s="101"/>
      <c r="B4" s="102"/>
      <c r="C4" s="102"/>
      <c r="D4" s="102"/>
      <c r="E4" s="102"/>
      <c r="F4" s="103"/>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c r="A5" s="104" t="s">
        <v>1857</v>
      </c>
      <c r="B5" s="105"/>
      <c r="C5" s="106"/>
      <c r="D5" s="106"/>
      <c r="E5" s="106"/>
      <c r="F5" s="107"/>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6" customHeight="1">
      <c r="A6" s="108"/>
      <c r="B6" s="4"/>
      <c r="C6" s="106"/>
      <c r="D6" s="106"/>
      <c r="E6" s="106"/>
      <c r="F6" s="107"/>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c r="A7" s="109"/>
      <c r="B7" s="110" t="s">
        <v>1858</v>
      </c>
      <c r="C7" s="546" t="s">
        <v>1859</v>
      </c>
      <c r="D7" s="112"/>
      <c r="E7" s="546" t="s">
        <v>1860</v>
      </c>
      <c r="F7" s="113"/>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row>
    <row r="8" spans="1:256">
      <c r="A8" s="109"/>
      <c r="B8" s="112"/>
      <c r="C8" s="546" t="s">
        <v>1861</v>
      </c>
      <c r="D8" s="112"/>
      <c r="E8" s="546" t="s">
        <v>1862</v>
      </c>
      <c r="F8" s="113"/>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row>
    <row r="9" spans="1:256">
      <c r="A9" s="109"/>
      <c r="B9" s="112"/>
      <c r="C9" s="546" t="s">
        <v>1863</v>
      </c>
      <c r="D9" s="112"/>
      <c r="E9" s="546" t="s">
        <v>1864</v>
      </c>
      <c r="F9" s="113"/>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row>
    <row r="10" spans="1:256">
      <c r="A10" s="109"/>
      <c r="B10" s="112"/>
      <c r="C10" s="546" t="s">
        <v>1865</v>
      </c>
      <c r="D10" s="112"/>
      <c r="E10" s="546" t="s">
        <v>1866</v>
      </c>
      <c r="F10" s="113"/>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row>
    <row r="11" spans="1:256">
      <c r="A11" s="109"/>
      <c r="B11" s="112"/>
      <c r="C11" s="546" t="s">
        <v>1867</v>
      </c>
      <c r="D11" s="112"/>
      <c r="E11" s="546" t="s">
        <v>1868</v>
      </c>
      <c r="F11" s="113"/>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row>
    <row r="12" spans="1:256">
      <c r="A12" s="109"/>
      <c r="B12" s="112"/>
      <c r="C12" s="546" t="s">
        <v>1869</v>
      </c>
      <c r="D12" s="112"/>
      <c r="E12" s="546" t="s">
        <v>1870</v>
      </c>
      <c r="F12" s="113"/>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row>
    <row r="13" spans="1:256">
      <c r="A13" s="109"/>
      <c r="B13" s="112"/>
      <c r="C13" s="111"/>
      <c r="D13" s="112"/>
      <c r="E13" s="546" t="s">
        <v>1871</v>
      </c>
      <c r="F13" s="113"/>
      <c r="G13" s="112"/>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row>
    <row r="14" spans="1:256">
      <c r="A14" s="109"/>
      <c r="B14" s="110" t="s">
        <v>1872</v>
      </c>
      <c r="C14" s="546" t="s">
        <v>1873</v>
      </c>
      <c r="D14" s="112"/>
      <c r="E14" s="546" t="s">
        <v>1874</v>
      </c>
      <c r="F14" s="113"/>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row>
    <row r="15" spans="1:256">
      <c r="A15" s="109"/>
      <c r="B15" s="112"/>
      <c r="C15" s="546" t="s">
        <v>1875</v>
      </c>
      <c r="D15" s="112"/>
      <c r="E15" s="546" t="s">
        <v>1876</v>
      </c>
      <c r="F15" s="113"/>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row>
    <row r="16" spans="1:256">
      <c r="A16" s="109"/>
      <c r="B16" s="112"/>
      <c r="C16" s="546" t="s">
        <v>1877</v>
      </c>
      <c r="D16" s="112"/>
      <c r="E16" s="546"/>
      <c r="F16" s="113"/>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c r="IS16" s="112"/>
      <c r="IT16" s="112"/>
      <c r="IU16" s="112"/>
      <c r="IV16" s="112"/>
    </row>
    <row r="17" spans="1:256">
      <c r="A17" s="109"/>
      <c r="B17" s="112"/>
      <c r="C17" s="546" t="s">
        <v>1878</v>
      </c>
      <c r="D17" s="114" t="s">
        <v>1879</v>
      </c>
      <c r="E17" s="546" t="s">
        <v>1880</v>
      </c>
      <c r="F17" s="113"/>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c r="FB17" s="112"/>
      <c r="FC17" s="112"/>
      <c r="FD17" s="112"/>
      <c r="FE17" s="112"/>
      <c r="FF17" s="112"/>
      <c r="FG17" s="112"/>
      <c r="FH17" s="112"/>
      <c r="FI17" s="112"/>
      <c r="FJ17" s="112"/>
      <c r="FK17" s="112"/>
      <c r="FL17" s="112"/>
      <c r="FM17" s="112"/>
      <c r="FN17" s="112"/>
      <c r="FO17" s="112"/>
      <c r="FP17" s="112"/>
      <c r="FQ17" s="112"/>
      <c r="FR17" s="112"/>
      <c r="FS17" s="112"/>
      <c r="FT17" s="112"/>
      <c r="FU17" s="112"/>
      <c r="FV17" s="112"/>
      <c r="FW17" s="112"/>
      <c r="FX17" s="112"/>
      <c r="FY17" s="112"/>
      <c r="FZ17" s="112"/>
      <c r="GA17" s="112"/>
      <c r="GB17" s="112"/>
      <c r="GC17" s="112"/>
      <c r="GD17" s="112"/>
      <c r="GE17" s="112"/>
      <c r="GF17" s="112"/>
      <c r="GG17" s="112"/>
      <c r="GH17" s="112"/>
      <c r="GI17" s="112"/>
      <c r="GJ17" s="112"/>
      <c r="GK17" s="112"/>
      <c r="GL17" s="112"/>
      <c r="GM17" s="112"/>
      <c r="GN17" s="112"/>
      <c r="GO17" s="112"/>
      <c r="GP17" s="112"/>
      <c r="GQ17" s="112"/>
      <c r="GR17" s="112"/>
      <c r="GS17" s="112"/>
      <c r="GT17" s="112"/>
      <c r="GU17" s="112"/>
      <c r="GV17" s="112"/>
      <c r="GW17" s="112"/>
      <c r="GX17" s="112"/>
      <c r="GY17" s="112"/>
      <c r="GZ17" s="112"/>
      <c r="HA17" s="112"/>
      <c r="HB17" s="112"/>
      <c r="HC17" s="112"/>
      <c r="HD17" s="112"/>
      <c r="HE17" s="112"/>
      <c r="HF17" s="112"/>
      <c r="HG17" s="112"/>
      <c r="HH17" s="112"/>
      <c r="HI17" s="112"/>
      <c r="HJ17" s="112"/>
      <c r="HK17" s="112"/>
      <c r="HL17" s="112"/>
      <c r="HM17" s="112"/>
      <c r="HN17" s="112"/>
      <c r="HO17" s="112"/>
      <c r="HP17" s="112"/>
      <c r="HQ17" s="112"/>
      <c r="HR17" s="112"/>
      <c r="HS17" s="112"/>
      <c r="HT17" s="112"/>
      <c r="HU17" s="112"/>
      <c r="HV17" s="112"/>
      <c r="HW17" s="112"/>
      <c r="HX17" s="112"/>
      <c r="HY17" s="112"/>
      <c r="HZ17" s="112"/>
      <c r="IA17" s="112"/>
      <c r="IB17" s="112"/>
      <c r="IC17" s="112"/>
      <c r="ID17" s="112"/>
      <c r="IE17" s="112"/>
      <c r="IF17" s="112"/>
      <c r="IG17" s="112"/>
      <c r="IH17" s="112"/>
      <c r="II17" s="112"/>
      <c r="IJ17" s="112"/>
      <c r="IK17" s="112"/>
      <c r="IL17" s="112"/>
      <c r="IM17" s="112"/>
      <c r="IN17" s="112"/>
      <c r="IO17" s="112"/>
      <c r="IP17" s="112"/>
      <c r="IQ17" s="112"/>
      <c r="IR17" s="112"/>
      <c r="IS17" s="112"/>
      <c r="IT17" s="112"/>
      <c r="IU17" s="112"/>
      <c r="IV17" s="112"/>
    </row>
    <row r="18" spans="1:256">
      <c r="A18" s="109"/>
      <c r="B18" s="112"/>
      <c r="C18" s="546" t="s">
        <v>1881</v>
      </c>
      <c r="D18" s="115" t="s">
        <v>706</v>
      </c>
      <c r="E18" s="546" t="s">
        <v>1882</v>
      </c>
      <c r="F18" s="113"/>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12"/>
      <c r="EU18" s="112"/>
      <c r="EV18" s="112"/>
      <c r="EW18" s="112"/>
      <c r="EX18" s="112"/>
      <c r="EY18" s="112"/>
      <c r="EZ18" s="112"/>
      <c r="FA18" s="112"/>
      <c r="FB18" s="112"/>
      <c r="FC18" s="112"/>
      <c r="FD18" s="112"/>
      <c r="FE18" s="112"/>
      <c r="FF18" s="112"/>
      <c r="FG18" s="112"/>
      <c r="FH18" s="112"/>
      <c r="FI18" s="112"/>
      <c r="FJ18" s="112"/>
      <c r="FK18" s="112"/>
      <c r="FL18" s="112"/>
      <c r="FM18" s="112"/>
      <c r="FN18" s="112"/>
      <c r="FO18" s="112"/>
      <c r="FP18" s="112"/>
      <c r="FQ18" s="112"/>
      <c r="FR18" s="112"/>
      <c r="FS18" s="112"/>
      <c r="FT18" s="112"/>
      <c r="FU18" s="112"/>
      <c r="FV18" s="112"/>
      <c r="FW18" s="112"/>
      <c r="FX18" s="112"/>
      <c r="FY18" s="112"/>
      <c r="FZ18" s="112"/>
      <c r="GA18" s="112"/>
      <c r="GB18" s="112"/>
      <c r="GC18" s="112"/>
      <c r="GD18" s="112"/>
      <c r="GE18" s="112"/>
      <c r="GF18" s="112"/>
      <c r="GG18" s="112"/>
      <c r="GH18" s="112"/>
      <c r="GI18" s="112"/>
      <c r="GJ18" s="112"/>
      <c r="GK18" s="112"/>
      <c r="GL18" s="112"/>
      <c r="GM18" s="112"/>
      <c r="GN18" s="112"/>
      <c r="GO18" s="112"/>
      <c r="GP18" s="112"/>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c r="HP18" s="112"/>
      <c r="HQ18" s="112"/>
      <c r="HR18" s="112"/>
      <c r="HS18" s="112"/>
      <c r="HT18" s="112"/>
      <c r="HU18" s="112"/>
      <c r="HV18" s="112"/>
      <c r="HW18" s="112"/>
      <c r="HX18" s="112"/>
      <c r="HY18" s="112"/>
      <c r="HZ18" s="112"/>
      <c r="IA18" s="112"/>
      <c r="IB18" s="112"/>
      <c r="IC18" s="112"/>
      <c r="ID18" s="112"/>
      <c r="IE18" s="112"/>
      <c r="IF18" s="112"/>
      <c r="IG18" s="112"/>
      <c r="IH18" s="112"/>
      <c r="II18" s="112"/>
      <c r="IJ18" s="112"/>
      <c r="IK18" s="112"/>
      <c r="IL18" s="112"/>
      <c r="IM18" s="112"/>
      <c r="IN18" s="112"/>
      <c r="IO18" s="112"/>
      <c r="IP18" s="112"/>
      <c r="IQ18" s="112"/>
      <c r="IR18" s="112"/>
      <c r="IS18" s="112"/>
      <c r="IT18" s="112"/>
      <c r="IU18" s="112"/>
      <c r="IV18" s="112"/>
    </row>
    <row r="19" spans="1:256">
      <c r="A19" s="109"/>
      <c r="B19" s="112"/>
      <c r="C19" s="546" t="s">
        <v>1883</v>
      </c>
      <c r="D19" s="112"/>
      <c r="E19" s="546" t="s">
        <v>1884</v>
      </c>
      <c r="F19" s="113"/>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c r="DL19" s="112"/>
      <c r="DM19" s="112"/>
      <c r="DN19" s="112"/>
      <c r="DO19" s="112"/>
      <c r="DP19" s="112"/>
      <c r="DQ19" s="112"/>
      <c r="DR19" s="112"/>
      <c r="DS19" s="112"/>
      <c r="DT19" s="112"/>
      <c r="DU19" s="112"/>
      <c r="DV19" s="112"/>
      <c r="DW19" s="112"/>
      <c r="DX19" s="112"/>
      <c r="DY19" s="112"/>
      <c r="DZ19" s="112"/>
      <c r="EA19" s="112"/>
      <c r="EB19" s="112"/>
      <c r="EC19" s="112"/>
      <c r="ED19" s="112"/>
      <c r="EE19" s="112"/>
      <c r="EF19" s="112"/>
      <c r="EG19" s="112"/>
      <c r="EH19" s="112"/>
      <c r="EI19" s="112"/>
      <c r="EJ19" s="112"/>
      <c r="EK19" s="112"/>
      <c r="EL19" s="112"/>
      <c r="EM19" s="112"/>
      <c r="EN19" s="112"/>
      <c r="EO19" s="112"/>
      <c r="EP19" s="112"/>
      <c r="EQ19" s="112"/>
      <c r="ER19" s="112"/>
      <c r="ES19" s="112"/>
      <c r="ET19" s="112"/>
      <c r="EU19" s="112"/>
      <c r="EV19" s="112"/>
      <c r="EW19" s="112"/>
      <c r="EX19" s="112"/>
      <c r="EY19" s="112"/>
      <c r="EZ19" s="112"/>
      <c r="FA19" s="112"/>
      <c r="FB19" s="112"/>
      <c r="FC19" s="112"/>
      <c r="FD19" s="112"/>
      <c r="FE19" s="112"/>
      <c r="FF19" s="112"/>
      <c r="FG19" s="112"/>
      <c r="FH19" s="112"/>
      <c r="FI19" s="112"/>
      <c r="FJ19" s="112"/>
      <c r="FK19" s="112"/>
      <c r="FL19" s="112"/>
      <c r="FM19" s="112"/>
      <c r="FN19" s="112"/>
      <c r="FO19" s="112"/>
      <c r="FP19" s="112"/>
      <c r="FQ19" s="112"/>
      <c r="FR19" s="112"/>
      <c r="FS19" s="112"/>
      <c r="FT19" s="112"/>
      <c r="FU19" s="112"/>
      <c r="FV19" s="112"/>
      <c r="FW19" s="112"/>
      <c r="FX19" s="112"/>
      <c r="FY19" s="112"/>
      <c r="FZ19" s="112"/>
      <c r="GA19" s="112"/>
      <c r="GB19" s="112"/>
      <c r="GC19" s="112"/>
      <c r="GD19" s="112"/>
      <c r="GE19" s="112"/>
      <c r="GF19" s="112"/>
      <c r="GG19" s="112"/>
      <c r="GH19" s="112"/>
      <c r="GI19" s="112"/>
      <c r="GJ19" s="112"/>
      <c r="GK19" s="112"/>
      <c r="GL19" s="112"/>
      <c r="GM19" s="112"/>
      <c r="GN19" s="112"/>
      <c r="GO19" s="112"/>
      <c r="GP19" s="112"/>
      <c r="GQ19" s="112"/>
      <c r="GR19" s="112"/>
      <c r="GS19" s="112"/>
      <c r="GT19" s="112"/>
      <c r="GU19" s="112"/>
      <c r="GV19" s="112"/>
      <c r="GW19" s="112"/>
      <c r="GX19" s="112"/>
      <c r="GY19" s="112"/>
      <c r="GZ19" s="112"/>
      <c r="HA19" s="112"/>
      <c r="HB19" s="112"/>
      <c r="HC19" s="112"/>
      <c r="HD19" s="112"/>
      <c r="HE19" s="112"/>
      <c r="HF19" s="112"/>
      <c r="HG19" s="112"/>
      <c r="HH19" s="112"/>
      <c r="HI19" s="112"/>
      <c r="HJ19" s="112"/>
      <c r="HK19" s="112"/>
      <c r="HL19" s="112"/>
      <c r="HM19" s="112"/>
      <c r="HN19" s="112"/>
      <c r="HO19" s="112"/>
      <c r="HP19" s="112"/>
      <c r="HQ19" s="112"/>
      <c r="HR19" s="112"/>
      <c r="HS19" s="112"/>
      <c r="HT19" s="112"/>
      <c r="HU19" s="112"/>
      <c r="HV19" s="112"/>
      <c r="HW19" s="112"/>
      <c r="HX19" s="112"/>
      <c r="HY19" s="112"/>
      <c r="HZ19" s="112"/>
      <c r="IA19" s="112"/>
      <c r="IB19" s="112"/>
      <c r="IC19" s="112"/>
      <c r="ID19" s="112"/>
      <c r="IE19" s="112"/>
      <c r="IF19" s="112"/>
      <c r="IG19" s="112"/>
      <c r="IH19" s="112"/>
      <c r="II19" s="112"/>
      <c r="IJ19" s="112"/>
      <c r="IK19" s="112"/>
      <c r="IL19" s="112"/>
      <c r="IM19" s="112"/>
      <c r="IN19" s="112"/>
      <c r="IO19" s="112"/>
      <c r="IP19" s="112"/>
      <c r="IQ19" s="112"/>
      <c r="IR19" s="112"/>
      <c r="IS19" s="112"/>
      <c r="IT19" s="112"/>
      <c r="IU19" s="112"/>
      <c r="IV19" s="112"/>
    </row>
    <row r="20" spans="1:256">
      <c r="A20" s="109"/>
      <c r="B20" s="112"/>
      <c r="C20" s="546" t="s">
        <v>1885</v>
      </c>
      <c r="D20" s="112"/>
      <c r="E20" s="546" t="s">
        <v>1886</v>
      </c>
      <c r="F20" s="113"/>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c r="FB20" s="112"/>
      <c r="FC20" s="112"/>
      <c r="FD20" s="112"/>
      <c r="FE20" s="112"/>
      <c r="FF20" s="112"/>
      <c r="FG20" s="112"/>
      <c r="FH20" s="112"/>
      <c r="FI20" s="112"/>
      <c r="FJ20" s="112"/>
      <c r="FK20" s="112"/>
      <c r="FL20" s="112"/>
      <c r="FM20" s="112"/>
      <c r="FN20" s="112"/>
      <c r="FO20" s="112"/>
      <c r="FP20" s="112"/>
      <c r="FQ20" s="112"/>
      <c r="FR20" s="112"/>
      <c r="FS20" s="112"/>
      <c r="FT20" s="112"/>
      <c r="FU20" s="112"/>
      <c r="FV20" s="112"/>
      <c r="FW20" s="112"/>
      <c r="FX20" s="112"/>
      <c r="FY20" s="112"/>
      <c r="FZ20" s="112"/>
      <c r="GA20" s="112"/>
      <c r="GB20" s="112"/>
      <c r="GC20" s="112"/>
      <c r="GD20" s="112"/>
      <c r="GE20" s="112"/>
      <c r="GF20" s="112"/>
      <c r="GG20" s="112"/>
      <c r="GH20" s="112"/>
      <c r="GI20" s="112"/>
      <c r="GJ20" s="112"/>
      <c r="GK20" s="112"/>
      <c r="GL20" s="112"/>
      <c r="GM20" s="112"/>
      <c r="GN20" s="112"/>
      <c r="GO20" s="112"/>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112"/>
      <c r="IE20" s="112"/>
      <c r="IF20" s="112"/>
      <c r="IG20" s="112"/>
      <c r="IH20" s="112"/>
      <c r="II20" s="112"/>
      <c r="IJ20" s="112"/>
      <c r="IK20" s="112"/>
      <c r="IL20" s="112"/>
      <c r="IM20" s="112"/>
      <c r="IN20" s="112"/>
      <c r="IO20" s="112"/>
      <c r="IP20" s="112"/>
      <c r="IQ20" s="112"/>
      <c r="IR20" s="112"/>
      <c r="IS20" s="112"/>
      <c r="IT20" s="112"/>
      <c r="IU20" s="112"/>
      <c r="IV20" s="112"/>
    </row>
    <row r="21" spans="1:256">
      <c r="A21" s="109"/>
      <c r="B21" s="112"/>
      <c r="C21" s="546" t="s">
        <v>1887</v>
      </c>
      <c r="D21" s="112"/>
      <c r="E21" s="546" t="s">
        <v>1207</v>
      </c>
      <c r="F21" s="113"/>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112"/>
      <c r="EI21" s="112"/>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112"/>
      <c r="FJ21" s="112"/>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112"/>
      <c r="GK21" s="112"/>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112"/>
      <c r="HL21" s="112"/>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112"/>
      <c r="IM21" s="112"/>
      <c r="IN21" s="112"/>
      <c r="IO21" s="112"/>
      <c r="IP21" s="112"/>
      <c r="IQ21" s="112"/>
      <c r="IR21" s="112"/>
      <c r="IS21" s="112"/>
      <c r="IT21" s="112"/>
      <c r="IU21" s="112"/>
      <c r="IV21" s="112"/>
    </row>
    <row r="22" spans="1:256">
      <c r="A22" s="109"/>
      <c r="B22" s="112"/>
      <c r="C22" s="546" t="s">
        <v>1208</v>
      </c>
      <c r="D22" s="112"/>
      <c r="E22" s="546" t="s">
        <v>1209</v>
      </c>
      <c r="F22" s="113"/>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c r="FB22" s="112"/>
      <c r="FC22" s="112"/>
      <c r="FD22" s="112"/>
      <c r="FE22" s="112"/>
      <c r="FF22" s="112"/>
      <c r="FG22" s="112"/>
      <c r="FH22" s="112"/>
      <c r="FI22" s="112"/>
      <c r="FJ22" s="112"/>
      <c r="FK22" s="112"/>
      <c r="FL22" s="112"/>
      <c r="FM22" s="112"/>
      <c r="FN22" s="112"/>
      <c r="FO22" s="112"/>
      <c r="FP22" s="112"/>
      <c r="FQ22" s="112"/>
      <c r="FR22" s="112"/>
      <c r="FS22" s="112"/>
      <c r="FT22" s="112"/>
      <c r="FU22" s="112"/>
      <c r="FV22" s="112"/>
      <c r="FW22" s="112"/>
      <c r="FX22" s="112"/>
      <c r="FY22" s="112"/>
      <c r="FZ22" s="112"/>
      <c r="GA22" s="112"/>
      <c r="GB22" s="112"/>
      <c r="GC22" s="112"/>
      <c r="GD22" s="112"/>
      <c r="GE22" s="112"/>
      <c r="GF22" s="112"/>
      <c r="GG22" s="112"/>
      <c r="GH22" s="112"/>
      <c r="GI22" s="112"/>
      <c r="GJ22" s="112"/>
      <c r="GK22" s="112"/>
      <c r="GL22" s="112"/>
      <c r="GM22" s="112"/>
      <c r="GN22" s="112"/>
      <c r="GO22" s="112"/>
      <c r="GP22" s="112"/>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c r="HP22" s="112"/>
      <c r="HQ22" s="112"/>
      <c r="HR22" s="112"/>
      <c r="HS22" s="112"/>
      <c r="HT22" s="112"/>
      <c r="HU22" s="112"/>
      <c r="HV22" s="112"/>
      <c r="HW22" s="112"/>
      <c r="HX22" s="112"/>
      <c r="HY22" s="112"/>
      <c r="HZ22" s="112"/>
      <c r="IA22" s="112"/>
      <c r="IB22" s="112"/>
      <c r="IC22" s="112"/>
      <c r="ID22" s="112"/>
      <c r="IE22" s="112"/>
      <c r="IF22" s="112"/>
      <c r="IG22" s="112"/>
      <c r="IH22" s="112"/>
      <c r="II22" s="112"/>
      <c r="IJ22" s="112"/>
      <c r="IK22" s="112"/>
      <c r="IL22" s="112"/>
      <c r="IM22" s="112"/>
      <c r="IN22" s="112"/>
      <c r="IO22" s="112"/>
      <c r="IP22" s="112"/>
      <c r="IQ22" s="112"/>
      <c r="IR22" s="112"/>
      <c r="IS22" s="112"/>
      <c r="IT22" s="112"/>
      <c r="IU22" s="112"/>
      <c r="IV22" s="112"/>
    </row>
    <row r="23" spans="1:256">
      <c r="A23" s="109"/>
      <c r="B23" s="112"/>
      <c r="C23" s="546" t="s">
        <v>1210</v>
      </c>
      <c r="D23" s="112"/>
      <c r="E23" s="546" t="s">
        <v>1211</v>
      </c>
      <c r="F23" s="113"/>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c r="ET23" s="112"/>
      <c r="EU23" s="112"/>
      <c r="EV23" s="112"/>
      <c r="EW23" s="112"/>
      <c r="EX23" s="112"/>
      <c r="EY23" s="112"/>
      <c r="EZ23" s="112"/>
      <c r="FA23" s="112"/>
      <c r="FB23" s="112"/>
      <c r="FC23" s="112"/>
      <c r="FD23" s="112"/>
      <c r="FE23" s="112"/>
      <c r="FF23" s="112"/>
      <c r="FG23" s="112"/>
      <c r="FH23" s="112"/>
      <c r="FI23" s="112"/>
      <c r="FJ23" s="112"/>
      <c r="FK23" s="112"/>
      <c r="FL23" s="112"/>
      <c r="FM23" s="112"/>
      <c r="FN23" s="112"/>
      <c r="FO23" s="112"/>
      <c r="FP23" s="112"/>
      <c r="FQ23" s="112"/>
      <c r="FR23" s="112"/>
      <c r="FS23" s="112"/>
      <c r="FT23" s="112"/>
      <c r="FU23" s="112"/>
      <c r="FV23" s="112"/>
      <c r="FW23" s="112"/>
      <c r="FX23" s="112"/>
      <c r="FY23" s="112"/>
      <c r="FZ23" s="112"/>
      <c r="GA23" s="112"/>
      <c r="GB23" s="112"/>
      <c r="GC23" s="112"/>
      <c r="GD23" s="112"/>
      <c r="GE23" s="112"/>
      <c r="GF23" s="112"/>
      <c r="GG23" s="112"/>
      <c r="GH23" s="112"/>
      <c r="GI23" s="112"/>
      <c r="GJ23" s="112"/>
      <c r="GK23" s="112"/>
      <c r="GL23" s="112"/>
      <c r="GM23" s="112"/>
      <c r="GN23" s="112"/>
      <c r="GO23" s="112"/>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2"/>
      <c r="IT23" s="112"/>
      <c r="IU23" s="112"/>
      <c r="IV23" s="112"/>
    </row>
    <row r="24" spans="1:256">
      <c r="A24" s="109"/>
      <c r="B24" s="112"/>
      <c r="C24" s="546" t="s">
        <v>1212</v>
      </c>
      <c r="D24" s="112"/>
      <c r="E24" s="546" t="s">
        <v>1213</v>
      </c>
      <c r="F24" s="113"/>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c r="IS24" s="112"/>
      <c r="IT24" s="112"/>
      <c r="IU24" s="112"/>
      <c r="IV24" s="112"/>
    </row>
    <row r="25" spans="1:256">
      <c r="A25" s="109"/>
      <c r="B25" s="112"/>
      <c r="C25" s="546" t="s">
        <v>1214</v>
      </c>
      <c r="D25" s="112"/>
      <c r="E25" s="546" t="s">
        <v>1215</v>
      </c>
      <c r="F25" s="113"/>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c r="EP25" s="112"/>
      <c r="EQ25" s="112"/>
      <c r="ER25" s="112"/>
      <c r="ES25" s="112"/>
      <c r="ET25" s="112"/>
      <c r="EU25" s="112"/>
      <c r="EV25" s="112"/>
      <c r="EW25" s="112"/>
      <c r="EX25" s="112"/>
      <c r="EY25" s="112"/>
      <c r="EZ25" s="112"/>
      <c r="FA25" s="112"/>
      <c r="FB25" s="112"/>
      <c r="FC25" s="112"/>
      <c r="FD25" s="112"/>
      <c r="FE25" s="112"/>
      <c r="FF25" s="112"/>
      <c r="FG25" s="112"/>
      <c r="FH25" s="112"/>
      <c r="FI25" s="112"/>
      <c r="FJ25" s="112"/>
      <c r="FK25" s="112"/>
      <c r="FL25" s="112"/>
      <c r="FM25" s="112"/>
      <c r="FN25" s="112"/>
      <c r="FO25" s="112"/>
      <c r="FP25" s="112"/>
      <c r="FQ25" s="112"/>
      <c r="FR25" s="112"/>
      <c r="FS25" s="112"/>
      <c r="FT25" s="112"/>
      <c r="FU25" s="112"/>
      <c r="FV25" s="112"/>
      <c r="FW25" s="112"/>
      <c r="FX25" s="112"/>
      <c r="FY25" s="112"/>
      <c r="FZ25" s="112"/>
      <c r="GA25" s="112"/>
      <c r="GB25" s="112"/>
      <c r="GC25" s="112"/>
      <c r="GD25" s="112"/>
      <c r="GE25" s="112"/>
      <c r="GF25" s="112"/>
      <c r="GG25" s="112"/>
      <c r="GH25" s="112"/>
      <c r="GI25" s="112"/>
      <c r="GJ25" s="112"/>
      <c r="GK25" s="112"/>
      <c r="GL25" s="112"/>
      <c r="GM25" s="112"/>
      <c r="GN25" s="112"/>
      <c r="GO25" s="112"/>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112"/>
      <c r="IE25" s="112"/>
      <c r="IF25" s="112"/>
      <c r="IG25" s="112"/>
      <c r="IH25" s="112"/>
      <c r="II25" s="112"/>
      <c r="IJ25" s="112"/>
      <c r="IK25" s="112"/>
      <c r="IL25" s="112"/>
      <c r="IM25" s="112"/>
      <c r="IN25" s="112"/>
      <c r="IO25" s="112"/>
      <c r="IP25" s="112"/>
      <c r="IQ25" s="112"/>
      <c r="IR25" s="112"/>
      <c r="IS25" s="112"/>
      <c r="IT25" s="112"/>
      <c r="IU25" s="112"/>
      <c r="IV25" s="112"/>
    </row>
    <row r="26" spans="1:256">
      <c r="A26" s="109"/>
      <c r="B26" s="112"/>
      <c r="C26" s="546" t="s">
        <v>1216</v>
      </c>
      <c r="D26" s="112"/>
      <c r="E26" s="546" t="s">
        <v>1217</v>
      </c>
      <c r="F26" s="113"/>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2"/>
      <c r="IT26" s="112"/>
      <c r="IU26" s="112"/>
      <c r="IV26" s="112"/>
    </row>
    <row r="27" spans="1:256">
      <c r="A27" s="109"/>
      <c r="B27" s="112"/>
      <c r="C27" s="546" t="s">
        <v>1218</v>
      </c>
      <c r="D27" s="112"/>
      <c r="E27" s="546"/>
      <c r="F27" s="113"/>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c r="ES27" s="112"/>
      <c r="ET27" s="112"/>
      <c r="EU27" s="112"/>
      <c r="EV27" s="112"/>
      <c r="EW27" s="112"/>
      <c r="EX27" s="112"/>
      <c r="EY27" s="112"/>
      <c r="EZ27" s="112"/>
      <c r="FA27" s="112"/>
      <c r="FB27" s="112"/>
      <c r="FC27" s="112"/>
      <c r="FD27" s="112"/>
      <c r="FE27" s="112"/>
      <c r="FF27" s="112"/>
      <c r="FG27" s="112"/>
      <c r="FH27" s="112"/>
      <c r="FI27" s="112"/>
      <c r="FJ27" s="112"/>
      <c r="FK27" s="112"/>
      <c r="FL27" s="112"/>
      <c r="FM27" s="112"/>
      <c r="FN27" s="112"/>
      <c r="FO27" s="112"/>
      <c r="FP27" s="112"/>
      <c r="FQ27" s="112"/>
      <c r="FR27" s="112"/>
      <c r="FS27" s="112"/>
      <c r="FT27" s="112"/>
      <c r="FU27" s="112"/>
      <c r="FV27" s="112"/>
      <c r="FW27" s="112"/>
      <c r="FX27" s="112"/>
      <c r="FY27" s="112"/>
      <c r="FZ27" s="112"/>
      <c r="GA27" s="112"/>
      <c r="GB27" s="112"/>
      <c r="GC27" s="112"/>
      <c r="GD27" s="112"/>
      <c r="GE27" s="112"/>
      <c r="GF27" s="112"/>
      <c r="GG27" s="112"/>
      <c r="GH27" s="112"/>
      <c r="GI27" s="112"/>
      <c r="GJ27" s="112"/>
      <c r="GK27" s="112"/>
      <c r="GL27" s="112"/>
      <c r="GM27" s="112"/>
      <c r="GN27" s="112"/>
      <c r="GO27" s="112"/>
      <c r="GP27" s="112"/>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c r="HP27" s="112"/>
      <c r="HQ27" s="112"/>
      <c r="HR27" s="112"/>
      <c r="HS27" s="112"/>
      <c r="HT27" s="112"/>
      <c r="HU27" s="112"/>
      <c r="HV27" s="112"/>
      <c r="HW27" s="112"/>
      <c r="HX27" s="112"/>
      <c r="HY27" s="112"/>
      <c r="HZ27" s="112"/>
      <c r="IA27" s="112"/>
      <c r="IB27" s="112"/>
      <c r="IC27" s="112"/>
      <c r="ID27" s="112"/>
      <c r="IE27" s="112"/>
      <c r="IF27" s="112"/>
      <c r="IG27" s="112"/>
      <c r="IH27" s="112"/>
      <c r="II27" s="112"/>
      <c r="IJ27" s="112"/>
      <c r="IK27" s="112"/>
      <c r="IL27" s="112"/>
      <c r="IM27" s="112"/>
      <c r="IN27" s="112"/>
      <c r="IO27" s="112"/>
      <c r="IP27" s="112"/>
      <c r="IQ27" s="112"/>
      <c r="IR27" s="112"/>
      <c r="IS27" s="112"/>
      <c r="IT27" s="112"/>
      <c r="IU27" s="112"/>
      <c r="IV27" s="112"/>
    </row>
    <row r="28" spans="1:256">
      <c r="A28" s="109"/>
      <c r="B28" s="112"/>
      <c r="C28" s="546" t="s">
        <v>1219</v>
      </c>
      <c r="D28" s="114" t="s">
        <v>1220</v>
      </c>
      <c r="E28" s="546" t="s">
        <v>1221</v>
      </c>
      <c r="F28" s="113"/>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c r="EN28" s="112"/>
      <c r="EO28" s="112"/>
      <c r="EP28" s="112"/>
      <c r="EQ28" s="112"/>
      <c r="ER28" s="112"/>
      <c r="ES28" s="112"/>
      <c r="ET28" s="112"/>
      <c r="EU28" s="112"/>
      <c r="EV28" s="112"/>
      <c r="EW28" s="112"/>
      <c r="EX28" s="112"/>
      <c r="EY28" s="112"/>
      <c r="EZ28" s="112"/>
      <c r="FA28" s="112"/>
      <c r="FB28" s="112"/>
      <c r="FC28" s="112"/>
      <c r="FD28" s="112"/>
      <c r="FE28" s="112"/>
      <c r="FF28" s="112"/>
      <c r="FG28" s="112"/>
      <c r="FH28" s="112"/>
      <c r="FI28" s="112"/>
      <c r="FJ28" s="112"/>
      <c r="FK28" s="112"/>
      <c r="FL28" s="112"/>
      <c r="FM28" s="112"/>
      <c r="FN28" s="112"/>
      <c r="FO28" s="112"/>
      <c r="FP28" s="112"/>
      <c r="FQ28" s="112"/>
      <c r="FR28" s="112"/>
      <c r="FS28" s="112"/>
      <c r="FT28" s="112"/>
      <c r="FU28" s="112"/>
      <c r="FV28" s="112"/>
      <c r="FW28" s="112"/>
      <c r="FX28" s="112"/>
      <c r="FY28" s="112"/>
      <c r="FZ28" s="112"/>
      <c r="GA28" s="112"/>
      <c r="GB28" s="112"/>
      <c r="GC28" s="112"/>
      <c r="GD28" s="112"/>
      <c r="GE28" s="112"/>
      <c r="GF28" s="112"/>
      <c r="GG28" s="112"/>
      <c r="GH28" s="112"/>
      <c r="GI28" s="112"/>
      <c r="GJ28" s="112"/>
      <c r="GK28" s="112"/>
      <c r="GL28" s="112"/>
      <c r="GM28" s="112"/>
      <c r="GN28" s="112"/>
      <c r="GO28" s="112"/>
      <c r="GP28" s="112"/>
      <c r="GQ28" s="112"/>
      <c r="GR28" s="112"/>
      <c r="GS28" s="112"/>
      <c r="GT28" s="112"/>
      <c r="GU28" s="112"/>
      <c r="GV28" s="112"/>
      <c r="GW28" s="112"/>
      <c r="GX28" s="112"/>
      <c r="GY28" s="112"/>
      <c r="GZ28" s="112"/>
      <c r="HA28" s="112"/>
      <c r="HB28" s="112"/>
      <c r="HC28" s="112"/>
      <c r="HD28" s="112"/>
      <c r="HE28" s="112"/>
      <c r="HF28" s="112"/>
      <c r="HG28" s="112"/>
      <c r="HH28" s="112"/>
      <c r="HI28" s="112"/>
      <c r="HJ28" s="112"/>
      <c r="HK28" s="112"/>
      <c r="HL28" s="112"/>
      <c r="HM28" s="112"/>
      <c r="HN28" s="112"/>
      <c r="HO28" s="112"/>
      <c r="HP28" s="112"/>
      <c r="HQ28" s="112"/>
      <c r="HR28" s="112"/>
      <c r="HS28" s="112"/>
      <c r="HT28" s="112"/>
      <c r="HU28" s="112"/>
      <c r="HV28" s="112"/>
      <c r="HW28" s="112"/>
      <c r="HX28" s="112"/>
      <c r="HY28" s="112"/>
      <c r="HZ28" s="112"/>
      <c r="IA28" s="112"/>
      <c r="IB28" s="112"/>
      <c r="IC28" s="112"/>
      <c r="ID28" s="112"/>
      <c r="IE28" s="112"/>
      <c r="IF28" s="112"/>
      <c r="IG28" s="112"/>
      <c r="IH28" s="112"/>
      <c r="II28" s="112"/>
      <c r="IJ28" s="112"/>
      <c r="IK28" s="112"/>
      <c r="IL28" s="112"/>
      <c r="IM28" s="112"/>
      <c r="IN28" s="112"/>
      <c r="IO28" s="112"/>
      <c r="IP28" s="112"/>
      <c r="IQ28" s="112"/>
      <c r="IR28" s="112"/>
      <c r="IS28" s="112"/>
      <c r="IT28" s="112"/>
      <c r="IU28" s="112"/>
      <c r="IV28" s="112"/>
    </row>
    <row r="29" spans="1:256">
      <c r="A29" s="109"/>
      <c r="B29" s="112"/>
      <c r="C29" s="546"/>
      <c r="D29" s="112"/>
      <c r="E29" s="546" t="s">
        <v>1222</v>
      </c>
      <c r="F29" s="113"/>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row>
    <row r="30" spans="1:256">
      <c r="A30" s="109"/>
      <c r="B30" s="110" t="s">
        <v>1223</v>
      </c>
      <c r="C30" s="546" t="s">
        <v>1224</v>
      </c>
      <c r="D30" s="112"/>
      <c r="E30" s="546" t="s">
        <v>1225</v>
      </c>
      <c r="F30" s="113"/>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row>
    <row r="31" spans="1:256">
      <c r="A31" s="109"/>
      <c r="B31" s="112"/>
      <c r="C31" s="546" t="s">
        <v>1226</v>
      </c>
      <c r="D31" s="112"/>
      <c r="E31" s="546" t="s">
        <v>1227</v>
      </c>
      <c r="F31" s="113"/>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c r="IU31" s="112"/>
      <c r="IV31" s="112"/>
    </row>
    <row r="32" spans="1:256">
      <c r="A32" s="109"/>
      <c r="B32" s="112"/>
      <c r="C32" s="546" t="s">
        <v>1228</v>
      </c>
      <c r="D32" s="115" t="s">
        <v>706</v>
      </c>
      <c r="E32" s="546" t="s">
        <v>1229</v>
      </c>
      <c r="F32" s="113"/>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c r="EQ32" s="112"/>
      <c r="ER32" s="112"/>
      <c r="ES32" s="112"/>
      <c r="ET32" s="112"/>
      <c r="EU32" s="112"/>
      <c r="EV32" s="112"/>
      <c r="EW32" s="112"/>
      <c r="EX32" s="112"/>
      <c r="EY32" s="112"/>
      <c r="EZ32" s="112"/>
      <c r="FA32" s="112"/>
      <c r="FB32" s="112"/>
      <c r="FC32" s="112"/>
      <c r="FD32" s="112"/>
      <c r="FE32" s="112"/>
      <c r="FF32" s="112"/>
      <c r="FG32" s="112"/>
      <c r="FH32" s="112"/>
      <c r="FI32" s="112"/>
      <c r="FJ32" s="112"/>
      <c r="FK32" s="112"/>
      <c r="FL32" s="112"/>
      <c r="FM32" s="112"/>
      <c r="FN32" s="112"/>
      <c r="FO32" s="112"/>
      <c r="FP32" s="112"/>
      <c r="FQ32" s="112"/>
      <c r="FR32" s="112"/>
      <c r="FS32" s="112"/>
      <c r="FT32" s="112"/>
      <c r="FU32" s="112"/>
      <c r="FV32" s="112"/>
      <c r="FW32" s="112"/>
      <c r="FX32" s="112"/>
      <c r="FY32" s="112"/>
      <c r="FZ32" s="112"/>
      <c r="GA32" s="112"/>
      <c r="GB32" s="112"/>
      <c r="GC32" s="112"/>
      <c r="GD32" s="112"/>
      <c r="GE32" s="112"/>
      <c r="GF32" s="112"/>
      <c r="GG32" s="112"/>
      <c r="GH32" s="112"/>
      <c r="GI32" s="112"/>
      <c r="GJ32" s="112"/>
      <c r="GK32" s="112"/>
      <c r="GL32" s="112"/>
      <c r="GM32" s="112"/>
      <c r="GN32" s="112"/>
      <c r="GO32" s="112"/>
      <c r="GP32" s="112"/>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c r="HP32" s="112"/>
      <c r="HQ32" s="112"/>
      <c r="HR32" s="112"/>
      <c r="HS32" s="112"/>
      <c r="HT32" s="112"/>
      <c r="HU32" s="112"/>
      <c r="HV32" s="112"/>
      <c r="HW32" s="112"/>
      <c r="HX32" s="112"/>
      <c r="HY32" s="112"/>
      <c r="HZ32" s="112"/>
      <c r="IA32" s="112"/>
      <c r="IB32" s="112"/>
      <c r="IC32" s="112"/>
      <c r="ID32" s="112"/>
      <c r="IE32" s="112"/>
      <c r="IF32" s="112"/>
      <c r="IG32" s="112"/>
      <c r="IH32" s="112"/>
      <c r="II32" s="112"/>
      <c r="IJ32" s="112"/>
      <c r="IK32" s="112"/>
      <c r="IL32" s="112"/>
      <c r="IM32" s="112"/>
      <c r="IN32" s="112"/>
      <c r="IO32" s="112"/>
      <c r="IP32" s="112"/>
      <c r="IQ32" s="112"/>
      <c r="IR32" s="112"/>
      <c r="IS32" s="112"/>
      <c r="IT32" s="112"/>
      <c r="IU32" s="112"/>
      <c r="IV32" s="112"/>
    </row>
    <row r="33" spans="1:256">
      <c r="A33" s="109"/>
      <c r="B33" s="112"/>
      <c r="C33" s="546" t="s">
        <v>1230</v>
      </c>
      <c r="D33" s="112" t="s">
        <v>706</v>
      </c>
      <c r="E33" s="546" t="s">
        <v>1231</v>
      </c>
      <c r="F33" s="113"/>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2"/>
      <c r="ET33" s="112"/>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2"/>
      <c r="GD33" s="112"/>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2"/>
      <c r="IT33" s="112"/>
      <c r="IU33" s="112"/>
      <c r="IV33" s="112"/>
    </row>
    <row r="34" spans="1:256">
      <c r="A34" s="109"/>
      <c r="B34" s="112"/>
      <c r="C34" s="546" t="s">
        <v>1232</v>
      </c>
      <c r="D34" s="112"/>
      <c r="E34" s="546" t="s">
        <v>1233</v>
      </c>
      <c r="F34" s="113"/>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c r="ES34" s="112"/>
      <c r="ET34" s="112"/>
      <c r="EU34" s="112"/>
      <c r="EV34" s="112"/>
      <c r="EW34" s="112"/>
      <c r="EX34" s="112"/>
      <c r="EY34" s="112"/>
      <c r="EZ34" s="112"/>
      <c r="FA34" s="112"/>
      <c r="FB34" s="112"/>
      <c r="FC34" s="112"/>
      <c r="FD34" s="112"/>
      <c r="FE34" s="112"/>
      <c r="FF34" s="112"/>
      <c r="FG34" s="112"/>
      <c r="FH34" s="112"/>
      <c r="FI34" s="112"/>
      <c r="FJ34" s="112"/>
      <c r="FK34" s="112"/>
      <c r="FL34" s="112"/>
      <c r="FM34" s="112"/>
      <c r="FN34" s="112"/>
      <c r="FO34" s="112"/>
      <c r="FP34" s="112"/>
      <c r="FQ34" s="112"/>
      <c r="FR34" s="112"/>
      <c r="FS34" s="112"/>
      <c r="FT34" s="112"/>
      <c r="FU34" s="112"/>
      <c r="FV34" s="112"/>
      <c r="FW34" s="112"/>
      <c r="FX34" s="112"/>
      <c r="FY34" s="112"/>
      <c r="FZ34" s="112"/>
      <c r="GA34" s="112"/>
      <c r="GB34" s="112"/>
      <c r="GC34" s="112"/>
      <c r="GD34" s="112"/>
      <c r="GE34" s="112"/>
      <c r="GF34" s="112"/>
      <c r="GG34" s="112"/>
      <c r="GH34" s="112"/>
      <c r="GI34" s="112"/>
      <c r="GJ34" s="112"/>
      <c r="GK34" s="112"/>
      <c r="GL34" s="112"/>
      <c r="GM34" s="112"/>
      <c r="GN34" s="112"/>
      <c r="GO34" s="112"/>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c r="IS34" s="112"/>
      <c r="IT34" s="112"/>
      <c r="IU34" s="112"/>
      <c r="IV34" s="112"/>
    </row>
    <row r="35" spans="1:256">
      <c r="A35" s="109"/>
      <c r="B35" s="112"/>
      <c r="C35" s="546" t="s">
        <v>1234</v>
      </c>
      <c r="D35" s="112"/>
      <c r="E35" s="546" t="s">
        <v>1235</v>
      </c>
      <c r="F35" s="113"/>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2"/>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c r="IU35" s="112"/>
      <c r="IV35" s="112"/>
    </row>
    <row r="36" spans="1:256">
      <c r="A36" s="109"/>
      <c r="B36" s="112"/>
      <c r="C36" s="546" t="s">
        <v>1236</v>
      </c>
      <c r="D36" s="112"/>
      <c r="E36" s="546" t="s">
        <v>1237</v>
      </c>
      <c r="F36" s="113"/>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c r="GJ36" s="112"/>
      <c r="GK36" s="112"/>
      <c r="GL36" s="112"/>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c r="IT36" s="112"/>
      <c r="IU36" s="112"/>
      <c r="IV36" s="112"/>
    </row>
    <row r="37" spans="1:256">
      <c r="A37" s="109"/>
      <c r="B37" s="112"/>
      <c r="C37" s="546" t="s">
        <v>1238</v>
      </c>
      <c r="D37" s="112"/>
      <c r="E37" s="546" t="s">
        <v>1239</v>
      </c>
      <c r="F37" s="113"/>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c r="EP37" s="112"/>
      <c r="EQ37" s="112"/>
      <c r="ER37" s="112"/>
      <c r="ES37" s="112"/>
      <c r="ET37" s="112"/>
      <c r="EU37" s="112"/>
      <c r="EV37" s="112"/>
      <c r="EW37" s="112"/>
      <c r="EX37" s="112"/>
      <c r="EY37" s="112"/>
      <c r="EZ37" s="112"/>
      <c r="FA37" s="112"/>
      <c r="FB37" s="112"/>
      <c r="FC37" s="112"/>
      <c r="FD37" s="112"/>
      <c r="FE37" s="112"/>
      <c r="FF37" s="112"/>
      <c r="FG37" s="112"/>
      <c r="FH37" s="112"/>
      <c r="FI37" s="112"/>
      <c r="FJ37" s="112"/>
      <c r="FK37" s="112"/>
      <c r="FL37" s="112"/>
      <c r="FM37" s="112"/>
      <c r="FN37" s="112"/>
      <c r="FO37" s="112"/>
      <c r="FP37" s="112"/>
      <c r="FQ37" s="112"/>
      <c r="FR37" s="112"/>
      <c r="FS37" s="112"/>
      <c r="FT37" s="112"/>
      <c r="FU37" s="112"/>
      <c r="FV37" s="112"/>
      <c r="FW37" s="112"/>
      <c r="FX37" s="112"/>
      <c r="FY37" s="112"/>
      <c r="FZ37" s="112"/>
      <c r="GA37" s="112"/>
      <c r="GB37" s="112"/>
      <c r="GC37" s="112"/>
      <c r="GD37" s="112"/>
      <c r="GE37" s="112"/>
      <c r="GF37" s="112"/>
      <c r="GG37" s="112"/>
      <c r="GH37" s="112"/>
      <c r="GI37" s="112"/>
      <c r="GJ37" s="112"/>
      <c r="GK37" s="112"/>
      <c r="GL37" s="112"/>
      <c r="GM37" s="112"/>
      <c r="GN37" s="112"/>
      <c r="GO37" s="112"/>
      <c r="GP37" s="112"/>
      <c r="GQ37" s="112"/>
      <c r="GR37" s="112"/>
      <c r="GS37" s="112"/>
      <c r="GT37" s="112"/>
      <c r="GU37" s="112"/>
      <c r="GV37" s="112"/>
      <c r="GW37" s="112"/>
      <c r="GX37" s="112"/>
      <c r="GY37" s="112"/>
      <c r="GZ37" s="112"/>
      <c r="HA37" s="112"/>
      <c r="HB37" s="112"/>
      <c r="HC37" s="112"/>
      <c r="HD37" s="112"/>
      <c r="HE37" s="112"/>
      <c r="HF37" s="112"/>
      <c r="HG37" s="112"/>
      <c r="HH37" s="112"/>
      <c r="HI37" s="112"/>
      <c r="HJ37" s="112"/>
      <c r="HK37" s="112"/>
      <c r="HL37" s="112"/>
      <c r="HM37" s="112"/>
      <c r="HN37" s="112"/>
      <c r="HO37" s="112"/>
      <c r="HP37" s="112"/>
      <c r="HQ37" s="112"/>
      <c r="HR37" s="112"/>
      <c r="HS37" s="112"/>
      <c r="HT37" s="112"/>
      <c r="HU37" s="112"/>
      <c r="HV37" s="112"/>
      <c r="HW37" s="112"/>
      <c r="HX37" s="112"/>
      <c r="HY37" s="112"/>
      <c r="HZ37" s="112"/>
      <c r="IA37" s="112"/>
      <c r="IB37" s="112"/>
      <c r="IC37" s="112"/>
      <c r="ID37" s="112"/>
      <c r="IE37" s="112"/>
      <c r="IF37" s="112"/>
      <c r="IG37" s="112"/>
      <c r="IH37" s="112"/>
      <c r="II37" s="112"/>
      <c r="IJ37" s="112"/>
      <c r="IK37" s="112"/>
      <c r="IL37" s="112"/>
      <c r="IM37" s="112"/>
      <c r="IN37" s="112"/>
      <c r="IO37" s="112"/>
      <c r="IP37" s="112"/>
      <c r="IQ37" s="112"/>
      <c r="IR37" s="112"/>
      <c r="IS37" s="112"/>
      <c r="IT37" s="112"/>
      <c r="IU37" s="112"/>
      <c r="IV37" s="112"/>
    </row>
    <row r="38" spans="1:256">
      <c r="A38" s="109"/>
      <c r="B38" s="112"/>
      <c r="C38" s="546" t="s">
        <v>1240</v>
      </c>
      <c r="D38" s="112"/>
      <c r="E38" s="546"/>
      <c r="F38" s="113"/>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c r="CR38" s="112"/>
      <c r="CS38" s="112"/>
      <c r="CT38" s="112"/>
      <c r="CU38" s="112"/>
      <c r="CV38" s="112"/>
      <c r="CW38" s="112"/>
      <c r="CX38" s="112"/>
      <c r="CY38" s="112"/>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c r="EN38" s="112"/>
      <c r="EO38" s="112"/>
      <c r="EP38" s="112"/>
      <c r="EQ38" s="112"/>
      <c r="ER38" s="112"/>
      <c r="ES38" s="112"/>
      <c r="ET38" s="112"/>
      <c r="EU38" s="112"/>
      <c r="EV38" s="112"/>
      <c r="EW38" s="112"/>
      <c r="EX38" s="112"/>
      <c r="EY38" s="112"/>
      <c r="EZ38" s="112"/>
      <c r="FA38" s="112"/>
      <c r="FB38" s="112"/>
      <c r="FC38" s="112"/>
      <c r="FD38" s="112"/>
      <c r="FE38" s="112"/>
      <c r="FF38" s="112"/>
      <c r="FG38" s="112"/>
      <c r="FH38" s="112"/>
      <c r="FI38" s="112"/>
      <c r="FJ38" s="112"/>
      <c r="FK38" s="112"/>
      <c r="FL38" s="112"/>
      <c r="FM38" s="112"/>
      <c r="FN38" s="112"/>
      <c r="FO38" s="112"/>
      <c r="FP38" s="112"/>
      <c r="FQ38" s="112"/>
      <c r="FR38" s="112"/>
      <c r="FS38" s="112"/>
      <c r="FT38" s="112"/>
      <c r="FU38" s="112"/>
      <c r="FV38" s="112"/>
      <c r="FW38" s="112"/>
      <c r="FX38" s="112"/>
      <c r="FY38" s="112"/>
      <c r="FZ38" s="112"/>
      <c r="GA38" s="112"/>
      <c r="GB38" s="112"/>
      <c r="GC38" s="112"/>
      <c r="GD38" s="112"/>
      <c r="GE38" s="112"/>
      <c r="GF38" s="112"/>
      <c r="GG38" s="112"/>
      <c r="GH38" s="112"/>
      <c r="GI38" s="112"/>
      <c r="GJ38" s="112"/>
      <c r="GK38" s="112"/>
      <c r="GL38" s="112"/>
      <c r="GM38" s="112"/>
      <c r="GN38" s="112"/>
      <c r="GO38" s="112"/>
      <c r="GP38" s="112"/>
      <c r="GQ38" s="112"/>
      <c r="GR38" s="112"/>
      <c r="GS38" s="112"/>
      <c r="GT38" s="112"/>
      <c r="GU38" s="112"/>
      <c r="GV38" s="112"/>
      <c r="GW38" s="112"/>
      <c r="GX38" s="112"/>
      <c r="GY38" s="112"/>
      <c r="GZ38" s="112"/>
      <c r="HA38" s="112"/>
      <c r="HB38" s="112"/>
      <c r="HC38" s="112"/>
      <c r="HD38" s="112"/>
      <c r="HE38" s="112"/>
      <c r="HF38" s="112"/>
      <c r="HG38" s="112"/>
      <c r="HH38" s="112"/>
      <c r="HI38" s="112"/>
      <c r="HJ38" s="112"/>
      <c r="HK38" s="112"/>
      <c r="HL38" s="112"/>
      <c r="HM38" s="112"/>
      <c r="HN38" s="112"/>
      <c r="HO38" s="112"/>
      <c r="HP38" s="112"/>
      <c r="HQ38" s="112"/>
      <c r="HR38" s="112"/>
      <c r="HS38" s="112"/>
      <c r="HT38" s="112"/>
      <c r="HU38" s="112"/>
      <c r="HV38" s="112"/>
      <c r="HW38" s="112"/>
      <c r="HX38" s="112"/>
      <c r="HY38" s="112"/>
      <c r="HZ38" s="112"/>
      <c r="IA38" s="112"/>
      <c r="IB38" s="112"/>
      <c r="IC38" s="112"/>
      <c r="ID38" s="112"/>
      <c r="IE38" s="112"/>
      <c r="IF38" s="112"/>
      <c r="IG38" s="112"/>
      <c r="IH38" s="112"/>
      <c r="II38" s="112"/>
      <c r="IJ38" s="112"/>
      <c r="IK38" s="112"/>
      <c r="IL38" s="112"/>
      <c r="IM38" s="112"/>
      <c r="IN38" s="112"/>
      <c r="IO38" s="112"/>
      <c r="IP38" s="112"/>
      <c r="IQ38" s="112"/>
      <c r="IR38" s="112"/>
      <c r="IS38" s="112"/>
      <c r="IT38" s="112"/>
      <c r="IU38" s="112"/>
      <c r="IV38" s="112"/>
    </row>
    <row r="39" spans="1:256">
      <c r="A39" s="109"/>
      <c r="B39" s="112"/>
      <c r="C39" s="546"/>
      <c r="D39" s="114" t="s">
        <v>1241</v>
      </c>
      <c r="E39" s="546" t="s">
        <v>1242</v>
      </c>
      <c r="F39" s="113"/>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c r="EP39" s="112"/>
      <c r="EQ39" s="112"/>
      <c r="ER39" s="112"/>
      <c r="ES39" s="112"/>
      <c r="ET39" s="112"/>
      <c r="EU39" s="112"/>
      <c r="EV39" s="112"/>
      <c r="EW39" s="112"/>
      <c r="EX39" s="112"/>
      <c r="EY39" s="112"/>
      <c r="EZ39" s="112"/>
      <c r="FA39" s="112"/>
      <c r="FB39" s="112"/>
      <c r="FC39" s="112"/>
      <c r="FD39" s="112"/>
      <c r="FE39" s="112"/>
      <c r="FF39" s="112"/>
      <c r="FG39" s="112"/>
      <c r="FH39" s="112"/>
      <c r="FI39" s="112"/>
      <c r="FJ39" s="112"/>
      <c r="FK39" s="112"/>
      <c r="FL39" s="112"/>
      <c r="FM39" s="112"/>
      <c r="FN39" s="112"/>
      <c r="FO39" s="112"/>
      <c r="FP39" s="112"/>
      <c r="FQ39" s="112"/>
      <c r="FR39" s="112"/>
      <c r="FS39" s="112"/>
      <c r="FT39" s="112"/>
      <c r="FU39" s="112"/>
      <c r="FV39" s="112"/>
      <c r="FW39" s="112"/>
      <c r="FX39" s="112"/>
      <c r="FY39" s="112"/>
      <c r="FZ39" s="112"/>
      <c r="GA39" s="112"/>
      <c r="GB39" s="112"/>
      <c r="GC39" s="112"/>
      <c r="GD39" s="112"/>
      <c r="GE39" s="112"/>
      <c r="GF39" s="112"/>
      <c r="GG39" s="112"/>
      <c r="GH39" s="112"/>
      <c r="GI39" s="112"/>
      <c r="GJ39" s="112"/>
      <c r="GK39" s="112"/>
      <c r="GL39" s="112"/>
      <c r="GM39" s="112"/>
      <c r="GN39" s="112"/>
      <c r="GO39" s="112"/>
      <c r="GP39" s="112"/>
      <c r="GQ39" s="112"/>
      <c r="GR39" s="112"/>
      <c r="GS39" s="112"/>
      <c r="GT39" s="112"/>
      <c r="GU39" s="112"/>
      <c r="GV39" s="112"/>
      <c r="GW39" s="112"/>
      <c r="GX39" s="112"/>
      <c r="GY39" s="112"/>
      <c r="GZ39" s="112"/>
      <c r="HA39" s="112"/>
      <c r="HB39" s="112"/>
      <c r="HC39" s="112"/>
      <c r="HD39" s="112"/>
      <c r="HE39" s="112"/>
      <c r="HF39" s="112"/>
      <c r="HG39" s="112"/>
      <c r="HH39" s="112"/>
      <c r="HI39" s="112"/>
      <c r="HJ39" s="112"/>
      <c r="HK39" s="112"/>
      <c r="HL39" s="112"/>
      <c r="HM39" s="112"/>
      <c r="HN39" s="112"/>
      <c r="HO39" s="112"/>
      <c r="HP39" s="112"/>
      <c r="HQ39" s="112"/>
      <c r="HR39" s="112"/>
      <c r="HS39" s="112"/>
      <c r="HT39" s="112"/>
      <c r="HU39" s="112"/>
      <c r="HV39" s="112"/>
      <c r="HW39" s="112"/>
      <c r="HX39" s="112"/>
      <c r="HY39" s="112"/>
      <c r="HZ39" s="112"/>
      <c r="IA39" s="112"/>
      <c r="IB39" s="112"/>
      <c r="IC39" s="112"/>
      <c r="ID39" s="112"/>
      <c r="IE39" s="112"/>
      <c r="IF39" s="112"/>
      <c r="IG39" s="112"/>
      <c r="IH39" s="112"/>
      <c r="II39" s="112"/>
      <c r="IJ39" s="112"/>
      <c r="IK39" s="112"/>
      <c r="IL39" s="112"/>
      <c r="IM39" s="112"/>
      <c r="IN39" s="112"/>
      <c r="IO39" s="112"/>
      <c r="IP39" s="112"/>
      <c r="IQ39" s="112"/>
      <c r="IR39" s="112"/>
      <c r="IS39" s="112"/>
      <c r="IT39" s="112"/>
      <c r="IU39" s="112"/>
      <c r="IV39" s="112"/>
    </row>
    <row r="40" spans="1:256">
      <c r="A40" s="109"/>
      <c r="B40" s="114" t="s">
        <v>1243</v>
      </c>
      <c r="C40" s="546" t="s">
        <v>1244</v>
      </c>
      <c r="D40" s="112"/>
      <c r="E40" s="546" t="s">
        <v>1245</v>
      </c>
      <c r="F40" s="113"/>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c r="EP40" s="112"/>
      <c r="EQ40" s="112"/>
      <c r="ER40" s="112"/>
      <c r="ES40" s="112"/>
      <c r="ET40" s="112"/>
      <c r="EU40" s="112"/>
      <c r="EV40" s="112"/>
      <c r="EW40" s="112"/>
      <c r="EX40" s="112"/>
      <c r="EY40" s="112"/>
      <c r="EZ40" s="112"/>
      <c r="FA40" s="112"/>
      <c r="FB40" s="112"/>
      <c r="FC40" s="112"/>
      <c r="FD40" s="112"/>
      <c r="FE40" s="112"/>
      <c r="FF40" s="112"/>
      <c r="FG40" s="112"/>
      <c r="FH40" s="112"/>
      <c r="FI40" s="112"/>
      <c r="FJ40" s="112"/>
      <c r="FK40" s="112"/>
      <c r="FL40" s="112"/>
      <c r="FM40" s="112"/>
      <c r="FN40" s="112"/>
      <c r="FO40" s="112"/>
      <c r="FP40" s="112"/>
      <c r="FQ40" s="112"/>
      <c r="FR40" s="112"/>
      <c r="FS40" s="112"/>
      <c r="FT40" s="112"/>
      <c r="FU40" s="112"/>
      <c r="FV40" s="112"/>
      <c r="FW40" s="112"/>
      <c r="FX40" s="112"/>
      <c r="FY40" s="112"/>
      <c r="FZ40" s="112"/>
      <c r="GA40" s="112"/>
      <c r="GB40" s="112"/>
      <c r="GC40" s="112"/>
      <c r="GD40" s="112"/>
      <c r="GE40" s="112"/>
      <c r="GF40" s="112"/>
      <c r="GG40" s="112"/>
      <c r="GH40" s="112"/>
      <c r="GI40" s="112"/>
      <c r="GJ40" s="112"/>
      <c r="GK40" s="112"/>
      <c r="GL40" s="112"/>
      <c r="GM40" s="112"/>
      <c r="GN40" s="112"/>
      <c r="GO40" s="112"/>
      <c r="GP40" s="112"/>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112"/>
      <c r="IE40" s="112"/>
      <c r="IF40" s="112"/>
      <c r="IG40" s="112"/>
      <c r="IH40" s="112"/>
      <c r="II40" s="112"/>
      <c r="IJ40" s="112"/>
      <c r="IK40" s="112"/>
      <c r="IL40" s="112"/>
      <c r="IM40" s="112"/>
      <c r="IN40" s="112"/>
      <c r="IO40" s="112"/>
      <c r="IP40" s="112"/>
      <c r="IQ40" s="112"/>
      <c r="IR40" s="112"/>
      <c r="IS40" s="112"/>
      <c r="IT40" s="112"/>
      <c r="IU40" s="112"/>
      <c r="IV40" s="112"/>
    </row>
    <row r="41" spans="1:256">
      <c r="A41" s="109"/>
      <c r="B41" s="112"/>
      <c r="C41" s="546" t="s">
        <v>1246</v>
      </c>
      <c r="D41" s="112"/>
      <c r="E41" s="546" t="s">
        <v>1247</v>
      </c>
      <c r="F41" s="113"/>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c r="GJ41" s="112"/>
      <c r="GK41" s="112"/>
      <c r="GL41" s="112"/>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row>
    <row r="42" spans="1:256">
      <c r="A42" s="109"/>
      <c r="B42" s="112"/>
      <c r="C42" s="546" t="s">
        <v>1248</v>
      </c>
      <c r="D42" s="112"/>
      <c r="E42" s="546" t="s">
        <v>1249</v>
      </c>
      <c r="F42" s="113"/>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row>
    <row r="43" spans="1:256">
      <c r="A43" s="109"/>
      <c r="B43" s="112"/>
      <c r="C43" s="546" t="s">
        <v>1250</v>
      </c>
      <c r="D43" s="112"/>
      <c r="E43" s="546" t="s">
        <v>1251</v>
      </c>
      <c r="F43" s="113"/>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row>
    <row r="44" spans="1:256">
      <c r="A44" s="109"/>
      <c r="B44" s="112"/>
      <c r="C44" s="546" t="s">
        <v>1252</v>
      </c>
      <c r="D44" s="112"/>
      <c r="E44" s="546" t="s">
        <v>1253</v>
      </c>
      <c r="F44" s="113"/>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c r="EP44" s="112"/>
      <c r="EQ44" s="112"/>
      <c r="ER44" s="112"/>
      <c r="ES44" s="112"/>
      <c r="ET44" s="112"/>
      <c r="EU44" s="112"/>
      <c r="EV44" s="112"/>
      <c r="EW44" s="112"/>
      <c r="EX44" s="112"/>
      <c r="EY44" s="112"/>
      <c r="EZ44" s="112"/>
      <c r="FA44" s="112"/>
      <c r="FB44" s="112"/>
      <c r="FC44" s="112"/>
      <c r="FD44" s="112"/>
      <c r="FE44" s="112"/>
      <c r="FF44" s="112"/>
      <c r="FG44" s="112"/>
      <c r="FH44" s="112"/>
      <c r="FI44" s="112"/>
      <c r="FJ44" s="112"/>
      <c r="FK44" s="112"/>
      <c r="FL44" s="112"/>
      <c r="FM44" s="112"/>
      <c r="FN44" s="112"/>
      <c r="FO44" s="112"/>
      <c r="FP44" s="112"/>
      <c r="FQ44" s="112"/>
      <c r="FR44" s="112"/>
      <c r="FS44" s="112"/>
      <c r="FT44" s="112"/>
      <c r="FU44" s="112"/>
      <c r="FV44" s="112"/>
      <c r="FW44" s="112"/>
      <c r="FX44" s="112"/>
      <c r="FY44" s="112"/>
      <c r="FZ44" s="112"/>
      <c r="GA44" s="112"/>
      <c r="GB44" s="112"/>
      <c r="GC44" s="112"/>
      <c r="GD44" s="112"/>
      <c r="GE44" s="112"/>
      <c r="GF44" s="112"/>
      <c r="GG44" s="112"/>
      <c r="GH44" s="112"/>
      <c r="GI44" s="112"/>
      <c r="GJ44" s="112"/>
      <c r="GK44" s="112"/>
      <c r="GL44" s="112"/>
      <c r="GM44" s="112"/>
      <c r="GN44" s="112"/>
      <c r="GO44" s="112"/>
      <c r="GP44" s="112"/>
      <c r="GQ44" s="112"/>
      <c r="GR44" s="112"/>
      <c r="GS44" s="112"/>
      <c r="GT44" s="112"/>
      <c r="GU44" s="112"/>
      <c r="GV44" s="112"/>
      <c r="GW44" s="112"/>
      <c r="GX44" s="112"/>
      <c r="GY44" s="112"/>
      <c r="GZ44" s="112"/>
      <c r="HA44" s="112"/>
      <c r="HB44" s="112"/>
      <c r="HC44" s="112"/>
      <c r="HD44" s="112"/>
      <c r="HE44" s="112"/>
      <c r="HF44" s="112"/>
      <c r="HG44" s="112"/>
      <c r="HH44" s="112"/>
      <c r="HI44" s="112"/>
      <c r="HJ44" s="112"/>
      <c r="HK44" s="112"/>
      <c r="HL44" s="112"/>
      <c r="HM44" s="112"/>
      <c r="HN44" s="112"/>
      <c r="HO44" s="112"/>
      <c r="HP44" s="112"/>
      <c r="HQ44" s="112"/>
      <c r="HR44" s="112"/>
      <c r="HS44" s="112"/>
      <c r="HT44" s="112"/>
      <c r="HU44" s="112"/>
      <c r="HV44" s="112"/>
      <c r="HW44" s="112"/>
      <c r="HX44" s="112"/>
      <c r="HY44" s="112"/>
      <c r="HZ44" s="112"/>
      <c r="IA44" s="112"/>
      <c r="IB44" s="112"/>
      <c r="IC44" s="112"/>
      <c r="ID44" s="112"/>
      <c r="IE44" s="112"/>
      <c r="IF44" s="112"/>
      <c r="IG44" s="112"/>
      <c r="IH44" s="112"/>
      <c r="II44" s="112"/>
      <c r="IJ44" s="112"/>
      <c r="IK44" s="112"/>
      <c r="IL44" s="112"/>
      <c r="IM44" s="112"/>
      <c r="IN44" s="112"/>
      <c r="IO44" s="112"/>
      <c r="IP44" s="112"/>
      <c r="IQ44" s="112"/>
      <c r="IR44" s="112"/>
      <c r="IS44" s="112"/>
      <c r="IT44" s="112"/>
      <c r="IU44" s="112"/>
      <c r="IV44" s="112"/>
    </row>
    <row r="45" spans="1:256">
      <c r="A45" s="109"/>
      <c r="B45" s="112"/>
      <c r="C45" s="546" t="s">
        <v>1254</v>
      </c>
      <c r="D45" s="112"/>
      <c r="E45" s="546" t="s">
        <v>1255</v>
      </c>
      <c r="F45" s="113"/>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12"/>
      <c r="ER45" s="112"/>
      <c r="ES45" s="112"/>
      <c r="ET45" s="112"/>
      <c r="EU45" s="112"/>
      <c r="EV45" s="112"/>
      <c r="EW45" s="112"/>
      <c r="EX45" s="112"/>
      <c r="EY45" s="112"/>
      <c r="EZ45" s="112"/>
      <c r="FA45" s="112"/>
      <c r="FB45" s="112"/>
      <c r="FC45" s="112"/>
      <c r="FD45" s="112"/>
      <c r="FE45" s="112"/>
      <c r="FF45" s="112"/>
      <c r="FG45" s="112"/>
      <c r="FH45" s="112"/>
      <c r="FI45" s="112"/>
      <c r="FJ45" s="112"/>
      <c r="FK45" s="112"/>
      <c r="FL45" s="112"/>
      <c r="FM45" s="112"/>
      <c r="FN45" s="112"/>
      <c r="FO45" s="112"/>
      <c r="FP45" s="112"/>
      <c r="FQ45" s="112"/>
      <c r="FR45" s="112"/>
      <c r="FS45" s="112"/>
      <c r="FT45" s="112"/>
      <c r="FU45" s="112"/>
      <c r="FV45" s="112"/>
      <c r="FW45" s="112"/>
      <c r="FX45" s="112"/>
      <c r="FY45" s="112"/>
      <c r="FZ45" s="112"/>
      <c r="GA45" s="112"/>
      <c r="GB45" s="112"/>
      <c r="GC45" s="112"/>
      <c r="GD45" s="112"/>
      <c r="GE45" s="112"/>
      <c r="GF45" s="112"/>
      <c r="GG45" s="112"/>
      <c r="GH45" s="112"/>
      <c r="GI45" s="112"/>
      <c r="GJ45" s="112"/>
      <c r="GK45" s="112"/>
      <c r="GL45" s="112"/>
      <c r="GM45" s="112"/>
      <c r="GN45" s="112"/>
      <c r="GO45" s="112"/>
      <c r="GP45" s="112"/>
      <c r="GQ45" s="112"/>
      <c r="GR45" s="112"/>
      <c r="GS45" s="112"/>
      <c r="GT45" s="112"/>
      <c r="GU45" s="112"/>
      <c r="GV45" s="112"/>
      <c r="GW45" s="112"/>
      <c r="GX45" s="112"/>
      <c r="GY45" s="112"/>
      <c r="GZ45" s="112"/>
      <c r="HA45" s="112"/>
      <c r="HB45" s="112"/>
      <c r="HC45" s="112"/>
      <c r="HD45" s="112"/>
      <c r="HE45" s="112"/>
      <c r="HF45" s="112"/>
      <c r="HG45" s="112"/>
      <c r="HH45" s="112"/>
      <c r="HI45" s="112"/>
      <c r="HJ45" s="112"/>
      <c r="HK45" s="112"/>
      <c r="HL45" s="112"/>
      <c r="HM45" s="112"/>
      <c r="HN45" s="112"/>
      <c r="HO45" s="112"/>
      <c r="HP45" s="112"/>
      <c r="HQ45" s="112"/>
      <c r="HR45" s="112"/>
      <c r="HS45" s="112"/>
      <c r="HT45" s="112"/>
      <c r="HU45" s="112"/>
      <c r="HV45" s="112"/>
      <c r="HW45" s="112"/>
      <c r="HX45" s="112"/>
      <c r="HY45" s="112"/>
      <c r="HZ45" s="112"/>
      <c r="IA45" s="112"/>
      <c r="IB45" s="112"/>
      <c r="IC45" s="112"/>
      <c r="ID45" s="112"/>
      <c r="IE45" s="112"/>
      <c r="IF45" s="112"/>
      <c r="IG45" s="112"/>
      <c r="IH45" s="112"/>
      <c r="II45" s="112"/>
      <c r="IJ45" s="112"/>
      <c r="IK45" s="112"/>
      <c r="IL45" s="112"/>
      <c r="IM45" s="112"/>
      <c r="IN45" s="112"/>
      <c r="IO45" s="112"/>
      <c r="IP45" s="112"/>
      <c r="IQ45" s="112"/>
      <c r="IR45" s="112"/>
      <c r="IS45" s="112"/>
      <c r="IT45" s="112"/>
      <c r="IU45" s="112"/>
      <c r="IV45" s="112"/>
    </row>
    <row r="46" spans="1:256">
      <c r="A46" s="109"/>
      <c r="B46" s="112"/>
      <c r="C46" s="546" t="s">
        <v>1256</v>
      </c>
      <c r="D46" s="115" t="s">
        <v>706</v>
      </c>
      <c r="E46" s="546"/>
      <c r="F46" s="113"/>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c r="EQ46" s="112"/>
      <c r="ER46" s="112"/>
      <c r="ES46" s="112"/>
      <c r="ET46" s="112"/>
      <c r="EU46" s="112"/>
      <c r="EV46" s="112"/>
      <c r="EW46" s="112"/>
      <c r="EX46" s="112"/>
      <c r="EY46" s="112"/>
      <c r="EZ46" s="112"/>
      <c r="FA46" s="112"/>
      <c r="FB46" s="112"/>
      <c r="FC46" s="112"/>
      <c r="FD46" s="112"/>
      <c r="FE46" s="112"/>
      <c r="FF46" s="112"/>
      <c r="FG46" s="112"/>
      <c r="FH46" s="112"/>
      <c r="FI46" s="112"/>
      <c r="FJ46" s="112"/>
      <c r="FK46" s="112"/>
      <c r="FL46" s="112"/>
      <c r="FM46" s="112"/>
      <c r="FN46" s="112"/>
      <c r="FO46" s="112"/>
      <c r="FP46" s="112"/>
      <c r="FQ46" s="112"/>
      <c r="FR46" s="112"/>
      <c r="FS46" s="112"/>
      <c r="FT46" s="112"/>
      <c r="FU46" s="112"/>
      <c r="FV46" s="112"/>
      <c r="FW46" s="112"/>
      <c r="FX46" s="112"/>
      <c r="FY46" s="112"/>
      <c r="FZ46" s="112"/>
      <c r="GA46" s="112"/>
      <c r="GB46" s="112"/>
      <c r="GC46" s="112"/>
      <c r="GD46" s="112"/>
      <c r="GE46" s="112"/>
      <c r="GF46" s="112"/>
      <c r="GG46" s="112"/>
      <c r="GH46" s="112"/>
      <c r="GI46" s="112"/>
      <c r="GJ46" s="112"/>
      <c r="GK46" s="112"/>
      <c r="GL46" s="112"/>
      <c r="GM46" s="112"/>
      <c r="GN46" s="112"/>
      <c r="GO46" s="112"/>
      <c r="GP46" s="112"/>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row>
    <row r="47" spans="1:256">
      <c r="A47" s="109"/>
      <c r="B47" s="112"/>
      <c r="C47" s="546" t="s">
        <v>1257</v>
      </c>
      <c r="D47" s="114" t="s">
        <v>1258</v>
      </c>
      <c r="E47" s="546" t="s">
        <v>1259</v>
      </c>
      <c r="F47" s="113"/>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c r="EP47" s="112"/>
      <c r="EQ47" s="112"/>
      <c r="ER47" s="112"/>
      <c r="ES47" s="112"/>
      <c r="ET47" s="112"/>
      <c r="EU47" s="112"/>
      <c r="EV47" s="112"/>
      <c r="EW47" s="112"/>
      <c r="EX47" s="112"/>
      <c r="EY47" s="112"/>
      <c r="EZ47" s="112"/>
      <c r="FA47" s="112"/>
      <c r="FB47" s="112"/>
      <c r="FC47" s="112"/>
      <c r="FD47" s="112"/>
      <c r="FE47" s="112"/>
      <c r="FF47" s="112"/>
      <c r="FG47" s="112"/>
      <c r="FH47" s="112"/>
      <c r="FI47" s="112"/>
      <c r="FJ47" s="112"/>
      <c r="FK47" s="112"/>
      <c r="FL47" s="112"/>
      <c r="FM47" s="112"/>
      <c r="FN47" s="112"/>
      <c r="FO47" s="112"/>
      <c r="FP47" s="112"/>
      <c r="FQ47" s="112"/>
      <c r="FR47" s="112"/>
      <c r="FS47" s="112"/>
      <c r="FT47" s="112"/>
      <c r="FU47" s="112"/>
      <c r="FV47" s="112"/>
      <c r="FW47" s="112"/>
      <c r="FX47" s="112"/>
      <c r="FY47" s="112"/>
      <c r="FZ47" s="112"/>
      <c r="GA47" s="112"/>
      <c r="GB47" s="112"/>
      <c r="GC47" s="112"/>
      <c r="GD47" s="112"/>
      <c r="GE47" s="112"/>
      <c r="GF47" s="112"/>
      <c r="GG47" s="112"/>
      <c r="GH47" s="112"/>
      <c r="GI47" s="112"/>
      <c r="GJ47" s="112"/>
      <c r="GK47" s="112"/>
      <c r="GL47" s="112"/>
      <c r="GM47" s="112"/>
      <c r="GN47" s="112"/>
      <c r="GO47" s="112"/>
      <c r="GP47" s="112"/>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row>
    <row r="48" spans="1:256">
      <c r="A48" s="109"/>
      <c r="B48" s="112"/>
      <c r="C48" s="546" t="s">
        <v>1260</v>
      </c>
      <c r="D48" s="112"/>
      <c r="E48" s="546" t="s">
        <v>1261</v>
      </c>
      <c r="F48" s="113"/>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c r="EN48" s="112"/>
      <c r="EO48" s="112"/>
      <c r="EP48" s="112"/>
      <c r="EQ48" s="112"/>
      <c r="ER48" s="112"/>
      <c r="ES48" s="112"/>
      <c r="ET48" s="112"/>
      <c r="EU48" s="112"/>
      <c r="EV48" s="112"/>
      <c r="EW48" s="112"/>
      <c r="EX48" s="112"/>
      <c r="EY48" s="112"/>
      <c r="EZ48" s="112"/>
      <c r="FA48" s="112"/>
      <c r="FB48" s="112"/>
      <c r="FC48" s="112"/>
      <c r="FD48" s="112"/>
      <c r="FE48" s="112"/>
      <c r="FF48" s="112"/>
      <c r="FG48" s="112"/>
      <c r="FH48" s="112"/>
      <c r="FI48" s="112"/>
      <c r="FJ48" s="112"/>
      <c r="FK48" s="112"/>
      <c r="FL48" s="112"/>
      <c r="FM48" s="112"/>
      <c r="FN48" s="112"/>
      <c r="FO48" s="112"/>
      <c r="FP48" s="112"/>
      <c r="FQ48" s="112"/>
      <c r="FR48" s="112"/>
      <c r="FS48" s="112"/>
      <c r="FT48" s="112"/>
      <c r="FU48" s="112"/>
      <c r="FV48" s="112"/>
      <c r="FW48" s="112"/>
      <c r="FX48" s="112"/>
      <c r="FY48" s="112"/>
      <c r="FZ48" s="112"/>
      <c r="GA48" s="112"/>
      <c r="GB48" s="112"/>
      <c r="GC48" s="112"/>
      <c r="GD48" s="112"/>
      <c r="GE48" s="112"/>
      <c r="GF48" s="112"/>
      <c r="GG48" s="112"/>
      <c r="GH48" s="112"/>
      <c r="GI48" s="112"/>
      <c r="GJ48" s="112"/>
      <c r="GK48" s="112"/>
      <c r="GL48" s="112"/>
      <c r="GM48" s="112"/>
      <c r="GN48" s="112"/>
      <c r="GO48" s="112"/>
      <c r="GP48" s="112"/>
      <c r="GQ48" s="112"/>
      <c r="GR48" s="112"/>
      <c r="GS48" s="112"/>
      <c r="GT48" s="112"/>
      <c r="GU48" s="112"/>
      <c r="GV48" s="112"/>
      <c r="GW48" s="112"/>
      <c r="GX48" s="112"/>
      <c r="GY48" s="112"/>
      <c r="GZ48" s="112"/>
      <c r="HA48" s="112"/>
      <c r="HB48" s="112"/>
      <c r="HC48" s="112"/>
      <c r="HD48" s="112"/>
      <c r="HE48" s="112"/>
      <c r="HF48" s="112"/>
      <c r="HG48" s="112"/>
      <c r="HH48" s="112"/>
      <c r="HI48" s="112"/>
      <c r="HJ48" s="112"/>
      <c r="HK48" s="112"/>
      <c r="HL48" s="112"/>
      <c r="HM48" s="112"/>
      <c r="HN48" s="112"/>
      <c r="HO48" s="112"/>
      <c r="HP48" s="112"/>
      <c r="HQ48" s="112"/>
      <c r="HR48" s="112"/>
      <c r="HS48" s="112"/>
      <c r="HT48" s="112"/>
      <c r="HU48" s="112"/>
      <c r="HV48" s="112"/>
      <c r="HW48" s="112"/>
      <c r="HX48" s="112"/>
      <c r="HY48" s="112"/>
      <c r="HZ48" s="112"/>
      <c r="IA48" s="112"/>
      <c r="IB48" s="112"/>
      <c r="IC48" s="112"/>
      <c r="ID48" s="112"/>
      <c r="IE48" s="112"/>
      <c r="IF48" s="112"/>
      <c r="IG48" s="112"/>
      <c r="IH48" s="112"/>
      <c r="II48" s="112"/>
      <c r="IJ48" s="112"/>
      <c r="IK48" s="112"/>
      <c r="IL48" s="112"/>
      <c r="IM48" s="112"/>
      <c r="IN48" s="112"/>
      <c r="IO48" s="112"/>
      <c r="IP48" s="112"/>
      <c r="IQ48" s="112"/>
      <c r="IR48" s="112"/>
      <c r="IS48" s="112"/>
      <c r="IT48" s="112"/>
      <c r="IU48" s="112"/>
      <c r="IV48" s="112"/>
    </row>
    <row r="49" spans="1:256">
      <c r="A49" s="109"/>
      <c r="B49" s="112"/>
      <c r="C49" s="546" t="s">
        <v>1262</v>
      </c>
      <c r="D49" s="112"/>
      <c r="E49" s="546" t="s">
        <v>1263</v>
      </c>
      <c r="F49" s="113"/>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c r="CD49" s="112"/>
      <c r="CE49" s="112"/>
      <c r="CF49" s="112"/>
      <c r="CG49" s="112"/>
      <c r="CH49" s="112"/>
      <c r="CI49" s="112"/>
      <c r="CJ49" s="112"/>
      <c r="CK49" s="112"/>
      <c r="CL49" s="112"/>
      <c r="CM49" s="112"/>
      <c r="CN49" s="112"/>
      <c r="CO49" s="112"/>
      <c r="CP49" s="112"/>
      <c r="CQ49" s="112"/>
      <c r="CR49" s="112"/>
      <c r="CS49" s="112"/>
      <c r="CT49" s="112"/>
      <c r="CU49" s="112"/>
      <c r="CV49" s="112"/>
      <c r="CW49" s="112"/>
      <c r="CX49" s="112"/>
      <c r="CY49" s="112"/>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c r="EP49" s="112"/>
      <c r="EQ49" s="112"/>
      <c r="ER49" s="112"/>
      <c r="ES49" s="112"/>
      <c r="ET49" s="112"/>
      <c r="EU49" s="112"/>
      <c r="EV49" s="112"/>
      <c r="EW49" s="112"/>
      <c r="EX49" s="112"/>
      <c r="EY49" s="112"/>
      <c r="EZ49" s="112"/>
      <c r="FA49" s="112"/>
      <c r="FB49" s="112"/>
      <c r="FC49" s="112"/>
      <c r="FD49" s="112"/>
      <c r="FE49" s="112"/>
      <c r="FF49" s="112"/>
      <c r="FG49" s="112"/>
      <c r="FH49" s="112"/>
      <c r="FI49" s="112"/>
      <c r="FJ49" s="112"/>
      <c r="FK49" s="112"/>
      <c r="FL49" s="112"/>
      <c r="FM49" s="112"/>
      <c r="FN49" s="112"/>
      <c r="FO49" s="112"/>
      <c r="FP49" s="112"/>
      <c r="FQ49" s="112"/>
      <c r="FR49" s="112"/>
      <c r="FS49" s="112"/>
      <c r="FT49" s="112"/>
      <c r="FU49" s="112"/>
      <c r="FV49" s="112"/>
      <c r="FW49" s="112"/>
      <c r="FX49" s="112"/>
      <c r="FY49" s="112"/>
      <c r="FZ49" s="112"/>
      <c r="GA49" s="112"/>
      <c r="GB49" s="112"/>
      <c r="GC49" s="112"/>
      <c r="GD49" s="112"/>
      <c r="GE49" s="112"/>
      <c r="GF49" s="112"/>
      <c r="GG49" s="112"/>
      <c r="GH49" s="112"/>
      <c r="GI49" s="112"/>
      <c r="GJ49" s="112"/>
      <c r="GK49" s="112"/>
      <c r="GL49" s="112"/>
      <c r="GM49" s="112"/>
      <c r="GN49" s="112"/>
      <c r="GO49" s="112"/>
      <c r="GP49" s="112"/>
      <c r="GQ49" s="112"/>
      <c r="GR49" s="112"/>
      <c r="GS49" s="112"/>
      <c r="GT49" s="112"/>
      <c r="GU49" s="112"/>
      <c r="GV49" s="112"/>
      <c r="GW49" s="112"/>
      <c r="GX49" s="112"/>
      <c r="GY49" s="112"/>
      <c r="GZ49" s="112"/>
      <c r="HA49" s="112"/>
      <c r="HB49" s="112"/>
      <c r="HC49" s="112"/>
      <c r="HD49" s="112"/>
      <c r="HE49" s="112"/>
      <c r="HF49" s="112"/>
      <c r="HG49" s="112"/>
      <c r="HH49" s="112"/>
      <c r="HI49" s="112"/>
      <c r="HJ49" s="112"/>
      <c r="HK49" s="112"/>
      <c r="HL49" s="112"/>
      <c r="HM49" s="112"/>
      <c r="HN49" s="112"/>
      <c r="HO49" s="112"/>
      <c r="HP49" s="112"/>
      <c r="HQ49" s="112"/>
      <c r="HR49" s="112"/>
      <c r="HS49" s="112"/>
      <c r="HT49" s="112"/>
      <c r="HU49" s="112"/>
      <c r="HV49" s="112"/>
      <c r="HW49" s="112"/>
      <c r="HX49" s="112"/>
      <c r="HY49" s="112"/>
      <c r="HZ49" s="112"/>
      <c r="IA49" s="112"/>
      <c r="IB49" s="112"/>
      <c r="IC49" s="112"/>
      <c r="ID49" s="112"/>
      <c r="IE49" s="112"/>
      <c r="IF49" s="112"/>
      <c r="IG49" s="112"/>
      <c r="IH49" s="112"/>
      <c r="II49" s="112"/>
      <c r="IJ49" s="112"/>
      <c r="IK49" s="112"/>
      <c r="IL49" s="112"/>
      <c r="IM49" s="112"/>
      <c r="IN49" s="112"/>
      <c r="IO49" s="112"/>
      <c r="IP49" s="112"/>
      <c r="IQ49" s="112"/>
      <c r="IR49" s="112"/>
      <c r="IS49" s="112"/>
      <c r="IT49" s="112"/>
      <c r="IU49" s="112"/>
      <c r="IV49" s="112"/>
    </row>
    <row r="50" spans="1:256">
      <c r="A50" s="109"/>
      <c r="B50" s="112"/>
      <c r="C50" s="546" t="s">
        <v>1264</v>
      </c>
      <c r="D50" s="112"/>
      <c r="E50" s="546" t="s">
        <v>1265</v>
      </c>
      <c r="F50" s="113"/>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c r="EQ50" s="112"/>
      <c r="ER50" s="112"/>
      <c r="ES50" s="112"/>
      <c r="ET50" s="112"/>
      <c r="EU50" s="112"/>
      <c r="EV50" s="112"/>
      <c r="EW50" s="112"/>
      <c r="EX50" s="112"/>
      <c r="EY50" s="112"/>
      <c r="EZ50" s="112"/>
      <c r="FA50" s="112"/>
      <c r="FB50" s="112"/>
      <c r="FC50" s="112"/>
      <c r="FD50" s="112"/>
      <c r="FE50" s="112"/>
      <c r="FF50" s="112"/>
      <c r="FG50" s="112"/>
      <c r="FH50" s="112"/>
      <c r="FI50" s="112"/>
      <c r="FJ50" s="112"/>
      <c r="FK50" s="112"/>
      <c r="FL50" s="112"/>
      <c r="FM50" s="112"/>
      <c r="FN50" s="112"/>
      <c r="FO50" s="112"/>
      <c r="FP50" s="112"/>
      <c r="FQ50" s="112"/>
      <c r="FR50" s="112"/>
      <c r="FS50" s="112"/>
      <c r="FT50" s="112"/>
      <c r="FU50" s="112"/>
      <c r="FV50" s="112"/>
      <c r="FW50" s="112"/>
      <c r="FX50" s="112"/>
      <c r="FY50" s="112"/>
      <c r="FZ50" s="112"/>
      <c r="GA50" s="112"/>
      <c r="GB50" s="112"/>
      <c r="GC50" s="112"/>
      <c r="GD50" s="112"/>
      <c r="GE50" s="112"/>
      <c r="GF50" s="112"/>
      <c r="GG50" s="112"/>
      <c r="GH50" s="112"/>
      <c r="GI50" s="112"/>
      <c r="GJ50" s="112"/>
      <c r="GK50" s="112"/>
      <c r="GL50" s="112"/>
      <c r="GM50" s="112"/>
      <c r="GN50" s="112"/>
      <c r="GO50" s="112"/>
      <c r="GP50" s="112"/>
      <c r="GQ50" s="112"/>
      <c r="GR50" s="112"/>
      <c r="GS50" s="112"/>
      <c r="GT50" s="112"/>
      <c r="GU50" s="112"/>
      <c r="GV50" s="112"/>
      <c r="GW50" s="112"/>
      <c r="GX50" s="112"/>
      <c r="GY50" s="112"/>
      <c r="GZ50" s="112"/>
      <c r="HA50" s="112"/>
      <c r="HB50" s="112"/>
      <c r="HC50" s="112"/>
      <c r="HD50" s="112"/>
      <c r="HE50" s="112"/>
      <c r="HF50" s="112"/>
      <c r="HG50" s="112"/>
      <c r="HH50" s="112"/>
      <c r="HI50" s="112"/>
      <c r="HJ50" s="112"/>
      <c r="HK50" s="112"/>
      <c r="HL50" s="112"/>
      <c r="HM50" s="112"/>
      <c r="HN50" s="112"/>
      <c r="HO50" s="112"/>
      <c r="HP50" s="112"/>
      <c r="HQ50" s="112"/>
      <c r="HR50" s="112"/>
      <c r="HS50" s="112"/>
      <c r="HT50" s="112"/>
      <c r="HU50" s="112"/>
      <c r="HV50" s="112"/>
      <c r="HW50" s="112"/>
      <c r="HX50" s="112"/>
      <c r="HY50" s="112"/>
      <c r="HZ50" s="112"/>
      <c r="IA50" s="112"/>
      <c r="IB50" s="112"/>
      <c r="IC50" s="112"/>
      <c r="ID50" s="112"/>
      <c r="IE50" s="112"/>
      <c r="IF50" s="112"/>
      <c r="IG50" s="112"/>
      <c r="IH50" s="112"/>
      <c r="II50" s="112"/>
      <c r="IJ50" s="112"/>
      <c r="IK50" s="112"/>
      <c r="IL50" s="112"/>
      <c r="IM50" s="112"/>
      <c r="IN50" s="112"/>
      <c r="IO50" s="112"/>
      <c r="IP50" s="112"/>
      <c r="IQ50" s="112"/>
      <c r="IR50" s="112"/>
      <c r="IS50" s="112"/>
      <c r="IT50" s="112"/>
      <c r="IU50" s="112"/>
      <c r="IV50" s="112"/>
    </row>
    <row r="51" spans="1:256">
      <c r="A51" s="109"/>
      <c r="B51" s="115" t="s">
        <v>706</v>
      </c>
      <c r="C51" s="546" t="s">
        <v>1266</v>
      </c>
      <c r="D51" s="112"/>
      <c r="E51" s="546" t="s">
        <v>1267</v>
      </c>
      <c r="F51" s="113"/>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12"/>
      <c r="EH51" s="112"/>
      <c r="EI51" s="112"/>
      <c r="EJ51" s="112"/>
      <c r="EK51" s="112"/>
      <c r="EL51" s="112"/>
      <c r="EM51" s="112"/>
      <c r="EN51" s="112"/>
      <c r="EO51" s="112"/>
      <c r="EP51" s="112"/>
      <c r="EQ51" s="112"/>
      <c r="ER51" s="112"/>
      <c r="ES51" s="112"/>
      <c r="ET51" s="112"/>
      <c r="EU51" s="112"/>
      <c r="EV51" s="112"/>
      <c r="EW51" s="112"/>
      <c r="EX51" s="112"/>
      <c r="EY51" s="112"/>
      <c r="EZ51" s="112"/>
      <c r="FA51" s="112"/>
      <c r="FB51" s="112"/>
      <c r="FC51" s="112"/>
      <c r="FD51" s="112"/>
      <c r="FE51" s="112"/>
      <c r="FF51" s="112"/>
      <c r="FG51" s="112"/>
      <c r="FH51" s="112"/>
      <c r="FI51" s="112"/>
      <c r="FJ51" s="112"/>
      <c r="FK51" s="112"/>
      <c r="FL51" s="112"/>
      <c r="FM51" s="112"/>
      <c r="FN51" s="112"/>
      <c r="FO51" s="112"/>
      <c r="FP51" s="112"/>
      <c r="FQ51" s="112"/>
      <c r="FR51" s="112"/>
      <c r="FS51" s="112"/>
      <c r="FT51" s="112"/>
      <c r="FU51" s="112"/>
      <c r="FV51" s="112"/>
      <c r="FW51" s="112"/>
      <c r="FX51" s="112"/>
      <c r="FY51" s="112"/>
      <c r="FZ51" s="112"/>
      <c r="GA51" s="112"/>
      <c r="GB51" s="112"/>
      <c r="GC51" s="112"/>
      <c r="GD51" s="112"/>
      <c r="GE51" s="112"/>
      <c r="GF51" s="112"/>
      <c r="GG51" s="112"/>
      <c r="GH51" s="112"/>
      <c r="GI51" s="112"/>
      <c r="GJ51" s="112"/>
      <c r="GK51" s="112"/>
      <c r="GL51" s="112"/>
      <c r="GM51" s="112"/>
      <c r="GN51" s="112"/>
      <c r="GO51" s="112"/>
      <c r="GP51" s="112"/>
      <c r="GQ51" s="112"/>
      <c r="GR51" s="112"/>
      <c r="GS51" s="112"/>
      <c r="GT51" s="112"/>
      <c r="GU51" s="112"/>
      <c r="GV51" s="112"/>
      <c r="GW51" s="112"/>
      <c r="GX51" s="112"/>
      <c r="GY51" s="112"/>
      <c r="GZ51" s="112"/>
      <c r="HA51" s="112"/>
      <c r="HB51" s="112"/>
      <c r="HC51" s="112"/>
      <c r="HD51" s="112"/>
      <c r="HE51" s="112"/>
      <c r="HF51" s="112"/>
      <c r="HG51" s="112"/>
      <c r="HH51" s="112"/>
      <c r="HI51" s="112"/>
      <c r="HJ51" s="112"/>
      <c r="HK51" s="112"/>
      <c r="HL51" s="112"/>
      <c r="HM51" s="112"/>
      <c r="HN51" s="112"/>
      <c r="HO51" s="112"/>
      <c r="HP51" s="112"/>
      <c r="HQ51" s="112"/>
      <c r="HR51" s="112"/>
      <c r="HS51" s="112"/>
      <c r="HT51" s="112"/>
      <c r="HU51" s="112"/>
      <c r="HV51" s="112"/>
      <c r="HW51" s="112"/>
      <c r="HX51" s="112"/>
      <c r="HY51" s="112"/>
      <c r="HZ51" s="112"/>
      <c r="IA51" s="112"/>
      <c r="IB51" s="112"/>
      <c r="IC51" s="112"/>
      <c r="ID51" s="112"/>
      <c r="IE51" s="112"/>
      <c r="IF51" s="112"/>
      <c r="IG51" s="112"/>
      <c r="IH51" s="112"/>
      <c r="II51" s="112"/>
      <c r="IJ51" s="112"/>
      <c r="IK51" s="112"/>
      <c r="IL51" s="112"/>
      <c r="IM51" s="112"/>
      <c r="IN51" s="112"/>
      <c r="IO51" s="112"/>
      <c r="IP51" s="112"/>
      <c r="IQ51" s="112"/>
      <c r="IR51" s="112"/>
      <c r="IS51" s="112"/>
      <c r="IT51" s="112"/>
      <c r="IU51" s="112"/>
      <c r="IV51" s="112"/>
    </row>
    <row r="52" spans="1:256">
      <c r="A52" s="109"/>
      <c r="B52" s="112"/>
      <c r="C52" s="546" t="s">
        <v>1869</v>
      </c>
      <c r="D52" s="112"/>
      <c r="E52" s="546"/>
      <c r="F52" s="113"/>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c r="GJ52" s="112"/>
      <c r="GK52" s="112"/>
      <c r="GL52" s="112"/>
      <c r="GM52" s="112"/>
      <c r="GN52" s="112"/>
      <c r="GO52" s="112"/>
      <c r="GP52" s="112"/>
      <c r="GQ52" s="112"/>
      <c r="GR52" s="112"/>
      <c r="GS52" s="112"/>
      <c r="GT52" s="112"/>
      <c r="GU52" s="112"/>
      <c r="GV52" s="112"/>
      <c r="GW52" s="112"/>
      <c r="GX52" s="112"/>
      <c r="GY52" s="112"/>
      <c r="GZ52" s="112"/>
      <c r="HA52" s="112"/>
      <c r="HB52" s="112"/>
      <c r="HC52" s="112"/>
      <c r="HD52" s="112"/>
      <c r="HE52" s="112"/>
      <c r="HF52" s="112"/>
      <c r="HG52" s="112"/>
      <c r="HH52" s="112"/>
      <c r="HI52" s="112"/>
      <c r="HJ52" s="112"/>
      <c r="HK52" s="112"/>
      <c r="HL52" s="112"/>
      <c r="HM52" s="112"/>
      <c r="HN52" s="112"/>
      <c r="HO52" s="112"/>
      <c r="HP52" s="112"/>
      <c r="HQ52" s="112"/>
      <c r="HR52" s="112"/>
      <c r="HS52" s="112"/>
      <c r="HT52" s="112"/>
      <c r="HU52" s="112"/>
      <c r="HV52" s="112"/>
      <c r="HW52" s="112"/>
      <c r="HX52" s="112"/>
      <c r="HY52" s="112"/>
      <c r="HZ52" s="112"/>
      <c r="IA52" s="112"/>
      <c r="IB52" s="112"/>
      <c r="IC52" s="112"/>
      <c r="ID52" s="112"/>
      <c r="IE52" s="112"/>
      <c r="IF52" s="112"/>
      <c r="IG52" s="112"/>
      <c r="IH52" s="112"/>
      <c r="II52" s="112"/>
      <c r="IJ52" s="112"/>
      <c r="IK52" s="112"/>
      <c r="IL52" s="112"/>
      <c r="IM52" s="112"/>
      <c r="IN52" s="112"/>
      <c r="IO52" s="112"/>
      <c r="IP52" s="112"/>
      <c r="IQ52" s="112"/>
      <c r="IR52" s="112"/>
      <c r="IS52" s="112"/>
      <c r="IT52" s="112"/>
      <c r="IU52" s="112"/>
      <c r="IV52" s="112"/>
    </row>
    <row r="53" spans="1:256">
      <c r="A53" s="109"/>
      <c r="B53" s="112"/>
      <c r="C53" s="546"/>
      <c r="D53" s="112"/>
      <c r="E53" s="546"/>
      <c r="F53" s="113"/>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c r="EO53" s="112"/>
      <c r="EP53" s="112"/>
      <c r="EQ53" s="112"/>
      <c r="ER53" s="112"/>
      <c r="ES53" s="112"/>
      <c r="ET53" s="112"/>
      <c r="EU53" s="112"/>
      <c r="EV53" s="112"/>
      <c r="EW53" s="112"/>
      <c r="EX53" s="112"/>
      <c r="EY53" s="112"/>
      <c r="EZ53" s="112"/>
      <c r="FA53" s="112"/>
      <c r="FB53" s="112"/>
      <c r="FC53" s="112"/>
      <c r="FD53" s="112"/>
      <c r="FE53" s="112"/>
      <c r="FF53" s="112"/>
      <c r="FG53" s="112"/>
      <c r="FH53" s="112"/>
      <c r="FI53" s="112"/>
      <c r="FJ53" s="112"/>
      <c r="FK53" s="112"/>
      <c r="FL53" s="112"/>
      <c r="FM53" s="112"/>
      <c r="FN53" s="112"/>
      <c r="FO53" s="112"/>
      <c r="FP53" s="112"/>
      <c r="FQ53" s="112"/>
      <c r="FR53" s="112"/>
      <c r="FS53" s="112"/>
      <c r="FT53" s="112"/>
      <c r="FU53" s="112"/>
      <c r="FV53" s="112"/>
      <c r="FW53" s="112"/>
      <c r="FX53" s="112"/>
      <c r="FY53" s="112"/>
      <c r="FZ53" s="112"/>
      <c r="GA53" s="112"/>
      <c r="GB53" s="112"/>
      <c r="GC53" s="112"/>
      <c r="GD53" s="112"/>
      <c r="GE53" s="112"/>
      <c r="GF53" s="112"/>
      <c r="GG53" s="112"/>
      <c r="GH53" s="112"/>
      <c r="GI53" s="112"/>
      <c r="GJ53" s="112"/>
      <c r="GK53" s="112"/>
      <c r="GL53" s="112"/>
      <c r="GM53" s="112"/>
      <c r="GN53" s="112"/>
      <c r="GO53" s="112"/>
      <c r="GP53" s="112"/>
      <c r="GQ53" s="112"/>
      <c r="GR53" s="112"/>
      <c r="GS53" s="112"/>
      <c r="GT53" s="112"/>
      <c r="GU53" s="112"/>
      <c r="GV53" s="112"/>
      <c r="GW53" s="112"/>
      <c r="GX53" s="112"/>
      <c r="GY53" s="112"/>
      <c r="GZ53" s="112"/>
      <c r="HA53" s="112"/>
      <c r="HB53" s="112"/>
      <c r="HC53" s="112"/>
      <c r="HD53" s="112"/>
      <c r="HE53" s="112"/>
      <c r="HF53" s="112"/>
      <c r="HG53" s="112"/>
      <c r="HH53" s="112"/>
      <c r="HI53" s="112"/>
      <c r="HJ53" s="112"/>
      <c r="HK53" s="112"/>
      <c r="HL53" s="112"/>
      <c r="HM53" s="112"/>
      <c r="HN53" s="112"/>
      <c r="HO53" s="112"/>
      <c r="HP53" s="112"/>
      <c r="HQ53" s="112"/>
      <c r="HR53" s="112"/>
      <c r="HS53" s="112"/>
      <c r="HT53" s="112"/>
      <c r="HU53" s="112"/>
      <c r="HV53" s="112"/>
      <c r="HW53" s="112"/>
      <c r="HX53" s="112"/>
      <c r="HY53" s="112"/>
      <c r="HZ53" s="112"/>
      <c r="IA53" s="112"/>
      <c r="IB53" s="112"/>
      <c r="IC53" s="112"/>
      <c r="ID53" s="112"/>
      <c r="IE53" s="112"/>
      <c r="IF53" s="112"/>
      <c r="IG53" s="112"/>
      <c r="IH53" s="112"/>
      <c r="II53" s="112"/>
      <c r="IJ53" s="112"/>
      <c r="IK53" s="112"/>
      <c r="IL53" s="112"/>
      <c r="IM53" s="112"/>
      <c r="IN53" s="112"/>
      <c r="IO53" s="112"/>
      <c r="IP53" s="112"/>
      <c r="IQ53" s="112"/>
      <c r="IR53" s="112"/>
      <c r="IS53" s="112"/>
      <c r="IT53" s="112"/>
      <c r="IU53" s="112"/>
      <c r="IV53" s="112"/>
    </row>
    <row r="54" spans="1:256" ht="66" customHeight="1">
      <c r="A54" s="109"/>
      <c r="B54" s="116" t="s">
        <v>1268</v>
      </c>
      <c r="C54" s="547" t="s">
        <v>1713</v>
      </c>
      <c r="D54" s="117" t="s">
        <v>1269</v>
      </c>
      <c r="E54" s="547" t="s">
        <v>1270</v>
      </c>
      <c r="F54" s="113"/>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12"/>
      <c r="ER54" s="112"/>
      <c r="ES54" s="112"/>
      <c r="ET54" s="112"/>
      <c r="EU54" s="112"/>
      <c r="EV54" s="112"/>
      <c r="EW54" s="112"/>
      <c r="EX54" s="112"/>
      <c r="EY54" s="112"/>
      <c r="EZ54" s="112"/>
      <c r="FA54" s="112"/>
      <c r="FB54" s="112"/>
      <c r="FC54" s="112"/>
      <c r="FD54" s="112"/>
      <c r="FE54" s="112"/>
      <c r="FF54" s="112"/>
      <c r="FG54" s="112"/>
      <c r="FH54" s="112"/>
      <c r="FI54" s="112"/>
      <c r="FJ54" s="112"/>
      <c r="FK54" s="112"/>
      <c r="FL54" s="112"/>
      <c r="FM54" s="112"/>
      <c r="FN54" s="112"/>
      <c r="FO54" s="112"/>
      <c r="FP54" s="112"/>
      <c r="FQ54" s="112"/>
      <c r="FR54" s="112"/>
      <c r="FS54" s="112"/>
      <c r="FT54" s="112"/>
      <c r="FU54" s="112"/>
      <c r="FV54" s="112"/>
      <c r="FW54" s="112"/>
      <c r="FX54" s="112"/>
      <c r="FY54" s="112"/>
      <c r="FZ54" s="112"/>
      <c r="GA54" s="112"/>
      <c r="GB54" s="112"/>
      <c r="GC54" s="112"/>
      <c r="GD54" s="112"/>
      <c r="GE54" s="112"/>
      <c r="GF54" s="112"/>
      <c r="GG54" s="112"/>
      <c r="GH54" s="112"/>
      <c r="GI54" s="112"/>
      <c r="GJ54" s="112"/>
      <c r="GK54" s="112"/>
      <c r="GL54" s="112"/>
      <c r="GM54" s="112"/>
      <c r="GN54" s="112"/>
      <c r="GO54" s="112"/>
      <c r="GP54" s="112"/>
      <c r="GQ54" s="112"/>
      <c r="GR54" s="112"/>
      <c r="GS54" s="112"/>
      <c r="GT54" s="112"/>
      <c r="GU54" s="112"/>
      <c r="GV54" s="112"/>
      <c r="GW54" s="112"/>
      <c r="GX54" s="112"/>
      <c r="GY54" s="112"/>
      <c r="GZ54" s="112"/>
      <c r="HA54" s="112"/>
      <c r="HB54" s="112"/>
      <c r="HC54" s="112"/>
      <c r="HD54" s="112"/>
      <c r="HE54" s="112"/>
      <c r="HF54" s="112"/>
      <c r="HG54" s="112"/>
      <c r="HH54" s="112"/>
      <c r="HI54" s="112"/>
      <c r="HJ54" s="112"/>
      <c r="HK54" s="112"/>
      <c r="HL54" s="112"/>
      <c r="HM54" s="112"/>
      <c r="HN54" s="112"/>
      <c r="HO54" s="112"/>
      <c r="HP54" s="112"/>
      <c r="HQ54" s="112"/>
      <c r="HR54" s="112"/>
      <c r="HS54" s="112"/>
      <c r="HT54" s="112"/>
      <c r="HU54" s="112"/>
      <c r="HV54" s="112"/>
      <c r="HW54" s="112"/>
      <c r="HX54" s="112"/>
      <c r="HY54" s="112"/>
      <c r="HZ54" s="112"/>
      <c r="IA54" s="112"/>
      <c r="IB54" s="112"/>
      <c r="IC54" s="112"/>
      <c r="ID54" s="112"/>
      <c r="IE54" s="112"/>
      <c r="IF54" s="112"/>
      <c r="IG54" s="112"/>
      <c r="IH54" s="112"/>
      <c r="II54" s="112"/>
      <c r="IJ54" s="112"/>
      <c r="IK54" s="112"/>
      <c r="IL54" s="112"/>
      <c r="IM54" s="112"/>
      <c r="IN54" s="112"/>
      <c r="IO54" s="112"/>
      <c r="IP54" s="112"/>
      <c r="IQ54" s="112"/>
      <c r="IR54" s="112"/>
      <c r="IS54" s="112"/>
      <c r="IT54" s="112"/>
      <c r="IU54" s="112"/>
      <c r="IV54" s="112"/>
    </row>
    <row r="55" spans="1:256">
      <c r="A55" s="109"/>
      <c r="B55" s="112"/>
      <c r="C55" s="546"/>
      <c r="D55" s="118"/>
      <c r="E55" s="549"/>
      <c r="F55" s="113"/>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12"/>
      <c r="ER55" s="112"/>
      <c r="ES55" s="112"/>
      <c r="ET55" s="112"/>
      <c r="EU55" s="112"/>
      <c r="EV55" s="112"/>
      <c r="EW55" s="112"/>
      <c r="EX55" s="112"/>
      <c r="EY55" s="112"/>
      <c r="EZ55" s="112"/>
      <c r="FA55" s="112"/>
      <c r="FB55" s="112"/>
      <c r="FC55" s="112"/>
      <c r="FD55" s="112"/>
      <c r="FE55" s="112"/>
      <c r="FF55" s="112"/>
      <c r="FG55" s="112"/>
      <c r="FH55" s="112"/>
      <c r="FI55" s="112"/>
      <c r="FJ55" s="112"/>
      <c r="FK55" s="112"/>
      <c r="FL55" s="112"/>
      <c r="FM55" s="112"/>
      <c r="FN55" s="112"/>
      <c r="FO55" s="112"/>
      <c r="FP55" s="112"/>
      <c r="FQ55" s="112"/>
      <c r="FR55" s="112"/>
      <c r="FS55" s="112"/>
      <c r="FT55" s="112"/>
      <c r="FU55" s="112"/>
      <c r="FV55" s="112"/>
      <c r="FW55" s="112"/>
      <c r="FX55" s="112"/>
      <c r="FY55" s="112"/>
      <c r="FZ55" s="112"/>
      <c r="GA55" s="112"/>
      <c r="GB55" s="112"/>
      <c r="GC55" s="112"/>
      <c r="GD55" s="112"/>
      <c r="GE55" s="112"/>
      <c r="GF55" s="112"/>
      <c r="GG55" s="112"/>
      <c r="GH55" s="112"/>
      <c r="GI55" s="112"/>
      <c r="GJ55" s="112"/>
      <c r="GK55" s="112"/>
      <c r="GL55" s="112"/>
      <c r="GM55" s="112"/>
      <c r="GN55" s="112"/>
      <c r="GO55" s="112"/>
      <c r="GP55" s="112"/>
      <c r="GQ55" s="112"/>
      <c r="GR55" s="112"/>
      <c r="GS55" s="112"/>
      <c r="GT55" s="112"/>
      <c r="GU55" s="112"/>
      <c r="GV55" s="112"/>
      <c r="GW55" s="112"/>
      <c r="GX55" s="112"/>
      <c r="GY55" s="112"/>
      <c r="GZ55" s="112"/>
      <c r="HA55" s="112"/>
      <c r="HB55" s="112"/>
      <c r="HC55" s="112"/>
      <c r="HD55" s="112"/>
      <c r="HE55" s="112"/>
      <c r="HF55" s="112"/>
      <c r="HG55" s="112"/>
      <c r="HH55" s="112"/>
      <c r="HI55" s="112"/>
      <c r="HJ55" s="112"/>
      <c r="HK55" s="112"/>
      <c r="HL55" s="112"/>
      <c r="HM55" s="112"/>
      <c r="HN55" s="112"/>
      <c r="HO55" s="112"/>
      <c r="HP55" s="112"/>
      <c r="HQ55" s="112"/>
      <c r="HR55" s="112"/>
      <c r="HS55" s="112"/>
      <c r="HT55" s="112"/>
      <c r="HU55" s="112"/>
      <c r="HV55" s="112"/>
      <c r="HW55" s="112"/>
      <c r="HX55" s="112"/>
      <c r="HY55" s="112"/>
      <c r="HZ55" s="112"/>
      <c r="IA55" s="112"/>
      <c r="IB55" s="112"/>
      <c r="IC55" s="112"/>
      <c r="ID55" s="112"/>
      <c r="IE55" s="112"/>
      <c r="IF55" s="112"/>
      <c r="IG55" s="112"/>
      <c r="IH55" s="112"/>
      <c r="II55" s="112"/>
      <c r="IJ55" s="112"/>
      <c r="IK55" s="112"/>
      <c r="IL55" s="112"/>
      <c r="IM55" s="112"/>
      <c r="IN55" s="112"/>
      <c r="IO55" s="112"/>
      <c r="IP55" s="112"/>
      <c r="IQ55" s="112"/>
      <c r="IR55" s="112"/>
      <c r="IS55" s="112"/>
      <c r="IT55" s="112"/>
      <c r="IU55" s="112"/>
      <c r="IV55" s="112"/>
    </row>
    <row r="56" spans="1:256" ht="45" customHeight="1" thickBot="1">
      <c r="A56" s="119"/>
      <c r="B56" s="120" t="s">
        <v>1271</v>
      </c>
      <c r="C56" s="548" t="s">
        <v>1272</v>
      </c>
      <c r="D56" s="121" t="s">
        <v>1273</v>
      </c>
      <c r="E56" s="548" t="s">
        <v>1274</v>
      </c>
      <c r="F56" s="12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c r="EL56" s="112"/>
      <c r="EM56" s="112"/>
      <c r="EN56" s="112"/>
      <c r="EO56" s="112"/>
      <c r="EP56" s="112"/>
      <c r="EQ56" s="112"/>
      <c r="ER56" s="112"/>
      <c r="ES56" s="112"/>
      <c r="ET56" s="112"/>
      <c r="EU56" s="112"/>
      <c r="EV56" s="112"/>
      <c r="EW56" s="112"/>
      <c r="EX56" s="112"/>
      <c r="EY56" s="112"/>
      <c r="EZ56" s="112"/>
      <c r="FA56" s="112"/>
      <c r="FB56" s="112"/>
      <c r="FC56" s="112"/>
      <c r="FD56" s="112"/>
      <c r="FE56" s="112"/>
      <c r="FF56" s="112"/>
      <c r="FG56" s="112"/>
      <c r="FH56" s="112"/>
      <c r="FI56" s="112"/>
      <c r="FJ56" s="112"/>
      <c r="FK56" s="112"/>
      <c r="FL56" s="112"/>
      <c r="FM56" s="112"/>
      <c r="FN56" s="112"/>
      <c r="FO56" s="112"/>
      <c r="FP56" s="112"/>
      <c r="FQ56" s="112"/>
      <c r="FR56" s="112"/>
      <c r="FS56" s="112"/>
      <c r="FT56" s="112"/>
      <c r="FU56" s="112"/>
      <c r="FV56" s="112"/>
      <c r="FW56" s="112"/>
      <c r="FX56" s="112"/>
      <c r="FY56" s="112"/>
      <c r="FZ56" s="112"/>
      <c r="GA56" s="112"/>
      <c r="GB56" s="112"/>
      <c r="GC56" s="112"/>
      <c r="GD56" s="112"/>
      <c r="GE56" s="112"/>
      <c r="GF56" s="112"/>
      <c r="GG56" s="112"/>
      <c r="GH56" s="112"/>
      <c r="GI56" s="112"/>
      <c r="GJ56" s="112"/>
      <c r="GK56" s="112"/>
      <c r="GL56" s="112"/>
      <c r="GM56" s="112"/>
      <c r="GN56" s="112"/>
      <c r="GO56" s="112"/>
      <c r="GP56" s="112"/>
      <c r="GQ56" s="112"/>
      <c r="GR56" s="112"/>
      <c r="GS56" s="112"/>
      <c r="GT56" s="112"/>
      <c r="GU56" s="112"/>
      <c r="GV56" s="112"/>
      <c r="GW56" s="112"/>
      <c r="GX56" s="112"/>
      <c r="GY56" s="112"/>
      <c r="GZ56" s="112"/>
      <c r="HA56" s="112"/>
      <c r="HB56" s="112"/>
      <c r="HC56" s="112"/>
      <c r="HD56" s="112"/>
      <c r="HE56" s="112"/>
      <c r="HF56" s="112"/>
      <c r="HG56" s="112"/>
      <c r="HH56" s="112"/>
      <c r="HI56" s="112"/>
      <c r="HJ56" s="112"/>
      <c r="HK56" s="112"/>
      <c r="HL56" s="112"/>
      <c r="HM56" s="112"/>
      <c r="HN56" s="112"/>
      <c r="HO56" s="112"/>
      <c r="HP56" s="112"/>
      <c r="HQ56" s="112"/>
      <c r="HR56" s="112"/>
      <c r="HS56" s="112"/>
      <c r="HT56" s="112"/>
      <c r="HU56" s="112"/>
      <c r="HV56" s="112"/>
      <c r="HW56" s="112"/>
      <c r="HX56" s="112"/>
      <c r="HY56" s="112"/>
      <c r="HZ56" s="112"/>
      <c r="IA56" s="112"/>
      <c r="IB56" s="112"/>
      <c r="IC56" s="112"/>
      <c r="ID56" s="112"/>
      <c r="IE56" s="112"/>
      <c r="IF56" s="112"/>
      <c r="IG56" s="112"/>
      <c r="IH56" s="112"/>
      <c r="II56" s="112"/>
      <c r="IJ56" s="112"/>
      <c r="IK56" s="112"/>
      <c r="IL56" s="112"/>
      <c r="IM56" s="112"/>
      <c r="IN56" s="112"/>
      <c r="IO56" s="112"/>
      <c r="IP56" s="112"/>
      <c r="IQ56" s="112"/>
      <c r="IR56" s="112"/>
      <c r="IS56" s="112"/>
      <c r="IT56" s="112"/>
      <c r="IU56" s="112"/>
      <c r="IV56" s="112"/>
    </row>
    <row r="57" spans="1:256" ht="15" customHeight="1">
      <c r="A57" s="105"/>
      <c r="B57" s="105"/>
      <c r="C57" s="105"/>
      <c r="D57" s="105"/>
      <c r="E57" s="320" t="s">
        <v>1275</v>
      </c>
      <c r="F57" s="542"/>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row>
    <row r="58" spans="1:256">
      <c r="A58" s="4"/>
      <c r="B58" s="105"/>
      <c r="C58" s="105"/>
      <c r="D58" s="542">
        <v>1</v>
      </c>
      <c r="E58" s="542"/>
      <c r="F58" s="542"/>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row>
    <row r="60" spans="1:256">
      <c r="A60" s="4"/>
      <c r="B60" s="4"/>
      <c r="C60" s="581"/>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row>
    <row r="61" spans="1:256">
      <c r="A61" s="4"/>
      <c r="B61" s="4"/>
      <c r="C61" s="581"/>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row>
    <row r="62" spans="1:256">
      <c r="A62" s="4"/>
      <c r="B62" s="4"/>
      <c r="C62" s="581"/>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1:256">
      <c r="A63" s="4"/>
      <c r="B63" s="4"/>
      <c r="C63" s="581"/>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1:256">
      <c r="A64" s="4"/>
      <c r="B64" s="8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row>
    <row r="65" spans="1:256">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row>
    <row r="66" spans="1:256">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row>
    <row r="67" spans="1:256">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row>
    <row r="68" spans="1:256">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row>
    <row r="70" spans="1:256">
      <c r="A70" s="4"/>
      <c r="B70" s="8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row>
    <row r="71" spans="1:256">
      <c r="A71" s="4"/>
      <c r="B71" s="8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row>
    <row r="72" spans="1:256">
      <c r="A72" s="4"/>
      <c r="B72" s="4"/>
      <c r="C72" s="123"/>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row>
    <row r="73" spans="1:256">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row>
    <row r="74" spans="1:256">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row>
    <row r="79" spans="1:256">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row>
    <row r="80" spans="1:256">
      <c r="A80" s="4"/>
      <c r="B80" s="8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row>
    <row r="81" spans="1:256">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row>
    <row r="82" spans="1:256">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row>
    <row r="83" spans="1:256">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row>
    <row r="84" spans="1:256">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row>
    <row r="87" spans="1:256">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row>
    <row r="88" spans="1:256">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row>
    <row r="89" spans="1:256">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row>
    <row r="90" spans="1:256">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row>
    <row r="91" spans="1:256">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row>
    <row r="92" spans="1:256">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row>
    <row r="93" spans="1:256">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row>
    <row r="94" spans="1:256">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row>
    <row r="95" spans="1:256">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row>
    <row r="96" spans="1:256">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row>
    <row r="97" spans="1:256">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row>
    <row r="98" spans="1:256">
      <c r="A98" s="4"/>
      <c r="B98" s="8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row>
    <row r="99" spans="1:256">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row>
    <row r="100" spans="1:25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row>
    <row r="101" spans="1:25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row>
    <row r="102" spans="1:25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row>
    <row r="103" spans="1:25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row>
    <row r="104" spans="1:25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row>
    <row r="105" spans="1:25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row>
    <row r="106" spans="1:25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row>
    <row r="107" spans="1:25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row>
    <row r="108" spans="1:25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row>
    <row r="109" spans="1:25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row>
    <row r="110" spans="1:25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row>
    <row r="111" spans="1:25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row>
    <row r="112" spans="1:25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row>
    <row r="113" spans="1:25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row>
    <row r="114" spans="1:25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row>
    <row r="115" spans="1:25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row>
    <row r="116" spans="1:25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row>
    <row r="117" spans="1:25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row>
    <row r="118" spans="1:25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row>
    <row r="119" spans="1:25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row>
    <row r="120" spans="1:25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row>
    <row r="121" spans="1:25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row>
    <row r="122" spans="1:256">
      <c r="A122" s="4"/>
      <c r="B122" s="8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row>
    <row r="123" spans="1:25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row>
    <row r="124" spans="1:25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row>
    <row r="125" spans="1:25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row>
    <row r="126" spans="1:25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row>
    <row r="127" spans="1:25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row>
    <row r="128" spans="1:25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row>
    <row r="129" spans="1:25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row>
    <row r="130" spans="1:25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row>
    <row r="131" spans="1:25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row>
    <row r="132" spans="1:25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row>
    <row r="133" spans="1:25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row>
    <row r="134" spans="1:25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row>
    <row r="135" spans="1:256">
      <c r="A135" s="4"/>
      <c r="B135" s="8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row>
    <row r="136" spans="1:25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row>
    <row r="137" spans="1:25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row>
    <row r="138" spans="1:25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row>
    <row r="139" spans="1:25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row>
    <row r="140" spans="1:25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row>
    <row r="141" spans="1:25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row>
    <row r="142" spans="1:25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row>
    <row r="143" spans="1:25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row>
    <row r="144" spans="1:25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row>
    <row r="145" spans="1:25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row>
    <row r="146" spans="1:25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row>
    <row r="147" spans="1:25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row>
    <row r="148" spans="1:25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row>
    <row r="149" spans="1:25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row>
    <row r="150" spans="1:256">
      <c r="A150" s="4"/>
      <c r="B150" s="86"/>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row>
    <row r="151" spans="1:25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row>
    <row r="152" spans="1:25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row>
    <row r="153" spans="1:25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row>
    <row r="154" spans="1:25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row>
    <row r="155" spans="1:25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row>
    <row r="156" spans="1:2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row>
    <row r="157" spans="1:25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row>
    <row r="158" spans="1:256">
      <c r="A158" s="4"/>
      <c r="B158" s="86"/>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row>
    <row r="159" spans="1:25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row>
    <row r="160" spans="1:25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row>
    <row r="161" spans="1:25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row>
    <row r="162" spans="1:25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row>
    <row r="163" spans="1:25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row>
    <row r="164" spans="1:25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row>
    <row r="165" spans="1:25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row>
    <row r="166" spans="1:25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row>
    <row r="167" spans="1:256">
      <c r="A167" s="4"/>
      <c r="B167" s="86"/>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row>
    <row r="168" spans="1:25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row>
    <row r="169" spans="1:25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row>
    <row r="170" spans="1:25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row>
    <row r="171" spans="1:25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row>
    <row r="172" spans="1:25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c r="A173" s="4"/>
      <c r="B173" s="86"/>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row>
  </sheetData>
  <printOptions horizontalCentered="1"/>
  <pageMargins left="0.5" right="0.5" top="0.5" bottom="0.5" header="0.5" footer="0.5"/>
  <pageSetup scale="78"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0</xdr:rowOff>
                  </from>
                  <to>
                    <xdr:col>0</xdr:col>
                    <xdr:colOff>0</xdr:colOff>
                    <xdr:row>62</xdr:row>
                    <xdr:rowOff>69850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N466"/>
  <sheetViews>
    <sheetView zoomScale="75" zoomScaleNormal="75" workbookViewId="0">
      <selection activeCell="E64" sqref="E64"/>
    </sheetView>
  </sheetViews>
  <sheetFormatPr defaultColWidth="9.84375" defaultRowHeight="15.5"/>
  <cols>
    <col min="1" max="1" width="5.84375" style="570" customWidth="1"/>
    <col min="2" max="2" width="40" style="570" customWidth="1"/>
    <col min="3" max="3" width="16.84375" style="570" customWidth="1"/>
    <col min="4" max="4" width="12.53515625" style="570" customWidth="1"/>
    <col min="5" max="5" width="15.84375" style="570" customWidth="1"/>
    <col min="6" max="6" width="12.84375" style="570" customWidth="1"/>
    <col min="7" max="7" width="14.84375" style="570" customWidth="1"/>
    <col min="8" max="8" width="16.53515625" style="570" bestFit="1" customWidth="1"/>
    <col min="9" max="13" width="14.84375" style="570" customWidth="1"/>
    <col min="14" max="14" width="9" style="570" customWidth="1"/>
    <col min="15" max="15" width="12.4609375" style="570" bestFit="1" customWidth="1"/>
    <col min="16" max="16" width="9.84375" style="570"/>
    <col min="17" max="17" width="19.15234375" style="570" bestFit="1" customWidth="1"/>
    <col min="18" max="19" width="15.3828125" style="570" bestFit="1" customWidth="1"/>
    <col min="20" max="20" width="15.84375" style="570" bestFit="1" customWidth="1"/>
    <col min="21" max="21" width="15" style="570" customWidth="1"/>
    <col min="22" max="16384" width="9.84375" style="570"/>
  </cols>
  <sheetData>
    <row r="1" spans="1:14" ht="16" thickBot="1">
      <c r="A1" s="581" t="str">
        <f>+CONAMEDATE7</f>
        <v>Annual Report of VERIZON NEW YORK INC.                                                                 For the period ending DECEMBER 31, 2023</v>
      </c>
      <c r="B1" s="581"/>
      <c r="C1" s="581"/>
      <c r="D1" s="581"/>
      <c r="E1" s="581"/>
      <c r="F1" s="581"/>
      <c r="G1" s="581"/>
      <c r="H1" s="581"/>
      <c r="I1" s="581"/>
      <c r="J1" s="581"/>
      <c r="K1" s="581"/>
      <c r="L1" s="581"/>
      <c r="M1" s="581"/>
      <c r="N1" s="581"/>
    </row>
    <row r="2" spans="1:14">
      <c r="A2" s="574"/>
      <c r="B2" s="575"/>
      <c r="C2" s="575"/>
      <c r="D2" s="575"/>
      <c r="E2" s="575"/>
      <c r="F2" s="575"/>
      <c r="G2" s="575"/>
      <c r="H2" s="575"/>
      <c r="I2" s="575"/>
      <c r="J2" s="575"/>
      <c r="K2" s="575"/>
      <c r="L2" s="575"/>
      <c r="M2" s="576"/>
      <c r="N2" s="581"/>
    </row>
    <row r="3" spans="1:14">
      <c r="A3" s="577" t="s">
        <v>2580</v>
      </c>
      <c r="B3" s="578"/>
      <c r="C3" s="578"/>
      <c r="D3" s="578"/>
      <c r="E3" s="578"/>
      <c r="F3" s="578"/>
      <c r="G3" s="578"/>
      <c r="H3" s="578"/>
      <c r="I3" s="578"/>
      <c r="J3" s="578"/>
      <c r="K3" s="578"/>
      <c r="L3" s="578"/>
      <c r="M3" s="579"/>
      <c r="N3" s="581"/>
    </row>
    <row r="4" spans="1:14">
      <c r="A4" s="580"/>
      <c r="B4" s="581"/>
      <c r="C4" s="581"/>
      <c r="D4" s="581"/>
      <c r="E4" s="581"/>
      <c r="F4" s="581"/>
      <c r="G4" s="581"/>
      <c r="H4" s="581"/>
      <c r="I4" s="581"/>
      <c r="J4" s="581"/>
      <c r="K4" s="581"/>
      <c r="L4" s="581"/>
      <c r="M4" s="582"/>
      <c r="N4" s="581"/>
    </row>
    <row r="5" spans="1:14">
      <c r="A5" s="580" t="s">
        <v>211</v>
      </c>
      <c r="B5" s="581"/>
      <c r="C5" s="581"/>
      <c r="D5" s="581"/>
      <c r="E5" s="581"/>
      <c r="F5" s="581"/>
      <c r="G5" s="581"/>
      <c r="H5" s="581"/>
      <c r="I5" s="581"/>
      <c r="J5" s="581"/>
      <c r="K5" s="581"/>
      <c r="L5" s="581"/>
      <c r="M5" s="582"/>
      <c r="N5" s="581"/>
    </row>
    <row r="6" spans="1:14">
      <c r="A6" s="580"/>
      <c r="B6" s="581"/>
      <c r="C6" s="581"/>
      <c r="D6" s="581"/>
      <c r="E6" s="581"/>
      <c r="F6" s="581"/>
      <c r="G6" s="581"/>
      <c r="H6" s="581"/>
      <c r="I6" s="581"/>
      <c r="J6" s="581"/>
      <c r="K6" s="581"/>
      <c r="L6" s="581"/>
      <c r="M6" s="582"/>
      <c r="N6" s="581"/>
    </row>
    <row r="7" spans="1:14">
      <c r="A7" s="580" t="s">
        <v>212</v>
      </c>
      <c r="B7" s="581"/>
      <c r="C7" s="581"/>
      <c r="D7" s="581"/>
      <c r="E7" s="581"/>
      <c r="F7" s="581"/>
      <c r="G7" s="581"/>
      <c r="H7" s="581"/>
      <c r="I7" s="581"/>
      <c r="J7" s="581"/>
      <c r="K7" s="581"/>
      <c r="L7" s="581"/>
      <c r="M7" s="582"/>
      <c r="N7" s="581"/>
    </row>
    <row r="8" spans="1:14">
      <c r="A8" s="580"/>
      <c r="B8" s="581"/>
      <c r="C8" s="581"/>
      <c r="D8" s="581"/>
      <c r="E8" s="581"/>
      <c r="F8" s="581"/>
      <c r="G8" s="581"/>
      <c r="H8" s="581"/>
      <c r="I8" s="581"/>
      <c r="J8" s="581"/>
      <c r="K8" s="581"/>
      <c r="L8" s="581"/>
      <c r="M8" s="582"/>
      <c r="N8" s="581"/>
    </row>
    <row r="9" spans="1:14">
      <c r="A9" s="580" t="s">
        <v>213</v>
      </c>
      <c r="B9" s="581"/>
      <c r="C9" s="581"/>
      <c r="D9" s="581"/>
      <c r="E9" s="581"/>
      <c r="F9" s="581"/>
      <c r="G9" s="581"/>
      <c r="H9" s="581"/>
      <c r="I9" s="581"/>
      <c r="J9" s="581"/>
      <c r="K9" s="581"/>
      <c r="L9" s="581"/>
      <c r="M9" s="582"/>
      <c r="N9" s="581"/>
    </row>
    <row r="10" spans="1:14">
      <c r="A10" s="580"/>
      <c r="B10" s="581"/>
      <c r="C10" s="581"/>
      <c r="D10" s="581"/>
      <c r="E10" s="581"/>
      <c r="F10" s="581"/>
      <c r="G10" s="581"/>
      <c r="H10" s="581"/>
      <c r="I10" s="581"/>
      <c r="J10" s="581"/>
      <c r="K10" s="581"/>
      <c r="L10" s="581"/>
      <c r="M10" s="582"/>
      <c r="N10" s="581"/>
    </row>
    <row r="11" spans="1:14">
      <c r="A11" s="583"/>
      <c r="B11" s="584"/>
      <c r="C11" s="585" t="s">
        <v>214</v>
      </c>
      <c r="D11" s="584"/>
      <c r="E11" s="585" t="s">
        <v>215</v>
      </c>
      <c r="F11" s="586" t="s">
        <v>216</v>
      </c>
      <c r="G11" s="587"/>
      <c r="H11" s="588" t="s">
        <v>217</v>
      </c>
      <c r="I11" s="589"/>
      <c r="J11" s="590"/>
      <c r="K11" s="588" t="s">
        <v>282</v>
      </c>
      <c r="L11" s="589"/>
      <c r="M11" s="591"/>
      <c r="N11" s="581"/>
    </row>
    <row r="12" spans="1:14">
      <c r="A12" s="592" t="s">
        <v>35</v>
      </c>
      <c r="B12" s="593" t="s">
        <v>218</v>
      </c>
      <c r="C12" s="594" t="s">
        <v>2101</v>
      </c>
      <c r="D12" s="593" t="s">
        <v>2101</v>
      </c>
      <c r="E12" s="594" t="s">
        <v>1719</v>
      </c>
      <c r="F12" s="595" t="s">
        <v>219</v>
      </c>
      <c r="G12" s="596" t="s">
        <v>1719</v>
      </c>
      <c r="H12" s="596" t="s">
        <v>220</v>
      </c>
      <c r="I12" s="595" t="s">
        <v>221</v>
      </c>
      <c r="J12" s="597" t="s">
        <v>222</v>
      </c>
      <c r="K12" s="595" t="s">
        <v>220</v>
      </c>
      <c r="L12" s="597" t="s">
        <v>222</v>
      </c>
      <c r="M12" s="598" t="s">
        <v>221</v>
      </c>
      <c r="N12" s="581"/>
    </row>
    <row r="13" spans="1:14">
      <c r="A13" s="599" t="s">
        <v>47</v>
      </c>
      <c r="B13" s="600"/>
      <c r="C13" s="601" t="s">
        <v>2104</v>
      </c>
      <c r="D13" s="602" t="s">
        <v>2105</v>
      </c>
      <c r="E13" s="601" t="s">
        <v>223</v>
      </c>
      <c r="F13" s="602" t="s">
        <v>224</v>
      </c>
      <c r="G13" s="603" t="s">
        <v>225</v>
      </c>
      <c r="H13" s="603" t="s">
        <v>226</v>
      </c>
      <c r="I13" s="602" t="s">
        <v>227</v>
      </c>
      <c r="J13" s="604" t="s">
        <v>228</v>
      </c>
      <c r="K13" s="602" t="s">
        <v>229</v>
      </c>
      <c r="L13" s="604" t="s">
        <v>230</v>
      </c>
      <c r="M13" s="605" t="s">
        <v>231</v>
      </c>
      <c r="N13" s="581"/>
    </row>
    <row r="14" spans="1:14">
      <c r="A14" s="580">
        <v>1</v>
      </c>
      <c r="B14" s="1065" t="s">
        <v>232</v>
      </c>
      <c r="C14" s="838"/>
      <c r="D14" s="1023"/>
      <c r="E14" s="838"/>
      <c r="F14" s="1023"/>
      <c r="G14" s="849"/>
      <c r="H14" s="1023"/>
      <c r="I14" s="748"/>
      <c r="J14" s="748"/>
      <c r="K14" s="1023"/>
      <c r="L14" s="1023"/>
      <c r="M14" s="906"/>
      <c r="N14" s="581"/>
    </row>
    <row r="15" spans="1:14">
      <c r="A15" s="580">
        <f>+A14+1</f>
        <v>2</v>
      </c>
      <c r="B15" s="1023"/>
      <c r="C15" s="838"/>
      <c r="D15" s="1023"/>
      <c r="E15" s="1066"/>
      <c r="F15" s="1067"/>
      <c r="G15" s="848"/>
      <c r="H15" s="1068"/>
      <c r="I15" s="846"/>
      <c r="J15" s="846"/>
      <c r="K15" s="1068"/>
      <c r="L15" s="846"/>
      <c r="M15" s="847"/>
      <c r="N15" s="581"/>
    </row>
    <row r="16" spans="1:14">
      <c r="A16" s="580">
        <f t="shared" ref="A16:A28" si="0">+A15+1</f>
        <v>3</v>
      </c>
      <c r="B16" s="1096"/>
      <c r="C16" s="1097"/>
      <c r="D16" s="1098"/>
      <c r="E16" s="1069"/>
      <c r="F16" s="1067"/>
      <c r="G16" s="853"/>
      <c r="H16" s="888"/>
      <c r="I16" s="905"/>
      <c r="J16" s="905"/>
      <c r="K16" s="905"/>
      <c r="L16" s="905"/>
      <c r="M16" s="889"/>
      <c r="N16" s="581"/>
    </row>
    <row r="17" spans="1:14">
      <c r="A17" s="580">
        <f t="shared" si="0"/>
        <v>4</v>
      </c>
      <c r="B17" s="1096"/>
      <c r="C17" s="1097"/>
      <c r="D17" s="1099"/>
      <c r="E17" s="1069"/>
      <c r="F17" s="1067"/>
      <c r="G17" s="853"/>
      <c r="H17" s="888"/>
      <c r="I17" s="905"/>
      <c r="J17" s="905"/>
      <c r="K17" s="905"/>
      <c r="L17" s="905"/>
      <c r="M17" s="889"/>
      <c r="N17" s="581"/>
    </row>
    <row r="18" spans="1:14">
      <c r="A18" s="580">
        <f t="shared" si="0"/>
        <v>5</v>
      </c>
      <c r="B18" s="1023"/>
      <c r="C18" s="838"/>
      <c r="D18" s="1023"/>
      <c r="E18" s="1069"/>
      <c r="F18" s="1067"/>
      <c r="G18" s="853"/>
      <c r="H18" s="888"/>
      <c r="I18" s="905"/>
      <c r="J18" s="905"/>
      <c r="K18" s="888"/>
      <c r="L18" s="888"/>
      <c r="M18" s="889"/>
      <c r="N18" s="581"/>
    </row>
    <row r="19" spans="1:14">
      <c r="A19" s="580">
        <f t="shared" si="0"/>
        <v>6</v>
      </c>
      <c r="B19" s="1023"/>
      <c r="C19" s="838"/>
      <c r="D19" s="1023"/>
      <c r="E19" s="1069"/>
      <c r="F19" s="1067"/>
      <c r="G19" s="853"/>
      <c r="H19" s="888"/>
      <c r="I19" s="905"/>
      <c r="J19" s="905"/>
      <c r="K19" s="888"/>
      <c r="L19" s="888"/>
      <c r="M19" s="889"/>
      <c r="N19" s="581"/>
    </row>
    <row r="20" spans="1:14">
      <c r="A20" s="580">
        <f t="shared" si="0"/>
        <v>7</v>
      </c>
      <c r="B20" s="608" t="s">
        <v>46</v>
      </c>
      <c r="C20" s="581"/>
      <c r="D20" s="609"/>
      <c r="E20" s="610">
        <v>0</v>
      </c>
      <c r="F20" s="611"/>
      <c r="G20" s="612"/>
      <c r="H20" s="613"/>
      <c r="I20" s="614"/>
      <c r="J20" s="614"/>
      <c r="K20" s="613"/>
      <c r="L20" s="613"/>
      <c r="M20" s="615"/>
      <c r="N20" s="581"/>
    </row>
    <row r="21" spans="1:14">
      <c r="A21" s="580">
        <f t="shared" si="0"/>
        <v>8</v>
      </c>
      <c r="B21" s="1065" t="s">
        <v>233</v>
      </c>
      <c r="C21" s="581"/>
      <c r="D21" s="609"/>
      <c r="E21" s="581"/>
      <c r="F21" s="611"/>
      <c r="G21" s="612"/>
      <c r="H21" s="613"/>
      <c r="I21" s="614"/>
      <c r="J21" s="614"/>
      <c r="K21" s="613"/>
      <c r="L21" s="613"/>
      <c r="M21" s="615"/>
      <c r="N21" s="581"/>
    </row>
    <row r="22" spans="1:14">
      <c r="A22" s="580">
        <f t="shared" si="0"/>
        <v>9</v>
      </c>
      <c r="B22" s="1096"/>
      <c r="C22" s="1097"/>
      <c r="D22" s="1099"/>
      <c r="E22" s="1069"/>
      <c r="F22" s="1067"/>
      <c r="G22" s="853"/>
      <c r="H22" s="888"/>
      <c r="I22" s="905"/>
      <c r="J22" s="905"/>
      <c r="K22" s="905"/>
      <c r="L22" s="905"/>
      <c r="M22" s="889"/>
      <c r="N22" s="581"/>
    </row>
    <row r="23" spans="1:14">
      <c r="A23" s="580">
        <f t="shared" si="0"/>
        <v>10</v>
      </c>
      <c r="B23" s="1096"/>
      <c r="C23" s="1097"/>
      <c r="D23" s="1099"/>
      <c r="E23" s="1069"/>
      <c r="F23" s="1067"/>
      <c r="G23" s="853"/>
      <c r="H23" s="888"/>
      <c r="I23" s="905"/>
      <c r="J23" s="905"/>
      <c r="K23" s="905"/>
      <c r="L23" s="905"/>
      <c r="M23" s="889"/>
      <c r="N23" s="581"/>
    </row>
    <row r="24" spans="1:14">
      <c r="A24" s="580">
        <f t="shared" si="0"/>
        <v>11</v>
      </c>
      <c r="B24" s="1096"/>
      <c r="C24" s="1097"/>
      <c r="D24" s="1099"/>
      <c r="E24" s="1069"/>
      <c r="F24" s="1067"/>
      <c r="G24" s="853"/>
      <c r="H24" s="888"/>
      <c r="I24" s="905"/>
      <c r="J24" s="905"/>
      <c r="K24" s="905"/>
      <c r="L24" s="905"/>
      <c r="M24" s="889"/>
      <c r="N24" s="581"/>
    </row>
    <row r="25" spans="1:14">
      <c r="A25" s="580">
        <f t="shared" si="0"/>
        <v>12</v>
      </c>
      <c r="B25" s="1096" t="s">
        <v>2914</v>
      </c>
      <c r="C25" s="1097">
        <v>35892</v>
      </c>
      <c r="D25" s="1098">
        <v>46858</v>
      </c>
      <c r="E25" s="1069">
        <v>34773000</v>
      </c>
      <c r="F25" s="1067">
        <v>6.5000000000000002E-2</v>
      </c>
      <c r="G25" s="1070">
        <v>2260245</v>
      </c>
      <c r="H25" s="888">
        <v>27729.65</v>
      </c>
      <c r="I25" s="905"/>
      <c r="J25" s="905">
        <v>-41898.769999999997</v>
      </c>
      <c r="K25" s="1071">
        <v>5438.16</v>
      </c>
      <c r="L25" s="1071">
        <v>8216.92</v>
      </c>
      <c r="M25" s="889"/>
      <c r="N25" s="581"/>
    </row>
    <row r="26" spans="1:14">
      <c r="A26" s="580">
        <f t="shared" si="0"/>
        <v>13</v>
      </c>
      <c r="B26" s="1096" t="s">
        <v>3205</v>
      </c>
      <c r="C26" s="1097">
        <v>37343</v>
      </c>
      <c r="D26" s="1099">
        <v>48305</v>
      </c>
      <c r="E26" s="1069">
        <v>99437000</v>
      </c>
      <c r="F26" s="1067">
        <v>7.3749999999999996E-2</v>
      </c>
      <c r="G26" s="1070">
        <v>7333478.7600000016</v>
      </c>
      <c r="H26" s="888">
        <v>386125.26</v>
      </c>
      <c r="I26" s="905"/>
      <c r="J26" s="905">
        <v>-544880.18999999994</v>
      </c>
      <c r="K26" s="1071">
        <v>32761.800000000003</v>
      </c>
      <c r="L26" s="1071">
        <v>46231.780000000006</v>
      </c>
      <c r="M26" s="889"/>
      <c r="N26" s="581"/>
    </row>
    <row r="27" spans="1:14">
      <c r="A27" s="580">
        <f t="shared" si="0"/>
        <v>14</v>
      </c>
      <c r="B27" s="1096"/>
      <c r="C27" s="1097"/>
      <c r="D27" s="1098"/>
      <c r="E27" s="1069"/>
      <c r="F27" s="1067"/>
      <c r="G27" s="853"/>
      <c r="H27" s="888"/>
      <c r="I27" s="905"/>
      <c r="J27" s="905"/>
      <c r="K27" s="905"/>
      <c r="L27" s="905"/>
      <c r="M27" s="889"/>
      <c r="N27" s="581"/>
    </row>
    <row r="28" spans="1:14">
      <c r="A28" s="580">
        <f t="shared" si="0"/>
        <v>15</v>
      </c>
      <c r="B28" s="608" t="s">
        <v>46</v>
      </c>
      <c r="C28" s="581"/>
      <c r="D28" s="609"/>
      <c r="E28" s="610">
        <f>SUM(E25:E27)</f>
        <v>134210000</v>
      </c>
      <c r="F28" s="611"/>
      <c r="G28" s="612"/>
      <c r="H28" s="613"/>
      <c r="I28" s="614"/>
      <c r="J28" s="614"/>
      <c r="K28" s="613"/>
      <c r="L28" s="613"/>
      <c r="M28" s="615"/>
      <c r="N28" s="581"/>
    </row>
    <row r="29" spans="1:14">
      <c r="A29" s="593"/>
      <c r="B29" s="609"/>
      <c r="C29" s="609"/>
      <c r="D29" s="609"/>
      <c r="E29" s="609"/>
      <c r="F29" s="611"/>
      <c r="G29" s="613"/>
      <c r="H29" s="613"/>
      <c r="I29" s="613"/>
      <c r="J29" s="613"/>
      <c r="K29" s="613"/>
      <c r="L29" s="613"/>
      <c r="M29" s="615"/>
      <c r="N29" s="581"/>
    </row>
    <row r="30" spans="1:14">
      <c r="A30" s="580">
        <f>+A28+1</f>
        <v>16</v>
      </c>
      <c r="B30" s="1065" t="s">
        <v>234</v>
      </c>
      <c r="C30" s="838"/>
      <c r="D30" s="1023"/>
      <c r="E30" s="838"/>
      <c r="F30" s="1023"/>
      <c r="G30" s="853"/>
      <c r="H30" s="888"/>
      <c r="I30" s="905"/>
      <c r="J30" s="905"/>
      <c r="K30" s="1069"/>
      <c r="L30" s="888"/>
      <c r="M30" s="889"/>
      <c r="N30" s="581"/>
    </row>
    <row r="31" spans="1:14">
      <c r="A31" s="580">
        <f>+A30+1</f>
        <v>17</v>
      </c>
      <c r="B31" s="1023"/>
      <c r="C31" s="838"/>
      <c r="D31" s="1023"/>
      <c r="E31" s="1066"/>
      <c r="F31" s="1023"/>
      <c r="G31" s="853"/>
      <c r="H31" s="888"/>
      <c r="I31" s="905"/>
      <c r="J31" s="905"/>
      <c r="K31" s="1069"/>
      <c r="L31" s="888"/>
      <c r="M31" s="889"/>
      <c r="N31" s="581"/>
    </row>
    <row r="32" spans="1:14">
      <c r="A32" s="580">
        <f t="shared" ref="A32:A39" si="1">+A31+1</f>
        <v>18</v>
      </c>
      <c r="B32" s="1023"/>
      <c r="C32" s="838"/>
      <c r="D32" s="1023"/>
      <c r="E32" s="1069"/>
      <c r="F32" s="1023"/>
      <c r="G32" s="853"/>
      <c r="H32" s="888"/>
      <c r="I32" s="905"/>
      <c r="J32" s="905"/>
      <c r="K32" s="1069"/>
      <c r="L32" s="888"/>
      <c r="M32" s="889"/>
      <c r="N32" s="581"/>
    </row>
    <row r="33" spans="1:14">
      <c r="A33" s="580">
        <f t="shared" si="1"/>
        <v>19</v>
      </c>
      <c r="B33" s="608" t="s">
        <v>46</v>
      </c>
      <c r="C33" s="581"/>
      <c r="D33" s="609"/>
      <c r="E33" s="610">
        <v>0</v>
      </c>
      <c r="F33" s="611"/>
      <c r="G33" s="612"/>
      <c r="H33" s="613"/>
      <c r="I33" s="614"/>
      <c r="J33" s="614"/>
      <c r="K33" s="613"/>
      <c r="L33" s="613"/>
      <c r="M33" s="615"/>
      <c r="N33" s="581"/>
    </row>
    <row r="34" spans="1:14">
      <c r="A34" s="580">
        <f t="shared" si="1"/>
        <v>20</v>
      </c>
      <c r="B34" s="609"/>
      <c r="C34" s="581"/>
      <c r="D34" s="609"/>
      <c r="E34" s="581"/>
      <c r="F34" s="609"/>
      <c r="G34" s="612"/>
      <c r="H34" s="613"/>
      <c r="I34" s="614"/>
      <c r="J34" s="614"/>
      <c r="K34" s="617"/>
      <c r="L34" s="613"/>
      <c r="M34" s="615"/>
      <c r="N34" s="581"/>
    </row>
    <row r="35" spans="1:14">
      <c r="A35" s="580">
        <f t="shared" si="1"/>
        <v>21</v>
      </c>
      <c r="B35" s="1065" t="s">
        <v>235</v>
      </c>
      <c r="C35" s="838"/>
      <c r="D35" s="1023"/>
      <c r="E35" s="838"/>
      <c r="F35" s="1023"/>
      <c r="G35" s="853"/>
      <c r="H35" s="888"/>
      <c r="I35" s="905"/>
      <c r="J35" s="905"/>
      <c r="K35" s="1069"/>
      <c r="L35" s="888"/>
      <c r="M35" s="889"/>
      <c r="N35" s="581"/>
    </row>
    <row r="36" spans="1:14">
      <c r="A36" s="580">
        <f t="shared" si="1"/>
        <v>22</v>
      </c>
      <c r="B36" s="1023"/>
      <c r="C36" s="838"/>
      <c r="D36" s="1023"/>
      <c r="E36" s="1066"/>
      <c r="F36" s="1023"/>
      <c r="G36" s="853"/>
      <c r="H36" s="888"/>
      <c r="I36" s="905"/>
      <c r="J36" s="905"/>
      <c r="K36" s="1069"/>
      <c r="L36" s="888"/>
      <c r="M36" s="889"/>
      <c r="N36" s="581"/>
    </row>
    <row r="37" spans="1:14">
      <c r="A37" s="580">
        <f t="shared" si="1"/>
        <v>23</v>
      </c>
      <c r="B37" s="1023"/>
      <c r="C37" s="838"/>
      <c r="D37" s="1023"/>
      <c r="E37" s="1069"/>
      <c r="F37" s="1023"/>
      <c r="G37" s="853"/>
      <c r="H37" s="888"/>
      <c r="I37" s="905"/>
      <c r="J37" s="905"/>
      <c r="K37" s="1069"/>
      <c r="L37" s="888"/>
      <c r="M37" s="889"/>
      <c r="N37" s="581"/>
    </row>
    <row r="38" spans="1:14">
      <c r="A38" s="580">
        <f t="shared" si="1"/>
        <v>24</v>
      </c>
      <c r="B38" s="1023"/>
      <c r="C38" s="838"/>
      <c r="D38" s="1023"/>
      <c r="E38" s="1069"/>
      <c r="F38" s="1023"/>
      <c r="G38" s="853"/>
      <c r="H38" s="888"/>
      <c r="I38" s="905"/>
      <c r="J38" s="905"/>
      <c r="K38" s="1069"/>
      <c r="L38" s="888"/>
      <c r="M38" s="889"/>
      <c r="N38" s="581"/>
    </row>
    <row r="39" spans="1:14">
      <c r="A39" s="580">
        <f t="shared" si="1"/>
        <v>25</v>
      </c>
      <c r="B39" s="608" t="s">
        <v>46</v>
      </c>
      <c r="C39" s="581"/>
      <c r="D39" s="609"/>
      <c r="E39" s="610">
        <v>0</v>
      </c>
      <c r="F39" s="611"/>
      <c r="G39" s="612"/>
      <c r="H39" s="613"/>
      <c r="I39" s="614"/>
      <c r="J39" s="614"/>
      <c r="K39" s="613"/>
      <c r="L39" s="613"/>
      <c r="M39" s="615"/>
      <c r="N39" s="581"/>
    </row>
    <row r="40" spans="1:14">
      <c r="A40" s="580"/>
      <c r="B40" s="609"/>
      <c r="C40" s="581"/>
      <c r="D40" s="609"/>
      <c r="E40" s="581"/>
      <c r="F40" s="609"/>
      <c r="G40" s="612"/>
      <c r="H40" s="613"/>
      <c r="I40" s="614"/>
      <c r="J40" s="614"/>
      <c r="K40" s="617"/>
      <c r="L40" s="613"/>
      <c r="M40" s="615"/>
      <c r="N40" s="581"/>
    </row>
    <row r="41" spans="1:14" ht="16" thickBot="1">
      <c r="A41" s="616">
        <f>+A39+1</f>
        <v>26</v>
      </c>
      <c r="B41" s="618" t="s">
        <v>2581</v>
      </c>
      <c r="C41" s="619"/>
      <c r="D41" s="620"/>
      <c r="E41" s="621">
        <f>E28+E33+E39</f>
        <v>134210000</v>
      </c>
      <c r="F41" s="1429"/>
      <c r="G41" s="1430">
        <f>SUM(G25:G40)</f>
        <v>9593723.7600000016</v>
      </c>
      <c r="H41" s="2047">
        <f t="shared" ref="H41:M41" si="2">SUM(H25:H40)</f>
        <v>413854.91000000003</v>
      </c>
      <c r="I41" s="1430">
        <f t="shared" si="2"/>
        <v>0</v>
      </c>
      <c r="J41" s="1430">
        <f t="shared" si="2"/>
        <v>-586778.96</v>
      </c>
      <c r="K41" s="1430">
        <f t="shared" si="2"/>
        <v>38199.960000000006</v>
      </c>
      <c r="L41" s="1430">
        <f t="shared" si="2"/>
        <v>54448.700000000004</v>
      </c>
      <c r="M41" s="1430">
        <f t="shared" si="2"/>
        <v>0</v>
      </c>
      <c r="N41" s="581"/>
    </row>
    <row r="42" spans="1:14">
      <c r="A42" s="622"/>
      <c r="B42" s="623"/>
      <c r="C42" s="622"/>
      <c r="D42" s="622"/>
      <c r="E42" s="879"/>
      <c r="F42" s="625"/>
      <c r="G42" s="879"/>
      <c r="H42" s="879"/>
      <c r="I42" s="879"/>
      <c r="J42" s="879"/>
      <c r="K42" s="879"/>
      <c r="L42" s="879"/>
      <c r="M42" s="624"/>
      <c r="N42" s="581"/>
    </row>
    <row r="43" spans="1:14">
      <c r="A43" s="626"/>
      <c r="B43" s="627"/>
      <c r="C43" s="628"/>
      <c r="D43" s="629"/>
      <c r="E43" s="627"/>
      <c r="F43" s="627"/>
      <c r="G43" s="754"/>
      <c r="H43" s="628"/>
      <c r="I43" s="627"/>
      <c r="J43" s="628"/>
      <c r="K43" s="627"/>
      <c r="L43" s="630"/>
      <c r="M43" s="624"/>
      <c r="N43" s="581"/>
    </row>
    <row r="44" spans="1:14">
      <c r="A44" s="631" t="s">
        <v>35</v>
      </c>
      <c r="B44" s="559"/>
      <c r="C44" s="632"/>
      <c r="D44" s="633"/>
      <c r="E44" s="561" t="s">
        <v>1027</v>
      </c>
      <c r="F44" s="561"/>
      <c r="G44" s="561"/>
      <c r="H44" s="634"/>
      <c r="I44" s="561" t="s">
        <v>1028</v>
      </c>
      <c r="J44" s="634"/>
      <c r="K44" s="561" t="s">
        <v>1029</v>
      </c>
      <c r="L44" s="562"/>
      <c r="M44" s="624"/>
      <c r="N44" s="581"/>
    </row>
    <row r="45" spans="1:14">
      <c r="A45" s="631" t="s">
        <v>47</v>
      </c>
      <c r="B45" s="559"/>
      <c r="C45" s="633"/>
      <c r="D45" s="633"/>
      <c r="E45" s="629" t="s">
        <v>549</v>
      </c>
      <c r="F45" s="629" t="s">
        <v>2582</v>
      </c>
      <c r="G45" s="628"/>
      <c r="H45" s="629" t="s">
        <v>1030</v>
      </c>
      <c r="I45" s="628"/>
      <c r="J45" s="629" t="s">
        <v>1418</v>
      </c>
      <c r="K45" s="628"/>
      <c r="L45" s="630"/>
      <c r="M45" s="624"/>
      <c r="N45" s="581"/>
    </row>
    <row r="46" spans="1:14">
      <c r="A46" s="635"/>
      <c r="B46" s="559"/>
      <c r="C46" s="633"/>
      <c r="D46" s="633"/>
      <c r="E46" s="633" t="s">
        <v>236</v>
      </c>
      <c r="F46" s="633" t="s">
        <v>2583</v>
      </c>
      <c r="G46" s="632"/>
      <c r="H46" s="633" t="s">
        <v>1031</v>
      </c>
      <c r="I46" s="632"/>
      <c r="J46" s="633" t="s">
        <v>1032</v>
      </c>
      <c r="K46" s="632"/>
      <c r="L46" s="571"/>
      <c r="M46" s="624"/>
      <c r="N46" s="581"/>
    </row>
    <row r="47" spans="1:14">
      <c r="A47" s="635"/>
      <c r="B47" s="559"/>
      <c r="C47" s="632"/>
      <c r="D47" s="633"/>
      <c r="E47" s="633" t="s">
        <v>1033</v>
      </c>
      <c r="F47" s="633" t="s">
        <v>2584</v>
      </c>
      <c r="G47" s="633" t="s">
        <v>1719</v>
      </c>
      <c r="H47" s="633" t="s">
        <v>1034</v>
      </c>
      <c r="I47" s="633" t="s">
        <v>237</v>
      </c>
      <c r="J47" s="633" t="s">
        <v>1035</v>
      </c>
      <c r="K47" s="633" t="s">
        <v>281</v>
      </c>
      <c r="L47" s="636" t="s">
        <v>1036</v>
      </c>
      <c r="M47" s="624"/>
      <c r="N47" s="581"/>
    </row>
    <row r="48" spans="1:14">
      <c r="A48" s="635"/>
      <c r="B48" s="559"/>
      <c r="C48" s="632"/>
      <c r="D48" s="633"/>
      <c r="E48" s="633"/>
      <c r="F48" s="633" t="s">
        <v>2585</v>
      </c>
      <c r="G48" s="633"/>
      <c r="H48" s="633"/>
      <c r="I48" s="633"/>
      <c r="J48" s="633"/>
      <c r="K48" s="633"/>
      <c r="L48" s="636"/>
      <c r="M48" s="624"/>
      <c r="N48" s="581"/>
    </row>
    <row r="49" spans="1:14">
      <c r="A49" s="626"/>
      <c r="B49" s="627"/>
      <c r="C49" s="628"/>
      <c r="D49" s="628"/>
      <c r="E49" s="628"/>
      <c r="F49" s="628"/>
      <c r="G49" s="628"/>
      <c r="H49" s="628"/>
      <c r="I49" s="628"/>
      <c r="J49" s="628"/>
      <c r="K49" s="628"/>
      <c r="L49" s="630"/>
      <c r="M49" s="624"/>
      <c r="N49" s="581"/>
    </row>
    <row r="50" spans="1:14">
      <c r="A50" s="635">
        <f>+A41+1</f>
        <v>27</v>
      </c>
      <c r="B50" s="637" t="s">
        <v>1037</v>
      </c>
      <c r="C50" s="1072"/>
      <c r="D50" s="632"/>
      <c r="E50" s="632"/>
      <c r="F50" s="632"/>
      <c r="G50" s="632"/>
      <c r="H50" s="632"/>
      <c r="I50" s="632"/>
      <c r="J50" s="632"/>
      <c r="K50" s="632"/>
      <c r="L50" s="571"/>
      <c r="M50" s="624"/>
      <c r="N50" s="581"/>
    </row>
    <row r="51" spans="1:14">
      <c r="A51" s="635"/>
      <c r="B51" s="559"/>
      <c r="C51" s="1072"/>
      <c r="D51" s="632"/>
      <c r="E51" s="1073">
        <v>1</v>
      </c>
      <c r="F51" s="1072" t="s">
        <v>2772</v>
      </c>
      <c r="G51" s="1100">
        <v>1000010</v>
      </c>
      <c r="H51" s="1100">
        <v>9097143460.1900005</v>
      </c>
      <c r="I51" s="638"/>
      <c r="J51" s="632"/>
      <c r="K51" s="632"/>
      <c r="L51" s="571"/>
      <c r="M51" s="624"/>
      <c r="N51" s="581"/>
    </row>
    <row r="52" spans="1:14">
      <c r="A52" s="639">
        <f>+A50+1</f>
        <v>28</v>
      </c>
      <c r="B52" s="559"/>
      <c r="C52" s="1072"/>
      <c r="D52" s="1073"/>
      <c r="E52" s="1073"/>
      <c r="F52" s="1072"/>
      <c r="G52" s="1074"/>
      <c r="H52" s="1074"/>
      <c r="I52" s="1073"/>
      <c r="J52" s="1074"/>
      <c r="K52" s="1074"/>
      <c r="L52" s="1075"/>
      <c r="M52" s="624"/>
      <c r="N52" s="581"/>
    </row>
    <row r="53" spans="1:14">
      <c r="A53" s="639">
        <f>+A52+1</f>
        <v>29</v>
      </c>
      <c r="B53" s="559"/>
      <c r="C53" s="1072"/>
      <c r="D53" s="1073"/>
      <c r="E53" s="1073"/>
      <c r="F53" s="1072"/>
      <c r="G53" s="1073"/>
      <c r="H53" s="1073"/>
      <c r="I53" s="1073"/>
      <c r="J53" s="1073"/>
      <c r="K53" s="1073"/>
      <c r="L53" s="1076"/>
      <c r="M53" s="624"/>
      <c r="N53" s="581"/>
    </row>
    <row r="54" spans="1:14">
      <c r="A54" s="639">
        <f>+A53+1</f>
        <v>30</v>
      </c>
      <c r="B54" s="559"/>
      <c r="C54" s="1072"/>
      <c r="D54" s="1073"/>
      <c r="E54" s="1073"/>
      <c r="F54" s="1072"/>
      <c r="G54" s="1073"/>
      <c r="H54" s="1073"/>
      <c r="I54" s="1073"/>
      <c r="J54" s="1073"/>
      <c r="K54" s="1073"/>
      <c r="L54" s="1076"/>
      <c r="M54" s="624"/>
      <c r="N54" s="581"/>
    </row>
    <row r="55" spans="1:14">
      <c r="A55" s="639">
        <f>+A54+1</f>
        <v>31</v>
      </c>
      <c r="B55" s="559"/>
      <c r="C55" s="640" t="s">
        <v>1038</v>
      </c>
      <c r="D55" s="641"/>
      <c r="E55" s="749">
        <v>0</v>
      </c>
      <c r="F55" s="642"/>
      <c r="G55" s="749">
        <f>G51</f>
        <v>1000010</v>
      </c>
      <c r="H55" s="749">
        <f>H51</f>
        <v>9097143460.1900005</v>
      </c>
      <c r="I55" s="641">
        <v>0</v>
      </c>
      <c r="J55" s="643">
        <v>0</v>
      </c>
      <c r="K55" s="643">
        <v>0</v>
      </c>
      <c r="L55" s="644">
        <v>0</v>
      </c>
      <c r="M55" s="624"/>
      <c r="N55" s="581"/>
    </row>
    <row r="56" spans="1:14">
      <c r="A56" s="645"/>
      <c r="B56" s="627"/>
      <c r="C56" s="628"/>
      <c r="D56" s="628"/>
      <c r="E56" s="628"/>
      <c r="F56" s="632"/>
      <c r="G56" s="628"/>
      <c r="H56" s="628"/>
      <c r="I56" s="628"/>
      <c r="J56" s="628"/>
      <c r="K56" s="628"/>
      <c r="L56" s="630"/>
      <c r="M56" s="624"/>
      <c r="N56" s="581"/>
    </row>
    <row r="57" spans="1:14">
      <c r="A57" s="639">
        <f>+A55+1</f>
        <v>32</v>
      </c>
      <c r="B57" s="637" t="s">
        <v>1039</v>
      </c>
      <c r="C57" s="1077"/>
      <c r="D57" s="632"/>
      <c r="E57" s="632"/>
      <c r="F57" s="632"/>
      <c r="G57" s="632"/>
      <c r="H57" s="632"/>
      <c r="I57" s="632"/>
      <c r="J57" s="632"/>
      <c r="K57" s="632"/>
      <c r="L57" s="571"/>
      <c r="M57" s="646"/>
      <c r="N57" s="581"/>
    </row>
    <row r="58" spans="1:14">
      <c r="A58" s="639"/>
      <c r="B58" s="559"/>
      <c r="C58" s="632"/>
      <c r="D58" s="632"/>
      <c r="E58" s="638"/>
      <c r="F58" s="632"/>
      <c r="G58" s="632"/>
      <c r="H58" s="632"/>
      <c r="I58" s="638"/>
      <c r="J58" s="632"/>
      <c r="K58" s="632"/>
      <c r="L58" s="571"/>
      <c r="M58" s="624"/>
      <c r="N58" s="581"/>
    </row>
    <row r="59" spans="1:14">
      <c r="A59" s="639">
        <f>+A57+1</f>
        <v>33</v>
      </c>
      <c r="B59" s="559"/>
      <c r="C59" s="1072"/>
      <c r="D59" s="1073"/>
      <c r="E59" s="1073"/>
      <c r="F59" s="1074"/>
      <c r="G59" s="1074"/>
      <c r="H59" s="1074"/>
      <c r="I59" s="1073"/>
      <c r="J59" s="1074"/>
      <c r="K59" s="1074"/>
      <c r="L59" s="1075"/>
      <c r="M59" s="624"/>
      <c r="N59" s="581"/>
    </row>
    <row r="60" spans="1:14">
      <c r="A60" s="639">
        <f>+A59+1</f>
        <v>34</v>
      </c>
      <c r="B60" s="559"/>
      <c r="C60" s="1072"/>
      <c r="D60" s="1073"/>
      <c r="E60" s="1073"/>
      <c r="F60" s="1073"/>
      <c r="G60" s="1073"/>
      <c r="H60" s="1073"/>
      <c r="I60" s="1073"/>
      <c r="J60" s="1073"/>
      <c r="K60" s="1073"/>
      <c r="L60" s="1076"/>
      <c r="M60" s="624"/>
      <c r="N60" s="581"/>
    </row>
    <row r="61" spans="1:14">
      <c r="A61" s="639">
        <f>+A60+1</f>
        <v>35</v>
      </c>
      <c r="B61" s="559"/>
      <c r="C61" s="1072"/>
      <c r="D61" s="1073"/>
      <c r="E61" s="1073"/>
      <c r="F61" s="1073"/>
      <c r="G61" s="1073"/>
      <c r="H61" s="1073"/>
      <c r="I61" s="1073"/>
      <c r="J61" s="1073"/>
      <c r="K61" s="1073"/>
      <c r="L61" s="1076"/>
      <c r="M61" s="624"/>
      <c r="N61" s="581"/>
    </row>
    <row r="62" spans="1:14" ht="16" thickBot="1">
      <c r="A62" s="647">
        <f>+A61+1</f>
        <v>36</v>
      </c>
      <c r="B62" s="648"/>
      <c r="C62" s="649" t="s">
        <v>1040</v>
      </c>
      <c r="D62" s="650"/>
      <c r="E62" s="650">
        <v>0</v>
      </c>
      <c r="F62" s="650"/>
      <c r="G62" s="651">
        <v>0</v>
      </c>
      <c r="H62" s="651">
        <v>0</v>
      </c>
      <c r="I62" s="650">
        <v>0</v>
      </c>
      <c r="J62" s="651">
        <v>0</v>
      </c>
      <c r="K62" s="650">
        <v>0</v>
      </c>
      <c r="L62" s="650">
        <v>0</v>
      </c>
      <c r="M62" s="624"/>
      <c r="N62" s="581"/>
    </row>
    <row r="63" spans="1:14">
      <c r="A63" s="652"/>
      <c r="B63" s="609"/>
      <c r="C63" s="581"/>
      <c r="D63" s="609"/>
      <c r="E63" s="581"/>
      <c r="F63" s="622"/>
      <c r="G63" s="646"/>
      <c r="H63" s="646"/>
      <c r="I63" s="646"/>
      <c r="J63" s="646"/>
      <c r="K63" s="646"/>
      <c r="L63" s="1075"/>
      <c r="M63" s="624"/>
      <c r="N63" s="581"/>
    </row>
    <row r="64" spans="1:14" ht="16" thickBot="1">
      <c r="A64" s="653">
        <f>+A62+1</f>
        <v>37</v>
      </c>
      <c r="B64" s="618" t="s">
        <v>2586</v>
      </c>
      <c r="C64" s="619"/>
      <c r="D64" s="620"/>
      <c r="E64" s="650">
        <f>+E41+Sch.11!E114</f>
        <v>-10732331999.050003</v>
      </c>
      <c r="F64" s="621"/>
      <c r="G64" s="621"/>
      <c r="H64" s="621"/>
      <c r="I64" s="621"/>
      <c r="J64" s="621"/>
      <c r="K64" s="621"/>
      <c r="L64" s="654"/>
      <c r="M64" s="624"/>
      <c r="N64" s="581"/>
    </row>
    <row r="65" spans="1:14" ht="16" thickBot="1">
      <c r="A65" s="622"/>
      <c r="B65" s="623"/>
      <c r="C65" s="622"/>
      <c r="D65" s="622"/>
      <c r="E65" s="624"/>
      <c r="F65" s="624"/>
      <c r="G65" s="624"/>
      <c r="H65" s="624"/>
      <c r="I65" s="624"/>
      <c r="J65" s="624"/>
      <c r="K65" s="624"/>
      <c r="L65" s="624"/>
      <c r="M65" s="624"/>
      <c r="N65" s="581"/>
    </row>
    <row r="66" spans="1:14" ht="18">
      <c r="A66" s="945"/>
      <c r="B66" s="655"/>
      <c r="C66" s="655"/>
      <c r="D66" s="655"/>
      <c r="E66" s="655"/>
      <c r="F66" s="655"/>
      <c r="G66" s="655"/>
      <c r="H66" s="655"/>
      <c r="I66" s="655"/>
      <c r="J66" s="655"/>
      <c r="K66" s="946"/>
      <c r="L66" s="624"/>
      <c r="M66" s="624"/>
      <c r="N66" s="581"/>
    </row>
    <row r="67" spans="1:14" ht="17.5">
      <c r="A67" s="656"/>
      <c r="B67" s="572"/>
      <c r="C67" s="572"/>
      <c r="D67" s="572"/>
      <c r="E67" s="577" t="s">
        <v>2580</v>
      </c>
      <c r="F67" s="572"/>
      <c r="G67" s="572"/>
      <c r="H67" s="572"/>
      <c r="I67" s="572"/>
      <c r="J67" s="572"/>
      <c r="K67" s="573"/>
      <c r="L67" s="624"/>
      <c r="M67" s="624"/>
      <c r="N67" s="581"/>
    </row>
    <row r="68" spans="1:14" ht="17.5">
      <c r="A68" s="947" t="s">
        <v>3151</v>
      </c>
      <c r="B68" s="657"/>
      <c r="C68" s="657"/>
      <c r="D68" s="657"/>
      <c r="E68" s="657"/>
      <c r="F68" s="657"/>
      <c r="G68" s="657"/>
      <c r="H68" s="657"/>
      <c r="I68" s="657"/>
      <c r="J68" s="657"/>
      <c r="K68" s="658"/>
      <c r="L68" s="624"/>
      <c r="M68" s="624"/>
      <c r="N68" s="581"/>
    </row>
    <row r="69" spans="1:14" ht="17.5">
      <c r="A69" s="656"/>
      <c r="B69" s="572"/>
      <c r="C69" s="572"/>
      <c r="D69" s="572"/>
      <c r="E69" s="572"/>
      <c r="F69" s="572"/>
      <c r="G69" s="572"/>
      <c r="H69" s="572"/>
      <c r="I69" s="572"/>
      <c r="J69" s="572"/>
      <c r="K69" s="573"/>
      <c r="L69" s="624"/>
      <c r="M69" s="624"/>
      <c r="N69" s="581"/>
    </row>
    <row r="70" spans="1:14" ht="17.5">
      <c r="A70" s="948" t="s">
        <v>1400</v>
      </c>
      <c r="B70" s="572" t="s">
        <v>3152</v>
      </c>
      <c r="C70" s="572"/>
      <c r="D70" s="572"/>
      <c r="E70" s="572"/>
      <c r="F70" s="572"/>
      <c r="G70" s="572"/>
      <c r="H70" s="572"/>
      <c r="I70" s="572"/>
      <c r="J70" s="572"/>
      <c r="K70" s="573"/>
      <c r="L70" s="624"/>
      <c r="M70" s="624"/>
      <c r="N70" s="581"/>
    </row>
    <row r="71" spans="1:14" ht="18">
      <c r="A71" s="949"/>
      <c r="B71" s="572" t="s">
        <v>3153</v>
      </c>
      <c r="C71" s="572"/>
      <c r="D71" s="572"/>
      <c r="E71" s="572"/>
      <c r="F71" s="572"/>
      <c r="G71" s="572"/>
      <c r="H71" s="572"/>
      <c r="I71" s="572"/>
      <c r="J71" s="572"/>
      <c r="K71" s="573"/>
      <c r="L71" s="624"/>
      <c r="M71" s="624"/>
      <c r="N71" s="581"/>
    </row>
    <row r="72" spans="1:14" ht="17.5">
      <c r="A72" s="948" t="s">
        <v>1406</v>
      </c>
      <c r="B72" s="572" t="s">
        <v>3154</v>
      </c>
      <c r="C72" s="572"/>
      <c r="D72" s="572"/>
      <c r="E72" s="572"/>
      <c r="F72" s="572"/>
      <c r="G72" s="572"/>
      <c r="H72" s="572"/>
      <c r="I72" s="572"/>
      <c r="J72" s="572"/>
      <c r="K72" s="573"/>
      <c r="L72" s="624"/>
      <c r="M72" s="624"/>
      <c r="N72" s="581"/>
    </row>
    <row r="73" spans="1:14" ht="18">
      <c r="A73" s="949"/>
      <c r="B73" s="572" t="s">
        <v>3155</v>
      </c>
      <c r="C73" s="572"/>
      <c r="D73" s="572"/>
      <c r="E73" s="572"/>
      <c r="F73" s="572"/>
      <c r="G73" s="572"/>
      <c r="H73" s="572"/>
      <c r="I73" s="572"/>
      <c r="J73" s="572"/>
      <c r="K73" s="573"/>
      <c r="L73" s="624"/>
      <c r="M73" s="624"/>
      <c r="N73" s="581"/>
    </row>
    <row r="74" spans="1:14" ht="17.5">
      <c r="A74" s="948" t="s">
        <v>2192</v>
      </c>
      <c r="B74" s="572" t="s">
        <v>3156</v>
      </c>
      <c r="C74" s="572"/>
      <c r="D74" s="572"/>
      <c r="E74" s="572"/>
      <c r="F74" s="572"/>
      <c r="G74" s="572"/>
      <c r="H74" s="572"/>
      <c r="I74" s="572"/>
      <c r="J74" s="572"/>
      <c r="K74" s="573"/>
      <c r="L74" s="624"/>
      <c r="M74" s="624"/>
      <c r="N74" s="581"/>
    </row>
    <row r="75" spans="1:14" ht="18">
      <c r="A75" s="949"/>
      <c r="B75" s="572" t="s">
        <v>3157</v>
      </c>
      <c r="C75" s="572"/>
      <c r="D75" s="572"/>
      <c r="E75" s="572"/>
      <c r="F75" s="572"/>
      <c r="G75" s="572"/>
      <c r="H75" s="572"/>
      <c r="I75" s="572"/>
      <c r="J75" s="572"/>
      <c r="K75" s="573"/>
      <c r="L75" s="624"/>
      <c r="M75" s="624"/>
      <c r="N75" s="581"/>
    </row>
    <row r="76" spans="1:14" ht="17.5">
      <c r="A76" s="948" t="s">
        <v>189</v>
      </c>
      <c r="B76" s="572" t="s">
        <v>3158</v>
      </c>
      <c r="C76" s="572"/>
      <c r="D76" s="572"/>
      <c r="E76" s="572"/>
      <c r="F76" s="572"/>
      <c r="G76" s="572"/>
      <c r="H76" s="572"/>
      <c r="I76" s="572"/>
      <c r="J76" s="572"/>
      <c r="K76" s="573"/>
      <c r="L76" s="624"/>
      <c r="M76" s="624"/>
      <c r="N76" s="581"/>
    </row>
    <row r="77" spans="1:14" ht="18">
      <c r="A77" s="949"/>
      <c r="B77" s="572" t="s">
        <v>3159</v>
      </c>
      <c r="C77" s="572"/>
      <c r="D77" s="572"/>
      <c r="E77" s="572"/>
      <c r="F77" s="572"/>
      <c r="G77" s="572"/>
      <c r="H77" s="572"/>
      <c r="I77" s="572"/>
      <c r="J77" s="572"/>
      <c r="K77" s="573"/>
      <c r="L77" s="624"/>
      <c r="M77" s="624"/>
      <c r="N77" s="581"/>
    </row>
    <row r="78" spans="1:14" ht="18">
      <c r="A78" s="949"/>
      <c r="B78" s="572" t="s">
        <v>3160</v>
      </c>
      <c r="C78" s="572"/>
      <c r="D78" s="572"/>
      <c r="E78" s="572"/>
      <c r="F78" s="572"/>
      <c r="G78" s="572"/>
      <c r="H78" s="572"/>
      <c r="I78" s="572"/>
      <c r="J78" s="572"/>
      <c r="K78" s="573"/>
      <c r="L78" s="624"/>
      <c r="M78" s="624"/>
      <c r="N78" s="581"/>
    </row>
    <row r="79" spans="1:14" ht="18">
      <c r="A79" s="949"/>
      <c r="B79" s="572" t="s">
        <v>3161</v>
      </c>
      <c r="C79" s="572"/>
      <c r="D79" s="572"/>
      <c r="E79" s="572"/>
      <c r="F79" s="572"/>
      <c r="G79" s="572"/>
      <c r="H79" s="572"/>
      <c r="I79" s="572"/>
      <c r="J79" s="572"/>
      <c r="K79" s="573"/>
      <c r="L79" s="624"/>
      <c r="M79" s="624"/>
      <c r="N79" s="581"/>
    </row>
    <row r="80" spans="1:14" ht="18">
      <c r="A80" s="949"/>
      <c r="B80" s="572" t="s">
        <v>3162</v>
      </c>
      <c r="C80" s="572"/>
      <c r="D80" s="572"/>
      <c r="E80" s="572"/>
      <c r="F80" s="572"/>
      <c r="G80" s="572"/>
      <c r="H80" s="572"/>
      <c r="I80" s="572"/>
      <c r="J80" s="572"/>
      <c r="K80" s="573"/>
      <c r="L80" s="624"/>
      <c r="M80" s="624"/>
      <c r="N80" s="581"/>
    </row>
    <row r="81" spans="1:14" ht="18">
      <c r="A81" s="949"/>
      <c r="B81" s="572" t="s">
        <v>3163</v>
      </c>
      <c r="C81" s="572"/>
      <c r="D81" s="572"/>
      <c r="E81" s="572"/>
      <c r="F81" s="572"/>
      <c r="G81" s="572"/>
      <c r="H81" s="572"/>
      <c r="I81" s="572"/>
      <c r="J81" s="572"/>
      <c r="K81" s="573"/>
      <c r="L81" s="624"/>
      <c r="M81" s="624"/>
      <c r="N81" s="581"/>
    </row>
    <row r="82" spans="1:14" ht="17.5">
      <c r="A82" s="948" t="s">
        <v>191</v>
      </c>
      <c r="B82" s="572" t="s">
        <v>3164</v>
      </c>
      <c r="C82" s="572"/>
      <c r="D82" s="572"/>
      <c r="E82" s="572"/>
      <c r="F82" s="572"/>
      <c r="G82" s="572"/>
      <c r="H82" s="572"/>
      <c r="I82" s="572"/>
      <c r="J82" s="572"/>
      <c r="K82" s="573"/>
      <c r="L82" s="624"/>
      <c r="M82" s="624"/>
      <c r="N82" s="581"/>
    </row>
    <row r="83" spans="1:14" ht="18">
      <c r="A83" s="950"/>
      <c r="B83" s="951" t="s">
        <v>3165</v>
      </c>
      <c r="C83" s="951"/>
      <c r="D83" s="951"/>
      <c r="E83" s="951"/>
      <c r="F83" s="951"/>
      <c r="G83" s="951"/>
      <c r="H83" s="951"/>
      <c r="I83" s="951"/>
      <c r="J83" s="951"/>
      <c r="K83" s="952"/>
      <c r="L83" s="624"/>
      <c r="M83" s="624"/>
      <c r="N83" s="581"/>
    </row>
    <row r="84" spans="1:14" ht="18">
      <c r="A84" s="953"/>
      <c r="B84" s="954"/>
      <c r="C84" s="954"/>
      <c r="D84" s="954"/>
      <c r="E84" s="659"/>
      <c r="F84" s="954"/>
      <c r="G84" s="954"/>
      <c r="H84" s="954"/>
      <c r="I84" s="659"/>
      <c r="J84" s="954"/>
      <c r="K84" s="955"/>
      <c r="L84" s="624"/>
      <c r="M84" s="624"/>
      <c r="N84" s="581"/>
    </row>
    <row r="85" spans="1:14" ht="18">
      <c r="A85" s="956"/>
      <c r="B85" s="572"/>
      <c r="C85" s="572"/>
      <c r="D85" s="572"/>
      <c r="E85" s="660"/>
      <c r="F85" s="657" t="s">
        <v>3166</v>
      </c>
      <c r="G85" s="657"/>
      <c r="H85" s="657"/>
      <c r="I85" s="661"/>
      <c r="J85" s="657" t="s">
        <v>3167</v>
      </c>
      <c r="K85" s="658"/>
      <c r="L85" s="624"/>
      <c r="M85" s="624"/>
      <c r="N85" s="581"/>
    </row>
    <row r="86" spans="1:14" ht="18">
      <c r="A86" s="956"/>
      <c r="B86" s="572"/>
      <c r="C86" s="572"/>
      <c r="D86" s="572"/>
      <c r="E86" s="660"/>
      <c r="F86" s="957" t="s">
        <v>3168</v>
      </c>
      <c r="G86" s="958"/>
      <c r="H86" s="659"/>
      <c r="I86" s="662"/>
      <c r="J86" s="954"/>
      <c r="K86" s="959"/>
      <c r="L86" s="624"/>
      <c r="M86" s="624"/>
      <c r="N86" s="581"/>
    </row>
    <row r="87" spans="1:14" ht="18">
      <c r="A87" s="956"/>
      <c r="B87" s="572"/>
      <c r="C87" s="572"/>
      <c r="D87" s="572"/>
      <c r="E87" s="660"/>
      <c r="F87" s="960" t="s">
        <v>3169</v>
      </c>
      <c r="G87" s="961"/>
      <c r="H87" s="660"/>
      <c r="I87" s="663"/>
      <c r="J87" s="660"/>
      <c r="K87" s="962"/>
      <c r="L87" s="624"/>
      <c r="M87" s="624"/>
      <c r="N87" s="581"/>
    </row>
    <row r="88" spans="1:14" ht="18">
      <c r="A88" s="956"/>
      <c r="B88" s="572"/>
      <c r="C88" s="572"/>
      <c r="D88" s="572"/>
      <c r="E88" s="660"/>
      <c r="F88" s="659"/>
      <c r="G88" s="662"/>
      <c r="H88" s="660"/>
      <c r="I88" s="663"/>
      <c r="J88" s="557"/>
      <c r="K88" s="963"/>
      <c r="L88" s="624"/>
      <c r="M88" s="624"/>
      <c r="N88" s="581"/>
    </row>
    <row r="89" spans="1:14" ht="18">
      <c r="A89" s="956"/>
      <c r="B89" s="572"/>
      <c r="C89" s="572"/>
      <c r="D89" s="572"/>
      <c r="E89" s="660"/>
      <c r="F89" s="660"/>
      <c r="G89" s="664" t="s">
        <v>3170</v>
      </c>
      <c r="H89" s="660"/>
      <c r="I89" s="663"/>
      <c r="J89" s="660"/>
      <c r="K89" s="962"/>
      <c r="L89" s="624"/>
      <c r="M89" s="624"/>
      <c r="N89" s="581"/>
    </row>
    <row r="90" spans="1:14" ht="17.5">
      <c r="A90" s="964"/>
      <c r="B90" s="572"/>
      <c r="C90" s="572"/>
      <c r="D90" s="572"/>
      <c r="E90" s="660"/>
      <c r="F90" s="665" t="s">
        <v>3170</v>
      </c>
      <c r="G90" s="664" t="s">
        <v>3171</v>
      </c>
      <c r="H90" s="665" t="s">
        <v>3172</v>
      </c>
      <c r="I90" s="664" t="s">
        <v>3173</v>
      </c>
      <c r="J90" s="665" t="s">
        <v>3172</v>
      </c>
      <c r="K90" s="965" t="s">
        <v>3173</v>
      </c>
      <c r="L90" s="624"/>
      <c r="M90" s="624"/>
      <c r="N90" s="581"/>
    </row>
    <row r="91" spans="1:14" ht="17.5">
      <c r="A91" s="964"/>
      <c r="B91" s="572"/>
      <c r="C91" s="572"/>
      <c r="D91" s="572"/>
      <c r="E91" s="660"/>
      <c r="F91" s="665" t="s">
        <v>3174</v>
      </c>
      <c r="G91" s="664" t="s">
        <v>236</v>
      </c>
      <c r="H91" s="665" t="s">
        <v>215</v>
      </c>
      <c r="I91" s="664" t="s">
        <v>237</v>
      </c>
      <c r="J91" s="665" t="s">
        <v>215</v>
      </c>
      <c r="K91" s="965" t="s">
        <v>237</v>
      </c>
      <c r="L91" s="624"/>
      <c r="M91" s="624"/>
      <c r="N91" s="581"/>
    </row>
    <row r="92" spans="1:14" ht="17.5">
      <c r="A92" s="966" t="s">
        <v>35</v>
      </c>
      <c r="B92" s="572"/>
      <c r="C92" s="572" t="s">
        <v>3175</v>
      </c>
      <c r="D92" s="572"/>
      <c r="E92" s="660"/>
      <c r="F92" s="665" t="s">
        <v>3176</v>
      </c>
      <c r="G92" s="664" t="s">
        <v>43</v>
      </c>
      <c r="H92" s="665" t="s">
        <v>1719</v>
      </c>
      <c r="I92" s="664" t="s">
        <v>3177</v>
      </c>
      <c r="J92" s="665" t="s">
        <v>1719</v>
      </c>
      <c r="K92" s="965" t="s">
        <v>3177</v>
      </c>
      <c r="L92" s="624"/>
      <c r="M92" s="624"/>
      <c r="N92" s="581"/>
    </row>
    <row r="93" spans="1:14" ht="17.5">
      <c r="A93" s="967" t="s">
        <v>47</v>
      </c>
      <c r="B93" s="951"/>
      <c r="C93" s="968" t="s">
        <v>459</v>
      </c>
      <c r="D93" s="951"/>
      <c r="E93" s="969"/>
      <c r="F93" s="970" t="s">
        <v>460</v>
      </c>
      <c r="G93" s="971" t="s">
        <v>461</v>
      </c>
      <c r="H93" s="970" t="s">
        <v>61</v>
      </c>
      <c r="I93" s="971" t="s">
        <v>62</v>
      </c>
      <c r="J93" s="970" t="s">
        <v>63</v>
      </c>
      <c r="K93" s="972" t="s">
        <v>64</v>
      </c>
      <c r="L93" s="624"/>
      <c r="M93" s="624"/>
      <c r="N93" s="581"/>
    </row>
    <row r="94" spans="1:14" ht="18">
      <c r="A94" s="973"/>
      <c r="B94" s="974"/>
      <c r="C94" s="974"/>
      <c r="D94" s="974"/>
      <c r="E94" s="975"/>
      <c r="F94" s="659"/>
      <c r="G94" s="662"/>
      <c r="H94" s="659"/>
      <c r="I94" s="662"/>
      <c r="J94" s="659"/>
      <c r="K94" s="959"/>
      <c r="L94" s="624"/>
      <c r="M94" s="624"/>
      <c r="N94" s="581"/>
    </row>
    <row r="95" spans="1:14" ht="17.5">
      <c r="A95" s="966">
        <v>36</v>
      </c>
      <c r="B95" s="1078"/>
      <c r="C95" s="1079"/>
      <c r="D95" s="1080"/>
      <c r="E95" s="1081"/>
      <c r="F95" s="1082"/>
      <c r="G95" s="1083"/>
      <c r="H95" s="1082"/>
      <c r="I95" s="1084"/>
      <c r="J95" s="1085"/>
      <c r="K95" s="1086"/>
      <c r="L95" s="624"/>
      <c r="M95" s="624"/>
      <c r="N95" s="581"/>
    </row>
    <row r="96" spans="1:14" ht="17.5">
      <c r="A96" s="966">
        <v>37</v>
      </c>
      <c r="B96" s="1087"/>
      <c r="C96" s="1087"/>
      <c r="D96" s="1087"/>
      <c r="E96" s="1081"/>
      <c r="F96" s="1081"/>
      <c r="G96" s="1083"/>
      <c r="H96" s="1081"/>
      <c r="I96" s="1088"/>
      <c r="J96" s="1089"/>
      <c r="K96" s="1086"/>
      <c r="L96" s="624"/>
      <c r="M96" s="624"/>
      <c r="N96" s="581"/>
    </row>
    <row r="97" spans="1:14" ht="17.5">
      <c r="A97" s="966">
        <v>38</v>
      </c>
      <c r="B97" s="1078"/>
      <c r="C97" s="1090"/>
      <c r="D97" s="1087"/>
      <c r="E97" s="1081"/>
      <c r="F97" s="1081"/>
      <c r="G97" s="1083"/>
      <c r="H97" s="1081"/>
      <c r="I97" s="1088"/>
      <c r="J97" s="1089"/>
      <c r="K97" s="1091"/>
      <c r="L97" s="624"/>
      <c r="M97" s="624"/>
      <c r="N97" s="581"/>
    </row>
    <row r="98" spans="1:14" ht="18.5" thickBot="1">
      <c r="A98" s="967">
        <v>39</v>
      </c>
      <c r="B98" s="976" t="s">
        <v>2110</v>
      </c>
      <c r="C98" s="977"/>
      <c r="D98" s="977"/>
      <c r="E98" s="978"/>
      <c r="F98" s="979" t="s">
        <v>3178</v>
      </c>
      <c r="G98" s="980" t="s">
        <v>3179</v>
      </c>
      <c r="H98" s="981">
        <v>0</v>
      </c>
      <c r="I98" s="971" t="s">
        <v>3179</v>
      </c>
      <c r="J98" s="981">
        <v>0</v>
      </c>
      <c r="K98" s="972" t="s">
        <v>2111</v>
      </c>
      <c r="L98" s="624"/>
      <c r="M98" s="624"/>
      <c r="N98" s="581"/>
    </row>
    <row r="99" spans="1:14" ht="17.5">
      <c r="A99" s="973"/>
      <c r="B99" s="659"/>
      <c r="C99" s="982" t="s">
        <v>3180</v>
      </c>
      <c r="D99" s="960"/>
      <c r="E99" s="960"/>
      <c r="F99" s="960"/>
      <c r="G99" s="960"/>
      <c r="H99" s="961"/>
      <c r="I99" s="954"/>
      <c r="J99" s="954"/>
      <c r="K99" s="955"/>
      <c r="L99" s="624"/>
      <c r="M99" s="624"/>
      <c r="N99" s="581"/>
    </row>
    <row r="100" spans="1:14" ht="17.5">
      <c r="A100" s="964"/>
      <c r="B100" s="660"/>
      <c r="C100" s="983"/>
      <c r="D100" s="659"/>
      <c r="E100" s="983"/>
      <c r="F100" s="659"/>
      <c r="G100" s="983"/>
      <c r="H100" s="659"/>
      <c r="I100" s="572"/>
      <c r="J100" s="572"/>
      <c r="K100" s="573"/>
      <c r="L100" s="624"/>
      <c r="N100" s="581"/>
    </row>
    <row r="101" spans="1:14" ht="17.5">
      <c r="A101" s="964"/>
      <c r="B101" s="660"/>
      <c r="C101" s="669" t="s">
        <v>3181</v>
      </c>
      <c r="D101" s="661"/>
      <c r="E101" s="669" t="s">
        <v>3182</v>
      </c>
      <c r="F101" s="661"/>
      <c r="G101" s="669" t="s">
        <v>3183</v>
      </c>
      <c r="H101" s="661"/>
      <c r="I101" s="572"/>
      <c r="J101" s="572"/>
      <c r="K101" s="573"/>
      <c r="L101" s="624"/>
      <c r="N101" s="581"/>
    </row>
    <row r="102" spans="1:14" ht="17.5">
      <c r="A102" s="964"/>
      <c r="B102" s="660"/>
      <c r="C102" s="669" t="s">
        <v>3184</v>
      </c>
      <c r="D102" s="661"/>
      <c r="E102" s="669" t="s">
        <v>3185</v>
      </c>
      <c r="F102" s="661"/>
      <c r="G102" s="669" t="s">
        <v>3186</v>
      </c>
      <c r="H102" s="661"/>
      <c r="I102" s="572"/>
      <c r="J102" s="572"/>
      <c r="K102" s="573"/>
      <c r="L102" s="624"/>
      <c r="N102" s="581"/>
    </row>
    <row r="103" spans="1:14" ht="17.5">
      <c r="A103" s="964"/>
      <c r="B103" s="665" t="s">
        <v>3187</v>
      </c>
      <c r="C103" s="669" t="s">
        <v>3188</v>
      </c>
      <c r="D103" s="661"/>
      <c r="E103" s="669" t="s">
        <v>3189</v>
      </c>
      <c r="F103" s="661"/>
      <c r="G103" s="669" t="s">
        <v>3190</v>
      </c>
      <c r="H103" s="661"/>
      <c r="I103" s="572"/>
      <c r="J103" s="572"/>
      <c r="K103" s="573"/>
      <c r="L103" s="624"/>
      <c r="N103" s="581"/>
    </row>
    <row r="104" spans="1:14" ht="17.5">
      <c r="A104" s="964"/>
      <c r="B104" s="665" t="s">
        <v>1395</v>
      </c>
      <c r="C104" s="984" t="s">
        <v>706</v>
      </c>
      <c r="D104" s="985"/>
      <c r="E104" s="982" t="s">
        <v>3191</v>
      </c>
      <c r="F104" s="961"/>
      <c r="G104" s="984"/>
      <c r="H104" s="985"/>
      <c r="I104" s="572"/>
      <c r="J104" s="572"/>
      <c r="K104" s="573"/>
      <c r="L104" s="624"/>
      <c r="N104" s="581"/>
    </row>
    <row r="105" spans="1:14" ht="17.5">
      <c r="A105" s="964"/>
      <c r="B105" s="665" t="s">
        <v>3192</v>
      </c>
      <c r="C105" s="662"/>
      <c r="D105" s="659"/>
      <c r="E105" s="662"/>
      <c r="F105" s="659"/>
      <c r="G105" s="662"/>
      <c r="H105" s="659"/>
      <c r="I105" s="572"/>
      <c r="J105" s="572"/>
      <c r="K105" s="573"/>
      <c r="L105" s="624"/>
      <c r="N105" s="581"/>
    </row>
    <row r="106" spans="1:14" ht="17.5">
      <c r="A106" s="966" t="s">
        <v>35</v>
      </c>
      <c r="B106" s="665" t="s">
        <v>3193</v>
      </c>
      <c r="C106" s="664" t="s">
        <v>1888</v>
      </c>
      <c r="D106" s="665" t="s">
        <v>1719</v>
      </c>
      <c r="E106" s="664" t="s">
        <v>3194</v>
      </c>
      <c r="F106" s="665" t="s">
        <v>1719</v>
      </c>
      <c r="G106" s="664" t="s">
        <v>3194</v>
      </c>
      <c r="H106" s="665" t="s">
        <v>1719</v>
      </c>
      <c r="I106" s="572"/>
      <c r="J106" s="986" t="s">
        <v>3195</v>
      </c>
      <c r="K106" s="573"/>
      <c r="N106" s="581"/>
    </row>
    <row r="107" spans="1:14" ht="17.5">
      <c r="A107" s="967" t="s">
        <v>47</v>
      </c>
      <c r="B107" s="987" t="s">
        <v>65</v>
      </c>
      <c r="C107" s="971" t="s">
        <v>66</v>
      </c>
      <c r="D107" s="970" t="s">
        <v>67</v>
      </c>
      <c r="E107" s="971" t="s">
        <v>68</v>
      </c>
      <c r="F107" s="970" t="s">
        <v>69</v>
      </c>
      <c r="G107" s="971" t="s">
        <v>238</v>
      </c>
      <c r="H107" s="970" t="s">
        <v>3196</v>
      </c>
      <c r="I107" s="951"/>
      <c r="J107" s="987" t="s">
        <v>3197</v>
      </c>
      <c r="K107" s="952"/>
      <c r="N107" s="581"/>
    </row>
    <row r="108" spans="1:14" ht="17.5">
      <c r="A108" s="966">
        <v>40</v>
      </c>
      <c r="B108" s="1088"/>
      <c r="C108" s="1081"/>
      <c r="D108" s="1092"/>
      <c r="E108" s="1088"/>
      <c r="F108" s="1092"/>
      <c r="G108" s="1088"/>
      <c r="H108" s="1092"/>
      <c r="I108" s="1087"/>
      <c r="J108" s="1087"/>
      <c r="K108" s="1093"/>
      <c r="N108" s="581"/>
    </row>
    <row r="109" spans="1:14" ht="17.5">
      <c r="A109" s="966">
        <v>41</v>
      </c>
      <c r="B109" s="1078"/>
      <c r="C109" s="1094"/>
      <c r="D109" s="1085"/>
      <c r="E109" s="1088"/>
      <c r="F109" s="1085"/>
      <c r="G109" s="1088"/>
      <c r="H109" s="1085"/>
      <c r="I109" s="1095"/>
      <c r="J109" s="1087"/>
      <c r="K109" s="1093"/>
      <c r="N109" s="581"/>
    </row>
    <row r="110" spans="1:14" ht="17.5">
      <c r="A110" s="966">
        <v>42</v>
      </c>
      <c r="B110" s="1081"/>
      <c r="C110" s="1088"/>
      <c r="D110" s="1085"/>
      <c r="E110" s="1088"/>
      <c r="F110" s="1085"/>
      <c r="G110" s="1088"/>
      <c r="H110" s="1085"/>
      <c r="I110" s="1087"/>
      <c r="J110" s="1087"/>
      <c r="K110" s="1093"/>
      <c r="N110" s="581"/>
    </row>
    <row r="111" spans="1:14" ht="17.5">
      <c r="A111" s="966">
        <v>43</v>
      </c>
      <c r="B111" s="1081"/>
      <c r="C111" s="1088"/>
      <c r="D111" s="1081"/>
      <c r="E111" s="1088"/>
      <c r="F111" s="1081"/>
      <c r="G111" s="1088"/>
      <c r="H111" s="1081"/>
      <c r="I111" s="1087"/>
      <c r="J111" s="1087"/>
      <c r="K111" s="1093"/>
      <c r="N111" s="581"/>
    </row>
    <row r="112" spans="1:14" ht="18" thickBot="1">
      <c r="A112" s="988">
        <v>44</v>
      </c>
      <c r="B112" s="979" t="s">
        <v>3198</v>
      </c>
      <c r="C112" s="980" t="s">
        <v>3198</v>
      </c>
      <c r="D112" s="981">
        <v>0</v>
      </c>
      <c r="E112" s="980" t="s">
        <v>3198</v>
      </c>
      <c r="F112" s="981">
        <v>0</v>
      </c>
      <c r="G112" s="980" t="s">
        <v>3198</v>
      </c>
      <c r="H112" s="981">
        <v>0</v>
      </c>
      <c r="I112" s="670"/>
      <c r="J112" s="670"/>
      <c r="K112" s="989"/>
      <c r="N112" s="581"/>
    </row>
    <row r="113" spans="1:14" ht="17.5">
      <c r="A113" s="990"/>
      <c r="B113" s="572"/>
      <c r="C113" s="572"/>
      <c r="D113" s="572"/>
      <c r="E113" s="572"/>
      <c r="F113" s="572">
        <v>58</v>
      </c>
      <c r="G113" s="572"/>
      <c r="H113" s="572"/>
      <c r="I113" s="572"/>
      <c r="J113" s="572"/>
      <c r="K113" s="572"/>
      <c r="N113" s="581"/>
    </row>
    <row r="114" spans="1:14">
      <c r="M114" s="624"/>
      <c r="N114" s="581"/>
    </row>
    <row r="115" spans="1:14" s="785" customFormat="1"/>
    <row r="116" spans="1:14" s="785" customFormat="1"/>
    <row r="117" spans="1:14" s="785" customFormat="1"/>
    <row r="118" spans="1:14" s="785" customFormat="1"/>
    <row r="119" spans="1:14" s="785" customFormat="1"/>
    <row r="120" spans="1:14" s="785" customFormat="1"/>
    <row r="121" spans="1:14" s="785" customFormat="1"/>
    <row r="122" spans="1:14" s="785" customFormat="1"/>
    <row r="123" spans="1:14" s="785" customFormat="1"/>
    <row r="124" spans="1:14" s="785" customFormat="1"/>
    <row r="129" s="785" customFormat="1"/>
    <row r="130" s="785" customFormat="1"/>
    <row r="131" s="785" customFormat="1"/>
    <row r="132" s="785" customFormat="1"/>
    <row r="133" s="785" customFormat="1"/>
    <row r="134" s="785" customFormat="1"/>
    <row r="135" s="785" customFormat="1"/>
    <row r="136" s="785" customFormat="1"/>
    <row r="137" s="785" customFormat="1"/>
    <row r="138" s="785" customFormat="1"/>
    <row r="139" s="785" customFormat="1"/>
    <row r="140" s="785" customFormat="1"/>
    <row r="141" s="785" customFormat="1"/>
    <row r="142" s="785" customFormat="1"/>
    <row r="143" s="785" customFormat="1"/>
    <row r="144" s="785" customFormat="1"/>
    <row r="145" s="785" customFormat="1"/>
    <row r="146" s="785" customFormat="1"/>
    <row r="147" s="785" customFormat="1"/>
    <row r="148" s="785" customFormat="1"/>
    <row r="149" s="785" customFormat="1"/>
    <row r="150" s="785" customFormat="1"/>
    <row r="151" s="785" customFormat="1"/>
    <row r="152" s="785" customFormat="1"/>
    <row r="153" s="785" customFormat="1"/>
    <row r="154" s="785" customFormat="1"/>
    <row r="155" s="785" customFormat="1"/>
    <row r="156" s="785" customFormat="1"/>
    <row r="157" s="785" customFormat="1"/>
    <row r="158" s="785" customFormat="1"/>
    <row r="159" s="785" customFormat="1"/>
    <row r="160" s="785" customFormat="1"/>
    <row r="161" s="785" customFormat="1"/>
    <row r="162" s="785" customFormat="1"/>
    <row r="163" s="785" customFormat="1"/>
    <row r="164" s="785" customFormat="1"/>
    <row r="165" s="785" customFormat="1"/>
    <row r="166" s="785" customFormat="1"/>
    <row r="167" s="785" customFormat="1"/>
    <row r="168" s="785" customFormat="1"/>
    <row r="169" s="785" customFormat="1"/>
    <row r="170" s="785" customFormat="1"/>
    <row r="171" s="785" customFormat="1"/>
    <row r="172" s="785" customFormat="1"/>
    <row r="173" s="785" customFormat="1"/>
    <row r="174" s="785" customFormat="1"/>
    <row r="175" s="785" customFormat="1"/>
    <row r="176" s="785" customFormat="1"/>
    <row r="177" s="785" customFormat="1"/>
    <row r="178" s="785" customFormat="1"/>
    <row r="179" s="785" customFormat="1"/>
    <row r="180" s="785" customFormat="1"/>
    <row r="181" s="785" customFormat="1"/>
    <row r="182" s="785" customFormat="1"/>
    <row r="183" s="785" customFormat="1"/>
    <row r="184" s="785" customFormat="1"/>
    <row r="185" s="785" customFormat="1"/>
    <row r="186" s="785" customFormat="1"/>
    <row r="187" s="785" customFormat="1"/>
    <row r="188" s="785" customFormat="1"/>
    <row r="189" s="785" customFormat="1"/>
    <row r="190" s="785" customFormat="1"/>
    <row r="191" s="785" customFormat="1"/>
    <row r="192" s="785" customFormat="1"/>
    <row r="193" s="785" customFormat="1"/>
    <row r="194" s="785" customFormat="1"/>
    <row r="195" s="785" customFormat="1"/>
    <row r="196" s="785" customFormat="1"/>
    <row r="197" s="785" customFormat="1"/>
    <row r="198" s="785" customFormat="1"/>
    <row r="199" s="785" customFormat="1"/>
    <row r="200" s="785" customFormat="1"/>
    <row r="201" s="785" customFormat="1"/>
    <row r="202" s="785" customFormat="1"/>
    <row r="203" s="785" customFormat="1"/>
    <row r="204" s="785" customFormat="1"/>
    <row r="205" s="785" customFormat="1"/>
    <row r="206" s="785" customFormat="1"/>
    <row r="207" s="785" customFormat="1"/>
    <row r="208" s="785" customFormat="1"/>
    <row r="209" s="785" customFormat="1"/>
    <row r="210" s="785" customFormat="1"/>
    <row r="211" s="785" customFormat="1"/>
    <row r="212" s="785" customFormat="1"/>
    <row r="213" s="785" customFormat="1"/>
    <row r="214" s="785" customFormat="1"/>
    <row r="215" s="785" customFormat="1"/>
    <row r="216" s="785" customFormat="1"/>
    <row r="217" s="785" customFormat="1"/>
    <row r="218" s="785" customFormat="1"/>
    <row r="219" s="785" customFormat="1"/>
    <row r="220" s="785" customFormat="1"/>
    <row r="221" s="785" customFormat="1"/>
    <row r="222" s="785" customFormat="1"/>
    <row r="223" s="785" customFormat="1"/>
    <row r="224" s="785" customFormat="1"/>
    <row r="225" spans="5:5" s="785" customFormat="1"/>
    <row r="226" spans="5:5" s="785" customFormat="1"/>
    <row r="227" spans="5:5" s="785" customFormat="1"/>
    <row r="228" spans="5:5" s="785" customFormat="1"/>
    <row r="229" spans="5:5" s="785" customFormat="1"/>
    <row r="230" spans="5:5" s="785" customFormat="1"/>
    <row r="231" spans="5:5" s="785" customFormat="1"/>
    <row r="232" spans="5:5" s="785" customFormat="1"/>
    <row r="233" spans="5:5" s="785" customFormat="1"/>
    <row r="234" spans="5:5" s="785" customFormat="1"/>
    <row r="235" spans="5:5" s="785" customFormat="1"/>
    <row r="236" spans="5:5" s="785" customFormat="1">
      <c r="E236" s="903"/>
    </row>
    <row r="237" spans="5:5" s="785" customFormat="1">
      <c r="E237" s="903"/>
    </row>
    <row r="238" spans="5:5" s="785" customFormat="1">
      <c r="E238" s="903"/>
    </row>
    <row r="239" spans="5:5" s="785" customFormat="1">
      <c r="E239" s="903"/>
    </row>
    <row r="240" spans="5:5" s="785" customFormat="1">
      <c r="E240" s="903"/>
    </row>
    <row r="241" spans="5:5" s="785" customFormat="1">
      <c r="E241" s="903"/>
    </row>
    <row r="242" spans="5:5" s="785" customFormat="1">
      <c r="E242" s="903"/>
    </row>
    <row r="243" spans="5:5" s="785" customFormat="1">
      <c r="E243" s="903"/>
    </row>
    <row r="244" spans="5:5" s="785" customFormat="1">
      <c r="E244" s="903"/>
    </row>
    <row r="245" spans="5:5" s="785" customFormat="1"/>
    <row r="246" spans="5:5" s="785" customFormat="1"/>
    <row r="247" spans="5:5" s="785" customFormat="1"/>
    <row r="248" spans="5:5" s="785" customFormat="1"/>
    <row r="249" spans="5:5" s="785" customFormat="1"/>
    <row r="250" spans="5:5" s="785" customFormat="1"/>
    <row r="251" spans="5:5" s="785" customFormat="1"/>
    <row r="252" spans="5:5" s="785" customFormat="1"/>
    <row r="253" spans="5:5" s="785" customFormat="1"/>
    <row r="254" spans="5:5" s="785" customFormat="1"/>
    <row r="255" spans="5:5" s="785" customFormat="1"/>
    <row r="256" spans="5:5" s="785" customFormat="1"/>
    <row r="257" s="785" customFormat="1"/>
    <row r="258" s="785" customFormat="1"/>
    <row r="259" s="785" customFormat="1"/>
    <row r="260" s="785" customFormat="1"/>
    <row r="261" s="785" customFormat="1"/>
    <row r="262" s="785" customFormat="1"/>
    <row r="263" s="785" customFormat="1"/>
    <row r="264" s="785" customFormat="1"/>
    <row r="265" s="785" customFormat="1"/>
    <row r="266" s="785" customFormat="1"/>
    <row r="267" s="785" customFormat="1"/>
    <row r="417" spans="10:10">
      <c r="J417" s="822"/>
    </row>
    <row r="466" spans="10:10">
      <c r="J466" s="822"/>
    </row>
  </sheetData>
  <printOptions horizontalCentered="1"/>
  <pageMargins left="0.5" right="0.5" top="0.5" bottom="0.5" header="0.5" footer="0.5"/>
  <pageSetup scale="10" orientation="landscape" r:id="rId1"/>
  <headerFooter alignWithMargins="0"/>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106"/>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59</v>
      </c>
      <c r="B52" s="125"/>
      <c r="C52" s="125"/>
      <c r="D52" s="125"/>
      <c r="E52" s="125"/>
      <c r="F52" s="125"/>
      <c r="G52" s="125"/>
      <c r="H52" s="125"/>
      <c r="I52" s="125"/>
      <c r="J52" s="125"/>
    </row>
    <row r="55" spans="1:10" ht="16" thickBot="1">
      <c r="A55" s="139" t="str">
        <f>'Data Sheet'!A48</f>
        <v>Annual Report of VERIZON NEW YORK INC.                                                 For the period ending DECEMBER 31, 2023</v>
      </c>
      <c r="B55" s="2"/>
      <c r="C55" s="2"/>
      <c r="D55" s="2"/>
      <c r="E55" s="2"/>
      <c r="F55" s="2"/>
      <c r="G55" s="2"/>
      <c r="H55" s="2"/>
      <c r="I55" s="2"/>
      <c r="J55" s="2"/>
    </row>
    <row r="56" spans="1:10">
      <c r="A56" s="250"/>
      <c r="B56" s="152"/>
      <c r="C56" s="152"/>
      <c r="D56" s="152"/>
      <c r="E56" s="152"/>
      <c r="F56" s="152"/>
      <c r="G56" s="152"/>
      <c r="H56" s="152"/>
      <c r="I56" s="152"/>
      <c r="J56" s="251"/>
    </row>
    <row r="57" spans="1:10" ht="18">
      <c r="A57" s="336"/>
      <c r="B57" s="150"/>
      <c r="C57" s="150"/>
      <c r="D57" s="150"/>
      <c r="E57" s="150"/>
      <c r="F57" s="150"/>
      <c r="G57" s="150"/>
      <c r="H57" s="150"/>
      <c r="I57" s="150"/>
      <c r="J57" s="252"/>
    </row>
    <row r="58" spans="1:10" ht="18">
      <c r="A58" s="336"/>
      <c r="B58" s="150"/>
      <c r="C58" s="150"/>
      <c r="D58" s="150"/>
      <c r="E58" s="150"/>
      <c r="F58" s="150"/>
      <c r="G58" s="150"/>
      <c r="H58" s="150"/>
      <c r="I58" s="150"/>
      <c r="J58" s="252"/>
    </row>
    <row r="59" spans="1:10" ht="18">
      <c r="A59" s="336"/>
      <c r="B59" s="150"/>
      <c r="C59" s="150"/>
      <c r="D59" s="150"/>
      <c r="E59" s="150"/>
      <c r="F59" s="150"/>
      <c r="G59" s="150"/>
      <c r="H59" s="150"/>
      <c r="I59" s="150"/>
      <c r="J59" s="252"/>
    </row>
    <row r="60" spans="1:10">
      <c r="A60" s="143"/>
      <c r="B60" s="2"/>
      <c r="C60" s="2"/>
      <c r="D60" s="2"/>
      <c r="E60" s="2"/>
      <c r="F60" s="2"/>
      <c r="G60" s="2"/>
      <c r="H60" s="2"/>
      <c r="I60" s="2"/>
      <c r="J60" s="254"/>
    </row>
    <row r="61" spans="1:10">
      <c r="A61" s="143"/>
      <c r="B61" s="2"/>
      <c r="C61" s="2"/>
      <c r="D61" s="2"/>
      <c r="E61" s="2"/>
      <c r="F61" s="2"/>
      <c r="G61" s="2"/>
      <c r="H61" s="2"/>
      <c r="I61" s="2"/>
      <c r="J61" s="254"/>
    </row>
    <row r="62" spans="1:10">
      <c r="A62" s="143"/>
      <c r="B62" s="2"/>
      <c r="C62" s="2"/>
      <c r="D62" s="2"/>
      <c r="E62" s="2"/>
      <c r="F62" s="2"/>
      <c r="G62" s="2"/>
      <c r="H62" s="2"/>
      <c r="I62" s="2"/>
      <c r="J62" s="254"/>
    </row>
    <row r="63" spans="1:10">
      <c r="A63" s="143"/>
      <c r="B63" s="2"/>
      <c r="C63" s="2"/>
      <c r="D63" s="2"/>
      <c r="E63" s="2"/>
      <c r="F63" s="2"/>
      <c r="G63" s="2"/>
      <c r="H63" s="2"/>
      <c r="I63" s="2"/>
      <c r="J63" s="254"/>
    </row>
    <row r="64" spans="1:10">
      <c r="A64" s="143"/>
      <c r="B64" s="2"/>
      <c r="C64" s="2"/>
      <c r="D64" s="2"/>
      <c r="E64" s="2"/>
      <c r="F64" s="2"/>
      <c r="G64" s="2"/>
      <c r="H64" s="2"/>
      <c r="I64" s="2"/>
      <c r="J64" s="254"/>
    </row>
    <row r="65" spans="1:10">
      <c r="A65" s="143"/>
      <c r="B65" s="2"/>
      <c r="C65" s="2"/>
      <c r="D65" s="2"/>
      <c r="E65" s="2"/>
      <c r="F65" s="2"/>
      <c r="G65" s="2"/>
      <c r="H65" s="2"/>
      <c r="I65" s="2"/>
      <c r="J65" s="254"/>
    </row>
    <row r="66" spans="1:10">
      <c r="A66" s="143"/>
      <c r="B66" s="2"/>
      <c r="C66" s="2"/>
      <c r="D66" s="2"/>
      <c r="E66" s="2"/>
      <c r="F66" s="150"/>
      <c r="G66" s="150"/>
      <c r="H66" s="150"/>
      <c r="I66" s="150"/>
      <c r="J66" s="252"/>
    </row>
    <row r="67" spans="1:10">
      <c r="A67" s="143"/>
      <c r="B67" s="2"/>
      <c r="C67" s="2"/>
      <c r="D67" s="2"/>
      <c r="E67" s="2"/>
      <c r="F67" s="2"/>
      <c r="G67" s="2"/>
      <c r="H67" s="2"/>
      <c r="I67" s="2"/>
      <c r="J67" s="254"/>
    </row>
    <row r="68" spans="1:10">
      <c r="A68" s="143"/>
      <c r="B68" s="2"/>
      <c r="C68" s="2"/>
      <c r="D68" s="2"/>
      <c r="E68" s="59"/>
      <c r="F68" s="2"/>
      <c r="G68" s="2"/>
      <c r="H68" s="2"/>
      <c r="I68" s="2"/>
      <c r="J68" s="67"/>
    </row>
    <row r="69" spans="1:10">
      <c r="A69" s="143"/>
      <c r="B69" s="943"/>
      <c r="C69" s="2"/>
      <c r="D69" s="2"/>
      <c r="E69" s="2"/>
      <c r="F69" s="2"/>
      <c r="G69" s="2"/>
      <c r="H69" s="2"/>
      <c r="I69" s="2"/>
      <c r="J69" s="254"/>
    </row>
    <row r="70" spans="1:10">
      <c r="A70" s="143"/>
      <c r="B70" s="2"/>
      <c r="C70" s="2"/>
      <c r="D70" s="2"/>
      <c r="E70" s="2"/>
      <c r="F70" s="2"/>
      <c r="G70" s="2"/>
      <c r="H70" s="2"/>
      <c r="I70" s="2"/>
      <c r="J70" s="254"/>
    </row>
    <row r="71" spans="1:10">
      <c r="A71" s="143"/>
      <c r="B71" s="144"/>
      <c r="C71" s="297"/>
      <c r="D71" s="297"/>
      <c r="E71" s="286"/>
      <c r="F71" s="297"/>
      <c r="G71" s="297"/>
      <c r="H71" s="297"/>
      <c r="I71" s="297"/>
      <c r="J71" s="337"/>
    </row>
    <row r="72" spans="1:10">
      <c r="A72" s="143"/>
      <c r="B72" s="144"/>
      <c r="C72" s="144"/>
      <c r="D72" s="144"/>
      <c r="E72" s="2"/>
      <c r="F72" s="144"/>
      <c r="G72" s="144"/>
      <c r="H72" s="144"/>
      <c r="I72" s="144"/>
      <c r="J72" s="258"/>
    </row>
    <row r="73" spans="1:10">
      <c r="A73" s="143"/>
      <c r="B73" s="144"/>
      <c r="C73" s="144"/>
      <c r="D73" s="144"/>
      <c r="E73" s="2"/>
      <c r="F73" s="144"/>
      <c r="G73" s="144"/>
      <c r="H73" s="144"/>
      <c r="I73" s="144"/>
      <c r="J73" s="258"/>
    </row>
    <row r="74" spans="1:10">
      <c r="A74" s="143"/>
      <c r="B74" s="144"/>
      <c r="C74" s="144"/>
      <c r="D74" s="144"/>
      <c r="E74" s="2"/>
      <c r="F74" s="144"/>
      <c r="G74" s="144"/>
      <c r="H74" s="144"/>
      <c r="I74" s="144"/>
      <c r="J74" s="258"/>
    </row>
    <row r="75" spans="1:10">
      <c r="A75" s="143"/>
      <c r="B75" s="144"/>
      <c r="C75" s="144"/>
      <c r="D75" s="144"/>
      <c r="E75" s="2"/>
      <c r="F75" s="144"/>
      <c r="G75" s="144"/>
      <c r="H75" s="144"/>
      <c r="I75" s="144"/>
      <c r="J75" s="258"/>
    </row>
    <row r="76" spans="1:10">
      <c r="A76" s="143"/>
      <c r="B76" s="144"/>
      <c r="C76" s="144"/>
      <c r="D76" s="144"/>
      <c r="E76" s="2"/>
      <c r="F76" s="144"/>
      <c r="G76" s="144"/>
      <c r="H76" s="144"/>
      <c r="I76" s="144"/>
      <c r="J76" s="258"/>
    </row>
    <row r="77" spans="1:10">
      <c r="A77" s="143"/>
      <c r="B77" s="144"/>
      <c r="C77" s="144"/>
      <c r="D77" s="144"/>
      <c r="E77" s="2"/>
      <c r="F77" s="144"/>
      <c r="G77" s="144"/>
      <c r="H77" s="144"/>
      <c r="I77" s="144"/>
      <c r="J77" s="258"/>
    </row>
    <row r="78" spans="1:10">
      <c r="A78" s="143"/>
      <c r="B78" s="144"/>
      <c r="C78" s="144"/>
      <c r="D78" s="144"/>
      <c r="E78" s="2"/>
      <c r="F78" s="144"/>
      <c r="G78" s="144"/>
      <c r="H78" s="144"/>
      <c r="I78" s="144"/>
      <c r="J78" s="258"/>
    </row>
    <row r="79" spans="1:10" ht="18">
      <c r="A79" s="336" t="s">
        <v>1398</v>
      </c>
      <c r="B79" s="338"/>
      <c r="C79" s="338"/>
      <c r="D79" s="338"/>
      <c r="E79" s="1"/>
      <c r="F79" s="338"/>
      <c r="G79" s="338"/>
      <c r="H79" s="338"/>
      <c r="I79" s="338"/>
      <c r="J79" s="339"/>
    </row>
    <row r="80" spans="1:10">
      <c r="A80" s="143"/>
      <c r="B80" s="144"/>
      <c r="C80" s="144"/>
      <c r="D80" s="144"/>
      <c r="E80" s="2"/>
      <c r="F80" s="144"/>
      <c r="G80" s="144"/>
      <c r="H80" s="144"/>
      <c r="I80" s="144"/>
      <c r="J80" s="258"/>
    </row>
    <row r="81" spans="1:10">
      <c r="A81" s="143"/>
      <c r="B81" s="144"/>
      <c r="C81" s="144"/>
      <c r="D81" s="144"/>
      <c r="E81" s="2"/>
      <c r="F81" s="144"/>
      <c r="G81" s="144"/>
      <c r="H81" s="144"/>
      <c r="I81" s="144"/>
      <c r="J81" s="258"/>
    </row>
    <row r="82" spans="1:10">
      <c r="A82" s="143"/>
      <c r="B82" s="144"/>
      <c r="C82" s="144"/>
      <c r="D82" s="144"/>
      <c r="E82" s="2"/>
      <c r="F82" s="144"/>
      <c r="G82" s="144"/>
      <c r="H82" s="144"/>
      <c r="I82" s="144"/>
      <c r="J82" s="258"/>
    </row>
    <row r="83" spans="1:10">
      <c r="A83" s="143"/>
      <c r="B83" s="144"/>
      <c r="C83" s="144"/>
      <c r="D83" s="144"/>
      <c r="E83" s="2"/>
      <c r="F83" s="144"/>
      <c r="G83" s="144"/>
      <c r="H83" s="144"/>
      <c r="I83" s="144"/>
      <c r="J83" s="258"/>
    </row>
    <row r="84" spans="1:10">
      <c r="A84" s="143"/>
      <c r="B84" s="144"/>
      <c r="C84" s="144"/>
      <c r="D84" s="144"/>
      <c r="E84" s="2"/>
      <c r="F84" s="144"/>
      <c r="G84" s="144"/>
      <c r="H84" s="144"/>
      <c r="I84" s="144"/>
      <c r="J84" s="258"/>
    </row>
    <row r="85" spans="1:10">
      <c r="A85" s="143"/>
      <c r="B85" s="144"/>
      <c r="C85" s="144"/>
      <c r="D85" s="144"/>
      <c r="E85" s="2"/>
      <c r="F85" s="144"/>
      <c r="G85" s="144"/>
      <c r="H85" s="144"/>
      <c r="I85" s="144"/>
      <c r="J85" s="258"/>
    </row>
    <row r="86" spans="1:10">
      <c r="A86" s="143"/>
      <c r="B86" s="144"/>
      <c r="C86" s="144"/>
      <c r="D86" s="144"/>
      <c r="E86" s="2"/>
      <c r="F86" s="144"/>
      <c r="G86" s="144"/>
      <c r="H86" s="144"/>
      <c r="I86" s="144"/>
      <c r="J86" s="258"/>
    </row>
    <row r="87" spans="1:10">
      <c r="A87" s="143"/>
      <c r="B87" s="144"/>
      <c r="C87" s="144"/>
      <c r="D87" s="144"/>
      <c r="E87" s="2"/>
      <c r="F87" s="144"/>
      <c r="G87" s="144"/>
      <c r="H87" s="144"/>
      <c r="I87" s="144"/>
      <c r="J87" s="258"/>
    </row>
    <row r="88" spans="1:10">
      <c r="A88" s="143"/>
      <c r="B88" s="144"/>
      <c r="C88" s="144"/>
      <c r="D88" s="144"/>
      <c r="E88" s="2"/>
      <c r="F88" s="144"/>
      <c r="G88" s="144"/>
      <c r="H88" s="144"/>
      <c r="I88" s="144"/>
      <c r="J88" s="258"/>
    </row>
    <row r="89" spans="1:10">
      <c r="A89" s="143"/>
      <c r="B89" s="144"/>
      <c r="C89" s="144"/>
      <c r="D89" s="144"/>
      <c r="E89" s="2"/>
      <c r="F89" s="144"/>
      <c r="G89" s="144"/>
      <c r="H89" s="144"/>
      <c r="I89" s="144"/>
      <c r="J89" s="258"/>
    </row>
    <row r="90" spans="1:10">
      <c r="A90" s="143"/>
      <c r="B90" s="144"/>
      <c r="C90" s="144"/>
      <c r="D90" s="144"/>
      <c r="E90" s="2"/>
      <c r="F90" s="144"/>
      <c r="G90" s="144"/>
      <c r="H90" s="144"/>
      <c r="I90" s="144"/>
      <c r="J90" s="258"/>
    </row>
    <row r="91" spans="1:10">
      <c r="A91" s="143"/>
      <c r="B91" s="144"/>
      <c r="C91" s="144"/>
      <c r="D91" s="144"/>
      <c r="E91" s="2"/>
      <c r="F91" s="144"/>
      <c r="G91" s="144"/>
      <c r="H91" s="144"/>
      <c r="I91" s="144"/>
      <c r="J91" s="258"/>
    </row>
    <row r="92" spans="1:10">
      <c r="A92" s="143"/>
      <c r="B92" s="144"/>
      <c r="C92" s="144"/>
      <c r="D92" s="144"/>
      <c r="E92" s="2"/>
      <c r="F92" s="144"/>
      <c r="G92" s="144"/>
      <c r="H92" s="144"/>
      <c r="I92" s="144"/>
      <c r="J92" s="258"/>
    </row>
    <row r="93" spans="1:10">
      <c r="A93" s="143"/>
      <c r="B93" s="144"/>
      <c r="C93" s="144"/>
      <c r="D93" s="144"/>
      <c r="E93" s="2"/>
      <c r="F93" s="144"/>
      <c r="G93" s="144"/>
      <c r="H93" s="144"/>
      <c r="I93" s="144"/>
      <c r="J93" s="258"/>
    </row>
    <row r="94" spans="1:10">
      <c r="A94" s="143"/>
      <c r="B94" s="144"/>
      <c r="C94" s="144"/>
      <c r="D94" s="144"/>
      <c r="E94" s="2"/>
      <c r="F94" s="144"/>
      <c r="G94" s="144"/>
      <c r="H94" s="144"/>
      <c r="I94" s="144"/>
      <c r="J94" s="258"/>
    </row>
    <row r="95" spans="1:10">
      <c r="A95" s="143"/>
      <c r="B95" s="144"/>
      <c r="C95" s="144"/>
      <c r="D95" s="144"/>
      <c r="E95" s="2"/>
      <c r="F95" s="144"/>
      <c r="G95" s="144"/>
      <c r="H95" s="144"/>
      <c r="I95" s="144"/>
      <c r="J95" s="258"/>
    </row>
    <row r="96" spans="1:10">
      <c r="A96" s="143"/>
      <c r="B96" s="144"/>
      <c r="C96" s="144"/>
      <c r="D96" s="144"/>
      <c r="E96" s="2"/>
      <c r="F96" s="144"/>
      <c r="G96" s="144"/>
      <c r="H96" s="144"/>
      <c r="I96" s="144"/>
      <c r="J96" s="258"/>
    </row>
    <row r="97" spans="1:10">
      <c r="A97" s="143"/>
      <c r="B97" s="144"/>
      <c r="C97" s="144"/>
      <c r="D97" s="144"/>
      <c r="E97" s="2"/>
      <c r="F97" s="144"/>
      <c r="G97" s="144"/>
      <c r="H97" s="144"/>
      <c r="I97" s="144"/>
      <c r="J97" s="258"/>
    </row>
    <row r="98" spans="1:10">
      <c r="A98" s="143"/>
      <c r="B98" s="144"/>
      <c r="C98" s="144"/>
      <c r="D98" s="144"/>
      <c r="E98" s="2"/>
      <c r="F98" s="144"/>
      <c r="G98" s="144"/>
      <c r="H98" s="144"/>
      <c r="I98" s="144"/>
      <c r="J98" s="258"/>
    </row>
    <row r="99" spans="1:10">
      <c r="A99" s="143"/>
      <c r="B99" s="144"/>
      <c r="C99" s="144"/>
      <c r="D99" s="144"/>
      <c r="E99" s="2"/>
      <c r="F99" s="144"/>
      <c r="G99" s="144"/>
      <c r="H99" s="144"/>
      <c r="I99" s="144"/>
      <c r="J99" s="258"/>
    </row>
    <row r="100" spans="1:10">
      <c r="A100" s="143"/>
      <c r="B100" s="144"/>
      <c r="C100" s="144"/>
      <c r="D100" s="144"/>
      <c r="E100" s="2"/>
      <c r="F100" s="144"/>
      <c r="G100" s="144"/>
      <c r="H100" s="144"/>
      <c r="I100" s="144"/>
      <c r="J100" s="258"/>
    </row>
    <row r="101" spans="1:10">
      <c r="A101" s="143"/>
      <c r="B101" s="144"/>
      <c r="C101" s="144"/>
      <c r="D101" s="144"/>
      <c r="E101" s="2"/>
      <c r="F101" s="144"/>
      <c r="G101" s="144"/>
      <c r="H101" s="144"/>
      <c r="I101" s="144"/>
      <c r="J101" s="258"/>
    </row>
    <row r="102" spans="1:10">
      <c r="A102" s="143"/>
      <c r="B102" s="144"/>
      <c r="C102" s="144"/>
      <c r="D102" s="144"/>
      <c r="E102" s="2"/>
      <c r="F102" s="144"/>
      <c r="G102" s="144"/>
      <c r="H102" s="144"/>
      <c r="I102" s="144"/>
      <c r="J102" s="258"/>
    </row>
    <row r="103" spans="1:10" ht="16" thickBot="1">
      <c r="A103" s="269"/>
      <c r="B103" s="270"/>
      <c r="C103" s="340"/>
      <c r="D103" s="340"/>
      <c r="E103" s="340"/>
      <c r="F103" s="340"/>
      <c r="G103" s="340"/>
      <c r="H103" s="340"/>
      <c r="I103" s="340"/>
      <c r="J103" s="341"/>
    </row>
    <row r="104" spans="1:10">
      <c r="A104" s="150"/>
      <c r="B104" s="2"/>
      <c r="C104" s="2"/>
      <c r="D104" s="2"/>
      <c r="E104" s="2"/>
      <c r="F104" s="2"/>
      <c r="G104" s="2"/>
      <c r="H104" s="2"/>
      <c r="I104" s="2"/>
      <c r="J104" s="279" t="s">
        <v>1515</v>
      </c>
    </row>
    <row r="105" spans="1:10">
      <c r="A105" s="59"/>
      <c r="B105" s="59"/>
      <c r="C105" s="268"/>
      <c r="D105" s="268"/>
      <c r="E105" s="59"/>
      <c r="F105" s="59"/>
      <c r="G105" s="59"/>
      <c r="H105" s="59"/>
      <c r="I105" s="59"/>
      <c r="J105" s="59"/>
    </row>
    <row r="106" spans="1:10">
      <c r="A106" s="125">
        <v>60</v>
      </c>
      <c r="B106" s="125"/>
      <c r="C106" s="125"/>
      <c r="D106" s="125"/>
      <c r="E106" s="125"/>
      <c r="F106" s="125"/>
      <c r="G106" s="125"/>
      <c r="H106" s="125"/>
      <c r="I106" s="125"/>
      <c r="J106" s="125"/>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H96"/>
  <sheetViews>
    <sheetView zoomScale="70" zoomScaleNormal="70" workbookViewId="0"/>
  </sheetViews>
  <sheetFormatPr defaultColWidth="9.84375" defaultRowHeight="15.5"/>
  <cols>
    <col min="1" max="1" width="7.84375" style="668" customWidth="1"/>
    <col min="2" max="2" width="42.15234375" style="668" customWidth="1"/>
    <col min="3" max="3" width="18.07421875" style="668" customWidth="1"/>
    <col min="4" max="4" width="9.84375" style="668"/>
    <col min="5" max="5" width="20.53515625" style="668" customWidth="1"/>
    <col min="6" max="6" width="18.921875" style="668" bestFit="1" customWidth="1"/>
    <col min="7" max="7" width="16.4609375" style="668" bestFit="1" customWidth="1"/>
    <col min="8" max="8" width="20.921875" style="1700" customWidth="1"/>
    <col min="9" max="16384" width="9.84375" style="668"/>
  </cols>
  <sheetData>
    <row r="1" spans="1:8" ht="18.5" thickBot="1">
      <c r="A1" s="747" t="str">
        <f>'Data Sheet'!A56</f>
        <v>Annual Report of VERIZON NEW YORK INC.                                                                                    For the period ending DECEMBER 31, 2023</v>
      </c>
      <c r="B1" s="1202"/>
      <c r="C1" s="1202"/>
      <c r="D1" s="1202"/>
      <c r="E1" s="1202"/>
      <c r="F1" s="572"/>
      <c r="G1" s="557"/>
      <c r="H1" s="1689"/>
    </row>
    <row r="2" spans="1:8" ht="18.5" thickTop="1">
      <c r="A2" s="671" t="s">
        <v>706</v>
      </c>
      <c r="B2" s="672"/>
      <c r="C2" s="672"/>
      <c r="D2" s="672"/>
      <c r="E2" s="672"/>
      <c r="F2" s="672" t="s">
        <v>706</v>
      </c>
      <c r="G2" s="672" t="s">
        <v>706</v>
      </c>
      <c r="H2" s="1401"/>
    </row>
    <row r="3" spans="1:8" ht="18">
      <c r="A3" s="673" t="s">
        <v>3087</v>
      </c>
      <c r="B3" s="674"/>
      <c r="C3" s="675"/>
      <c r="D3" s="676"/>
      <c r="E3" s="676"/>
      <c r="F3" s="676"/>
      <c r="G3" s="676"/>
      <c r="H3" s="1402"/>
    </row>
    <row r="4" spans="1:8" ht="18">
      <c r="A4" s="677"/>
      <c r="B4" s="676"/>
      <c r="C4" s="675"/>
      <c r="D4" s="676"/>
      <c r="E4" s="676"/>
      <c r="F4" s="676"/>
      <c r="G4" s="676"/>
      <c r="H4" s="1402"/>
    </row>
    <row r="5" spans="1:8" ht="18">
      <c r="A5" s="673" t="s">
        <v>2587</v>
      </c>
      <c r="B5" s="674"/>
      <c r="C5" s="675"/>
      <c r="D5" s="676"/>
      <c r="E5" s="676"/>
      <c r="F5" s="676"/>
      <c r="G5" s="676"/>
      <c r="H5" s="1402"/>
    </row>
    <row r="6" spans="1:8" ht="17.5">
      <c r="A6" s="678"/>
      <c r="B6" s="679"/>
      <c r="C6" s="679"/>
      <c r="D6" s="679"/>
      <c r="E6" s="679"/>
      <c r="F6" s="679"/>
      <c r="G6" s="679"/>
      <c r="H6" s="1403"/>
    </row>
    <row r="7" spans="1:8" ht="17.5">
      <c r="A7" s="678"/>
      <c r="B7" s="680" t="s">
        <v>239</v>
      </c>
      <c r="C7" s="681"/>
      <c r="D7" s="681"/>
      <c r="E7" s="681"/>
      <c r="F7" s="681"/>
      <c r="G7" s="681"/>
      <c r="H7" s="1404"/>
    </row>
    <row r="8" spans="1:8" ht="17.5">
      <c r="A8" s="678"/>
      <c r="B8" s="680" t="s">
        <v>240</v>
      </c>
      <c r="C8" s="681"/>
      <c r="D8" s="681"/>
      <c r="E8" s="681"/>
      <c r="F8" s="681"/>
      <c r="G8" s="681"/>
      <c r="H8" s="1404"/>
    </row>
    <row r="9" spans="1:8" ht="18" thickBot="1">
      <c r="A9" s="682"/>
      <c r="B9" s="683"/>
      <c r="C9" s="683"/>
      <c r="D9" s="683"/>
      <c r="E9" s="683"/>
      <c r="F9" s="683" t="s">
        <v>706</v>
      </c>
      <c r="G9" s="683"/>
      <c r="H9" s="1405"/>
    </row>
    <row r="10" spans="1:8" ht="18" thickTop="1">
      <c r="A10" s="684"/>
      <c r="B10" s="660"/>
      <c r="C10" s="679"/>
      <c r="D10" s="669" t="s">
        <v>241</v>
      </c>
      <c r="E10" s="661"/>
      <c r="F10" s="681" t="s">
        <v>242</v>
      </c>
      <c r="G10" s="661"/>
      <c r="H10" s="1406"/>
    </row>
    <row r="11" spans="1:8" ht="17.5">
      <c r="A11" s="685" t="s">
        <v>35</v>
      </c>
      <c r="B11" s="665" t="s">
        <v>1411</v>
      </c>
      <c r="C11" s="686" t="s">
        <v>914</v>
      </c>
      <c r="D11" s="687" t="s">
        <v>1895</v>
      </c>
      <c r="E11" s="659"/>
      <c r="F11" s="688" t="s">
        <v>1895</v>
      </c>
      <c r="G11" s="659"/>
      <c r="H11" s="1407" t="s">
        <v>914</v>
      </c>
    </row>
    <row r="12" spans="1:8" ht="17.5">
      <c r="A12" s="685" t="s">
        <v>47</v>
      </c>
      <c r="B12" s="665" t="s">
        <v>243</v>
      </c>
      <c r="C12" s="686" t="s">
        <v>369</v>
      </c>
      <c r="D12" s="664" t="s">
        <v>1888</v>
      </c>
      <c r="E12" s="665" t="s">
        <v>1719</v>
      </c>
      <c r="F12" s="665" t="s">
        <v>1888</v>
      </c>
      <c r="G12" s="665" t="s">
        <v>1719</v>
      </c>
      <c r="H12" s="1407" t="s">
        <v>373</v>
      </c>
    </row>
    <row r="13" spans="1:8" ht="17.5">
      <c r="A13" s="684"/>
      <c r="B13" s="660"/>
      <c r="C13" s="686" t="s">
        <v>2202</v>
      </c>
      <c r="D13" s="664" t="s">
        <v>47</v>
      </c>
      <c r="E13" s="660"/>
      <c r="F13" s="665" t="s">
        <v>47</v>
      </c>
      <c r="G13" s="660"/>
      <c r="H13" s="1407" t="s">
        <v>2202</v>
      </c>
    </row>
    <row r="14" spans="1:8" ht="17.5">
      <c r="A14" s="684"/>
      <c r="B14" s="665" t="s">
        <v>459</v>
      </c>
      <c r="C14" s="686" t="s">
        <v>460</v>
      </c>
      <c r="D14" s="664" t="s">
        <v>461</v>
      </c>
      <c r="E14" s="665" t="s">
        <v>61</v>
      </c>
      <c r="F14" s="665" t="s">
        <v>62</v>
      </c>
      <c r="G14" s="665" t="s">
        <v>63</v>
      </c>
      <c r="H14" s="1407" t="s">
        <v>64</v>
      </c>
    </row>
    <row r="15" spans="1:8" ht="18" thickBot="1">
      <c r="A15" s="689"/>
      <c r="B15" s="690"/>
      <c r="C15" s="670"/>
      <c r="D15" s="691"/>
      <c r="E15" s="690"/>
      <c r="F15" s="690"/>
      <c r="G15" s="690"/>
      <c r="H15" s="1408"/>
    </row>
    <row r="16" spans="1:8" ht="17.5">
      <c r="A16" s="678"/>
      <c r="B16" s="663"/>
      <c r="C16" s="663"/>
      <c r="D16" s="692"/>
      <c r="E16" s="663"/>
      <c r="F16" s="679"/>
      <c r="G16" s="663"/>
      <c r="H16" s="1403"/>
    </row>
    <row r="17" spans="1:8" ht="17.5">
      <c r="A17" s="693">
        <v>1</v>
      </c>
      <c r="B17" s="1105" t="s">
        <v>2816</v>
      </c>
      <c r="C17" s="1101">
        <v>418800000</v>
      </c>
      <c r="D17" s="1102"/>
      <c r="E17" s="1103">
        <v>136755999.96000004</v>
      </c>
      <c r="F17" s="1104"/>
      <c r="G17" s="1103">
        <v>160713999.96000004</v>
      </c>
      <c r="H17" s="1693">
        <v>394842000</v>
      </c>
    </row>
    <row r="18" spans="1:8" ht="17.5">
      <c r="A18" s="693">
        <v>2</v>
      </c>
      <c r="B18" s="1105" t="s">
        <v>3269</v>
      </c>
      <c r="C18" s="1101">
        <v>3262807193.7799993</v>
      </c>
      <c r="D18" s="1102"/>
      <c r="E18" s="1103">
        <v>619228022.30999994</v>
      </c>
      <c r="F18" s="1104"/>
      <c r="G18" s="1103">
        <v>482080649.70999998</v>
      </c>
      <c r="H18" s="1693">
        <v>3399954566.3799992</v>
      </c>
    </row>
    <row r="19" spans="1:8" ht="17.5">
      <c r="A19" s="693">
        <v>3</v>
      </c>
      <c r="B19" s="1105" t="s">
        <v>2817</v>
      </c>
      <c r="C19" s="1101">
        <v>2249824.9499999997</v>
      </c>
      <c r="D19" s="1102"/>
      <c r="E19" s="1103">
        <v>209558.56000000008</v>
      </c>
      <c r="F19" s="1104"/>
      <c r="G19" s="1103">
        <v>753000.04000000015</v>
      </c>
      <c r="H19" s="1693">
        <v>1706383.4699999997</v>
      </c>
    </row>
    <row r="20" spans="1:8" ht="17.5">
      <c r="A20" s="693">
        <v>4</v>
      </c>
      <c r="B20" s="1105" t="s">
        <v>2818</v>
      </c>
      <c r="C20" s="1101">
        <v>-4.6566128730773926E-10</v>
      </c>
      <c r="D20" s="1102"/>
      <c r="E20" s="1103">
        <v>526510.59000000008</v>
      </c>
      <c r="F20" s="1104"/>
      <c r="G20" s="1103">
        <v>526510.59000000008</v>
      </c>
      <c r="H20" s="1693">
        <v>0</v>
      </c>
    </row>
    <row r="21" spans="1:8" ht="17.5">
      <c r="A21" s="693">
        <v>5</v>
      </c>
      <c r="B21" s="1105" t="s">
        <v>3275</v>
      </c>
      <c r="C21" s="1101">
        <v>222799924.98999882</v>
      </c>
      <c r="D21" s="1102"/>
      <c r="E21" s="1103">
        <v>1723495899.8599999</v>
      </c>
      <c r="F21" s="1104"/>
      <c r="G21" s="1103">
        <v>1727168397.25</v>
      </c>
      <c r="H21" s="1693">
        <v>219127427.59999871</v>
      </c>
    </row>
    <row r="22" spans="1:8" ht="17.5">
      <c r="A22" s="693">
        <v>6</v>
      </c>
      <c r="B22" s="1105" t="s">
        <v>2819</v>
      </c>
      <c r="C22" s="1101">
        <v>65000</v>
      </c>
      <c r="D22" s="1102"/>
      <c r="E22" s="1103">
        <v>15625</v>
      </c>
      <c r="F22" s="1104"/>
      <c r="G22" s="1103">
        <v>65000</v>
      </c>
      <c r="H22" s="1693">
        <v>15625</v>
      </c>
    </row>
    <row r="23" spans="1:8" ht="17.5">
      <c r="A23" s="693">
        <v>7</v>
      </c>
      <c r="B23" s="1105" t="s">
        <v>2820</v>
      </c>
      <c r="C23" s="1101">
        <v>12306000</v>
      </c>
      <c r="D23" s="1102"/>
      <c r="E23" s="1103">
        <v>9663000.1199999992</v>
      </c>
      <c r="F23" s="1104"/>
      <c r="G23" s="1103">
        <v>4638000.1199999992</v>
      </c>
      <c r="H23" s="1693">
        <v>17331000</v>
      </c>
    </row>
    <row r="24" spans="1:8" ht="17.5">
      <c r="A24" s="693">
        <v>8</v>
      </c>
      <c r="B24" s="1105" t="s">
        <v>3089</v>
      </c>
      <c r="C24" s="1101">
        <v>69710787.440000013</v>
      </c>
      <c r="D24" s="1102"/>
      <c r="E24" s="1103">
        <v>21242529.779999997</v>
      </c>
      <c r="F24" s="1104"/>
      <c r="G24" s="1103">
        <v>30018338.439999998</v>
      </c>
      <c r="H24" s="1693">
        <v>60934978.780000016</v>
      </c>
    </row>
    <row r="25" spans="1:8" ht="17.5">
      <c r="A25" s="693">
        <v>9</v>
      </c>
      <c r="B25" s="1105" t="s">
        <v>3088</v>
      </c>
      <c r="C25" s="1101">
        <v>13722477.78000018</v>
      </c>
      <c r="D25" s="1106"/>
      <c r="E25" s="1103">
        <v>16263138.470000001</v>
      </c>
      <c r="F25" s="1104"/>
      <c r="G25" s="1103">
        <v>24778387.5</v>
      </c>
      <c r="H25" s="1693">
        <v>5207228.7500001807</v>
      </c>
    </row>
    <row r="26" spans="1:8" ht="17.5">
      <c r="A26" s="693">
        <v>10</v>
      </c>
      <c r="B26" s="1105" t="s">
        <v>3270</v>
      </c>
      <c r="C26" s="1101">
        <v>280239578.7299999</v>
      </c>
      <c r="D26" s="1102"/>
      <c r="E26" s="1103">
        <v>71429787.579999998</v>
      </c>
      <c r="F26" s="1104"/>
      <c r="G26" s="1103">
        <v>27826514.100000001</v>
      </c>
      <c r="H26" s="1693">
        <v>323842852.20999992</v>
      </c>
    </row>
    <row r="27" spans="1:8" ht="17.5">
      <c r="A27" s="693"/>
      <c r="B27" s="1105"/>
      <c r="C27" s="1101"/>
      <c r="D27" s="1102"/>
      <c r="E27" s="1103"/>
      <c r="F27" s="1104"/>
      <c r="G27" s="1103"/>
      <c r="H27" s="1693"/>
    </row>
    <row r="28" spans="1:8" ht="17.5">
      <c r="A28" s="693"/>
      <c r="B28" s="1105"/>
      <c r="C28" s="1101"/>
      <c r="D28" s="1102"/>
      <c r="E28" s="1103"/>
      <c r="F28" s="1104"/>
      <c r="G28" s="1103"/>
      <c r="H28" s="1414"/>
    </row>
    <row r="29" spans="1:8" ht="17.5">
      <c r="A29" s="693"/>
      <c r="B29" s="1105"/>
      <c r="C29" s="1101"/>
      <c r="D29" s="1102"/>
      <c r="E29" s="1103"/>
      <c r="F29" s="1104"/>
      <c r="G29" s="1103"/>
      <c r="H29" s="1403"/>
    </row>
    <row r="30" spans="1:8" ht="17.5">
      <c r="A30" s="693"/>
      <c r="B30" s="1105"/>
      <c r="C30" s="1101"/>
      <c r="D30" s="1102"/>
      <c r="E30" s="1103"/>
      <c r="F30" s="1104"/>
      <c r="G30" s="1103"/>
      <c r="H30" s="1403"/>
    </row>
    <row r="31" spans="1:8" ht="17.5">
      <c r="A31" s="693"/>
      <c r="B31" s="1105"/>
      <c r="C31" s="1101"/>
      <c r="D31" s="1102"/>
      <c r="E31" s="1103"/>
      <c r="F31" s="1104"/>
      <c r="G31" s="1103"/>
      <c r="H31" s="1403"/>
    </row>
    <row r="32" spans="1:8" ht="17.5">
      <c r="A32" s="693"/>
      <c r="B32" s="829"/>
      <c r="C32" s="865"/>
      <c r="D32" s="827"/>
      <c r="E32" s="826"/>
      <c r="F32" s="828"/>
      <c r="G32" s="826"/>
      <c r="H32" s="1403"/>
    </row>
    <row r="33" spans="1:8" ht="17.5">
      <c r="A33" s="693"/>
      <c r="B33" s="829"/>
      <c r="C33" s="865"/>
      <c r="D33" s="827"/>
      <c r="E33" s="826"/>
      <c r="F33" s="828"/>
      <c r="G33" s="826"/>
      <c r="H33" s="1403"/>
    </row>
    <row r="34" spans="1:8" ht="18.5" thickBot="1">
      <c r="A34" s="696"/>
      <c r="B34" s="697" t="s">
        <v>244</v>
      </c>
      <c r="C34" s="1690">
        <f>SUM(C17:C32)</f>
        <v>4282700787.6699982</v>
      </c>
      <c r="D34" s="1691"/>
      <c r="E34" s="1690">
        <f>SUM(E17:E32)</f>
        <v>2598830072.2299995</v>
      </c>
      <c r="F34" s="1692"/>
      <c r="G34" s="1690">
        <f>SUM(G17:G32)</f>
        <v>2458568797.71</v>
      </c>
      <c r="H34" s="1693">
        <f>SUM(H17:H32)</f>
        <v>4422962062.1899977</v>
      </c>
    </row>
    <row r="35" spans="1:8">
      <c r="A35" s="698"/>
      <c r="B35" s="699"/>
      <c r="C35" s="699"/>
      <c r="D35" s="699"/>
      <c r="E35" s="699"/>
      <c r="F35" s="699"/>
      <c r="G35" s="699"/>
      <c r="H35" s="1409"/>
    </row>
    <row r="36" spans="1:8" ht="16" thickBot="1">
      <c r="A36" s="700"/>
      <c r="B36" s="622"/>
      <c r="C36" s="866"/>
      <c r="D36" s="866"/>
      <c r="E36" s="866"/>
      <c r="F36" s="866"/>
      <c r="G36" s="866"/>
      <c r="H36" s="1410"/>
    </row>
    <row r="37" spans="1:8" ht="18.5" thickTop="1">
      <c r="A37" s="1814" t="s">
        <v>2588</v>
      </c>
      <c r="B37" s="1815"/>
      <c r="C37" s="1816"/>
      <c r="D37" s="1816"/>
      <c r="E37" s="1816"/>
      <c r="F37" s="1816"/>
      <c r="G37" s="1816"/>
      <c r="H37" s="1817"/>
    </row>
    <row r="38" spans="1:8" ht="17.5">
      <c r="A38" s="1818"/>
      <c r="B38" s="1819"/>
      <c r="C38" s="1819"/>
      <c r="D38" s="1819"/>
      <c r="E38" s="1819"/>
      <c r="F38" s="1819"/>
      <c r="G38" s="1819"/>
      <c r="H38" s="1820"/>
    </row>
    <row r="39" spans="1:8" ht="17.5">
      <c r="A39" s="1818"/>
      <c r="B39" s="1819" t="s">
        <v>1008</v>
      </c>
      <c r="C39" s="1819"/>
      <c r="D39" s="1819"/>
      <c r="E39" s="1819"/>
      <c r="F39" s="1819"/>
      <c r="G39" s="1819"/>
      <c r="H39" s="1820"/>
    </row>
    <row r="40" spans="1:8" ht="17.5">
      <c r="A40" s="1818"/>
      <c r="B40" s="1819" t="s">
        <v>2589</v>
      </c>
      <c r="C40" s="1819"/>
      <c r="D40" s="1819"/>
      <c r="E40" s="1819"/>
      <c r="F40" s="1819"/>
      <c r="G40" s="1819"/>
      <c r="H40" s="1820"/>
    </row>
    <row r="41" spans="1:8" ht="17.5">
      <c r="A41" s="1818"/>
      <c r="B41" s="1819" t="s">
        <v>2590</v>
      </c>
      <c r="C41" s="1819"/>
      <c r="D41" s="1819"/>
      <c r="E41" s="1819"/>
      <c r="F41" s="1819"/>
      <c r="G41" s="1819"/>
      <c r="H41" s="1820"/>
    </row>
    <row r="42" spans="1:8" ht="17.5">
      <c r="A42" s="1818"/>
      <c r="B42" s="1819" t="s">
        <v>1973</v>
      </c>
      <c r="C42" s="1819"/>
      <c r="D42" s="1819"/>
      <c r="E42" s="1819"/>
      <c r="F42" s="1819"/>
      <c r="G42" s="1819"/>
      <c r="H42" s="1820"/>
    </row>
    <row r="43" spans="1:8" ht="18" thickBot="1">
      <c r="A43" s="1821"/>
      <c r="B43" s="1822" t="s">
        <v>2591</v>
      </c>
      <c r="C43" s="1822"/>
      <c r="D43" s="1822"/>
      <c r="E43" s="1822"/>
      <c r="F43" s="1822"/>
      <c r="G43" s="1822"/>
      <c r="H43" s="1823"/>
    </row>
    <row r="44" spans="1:8" ht="18" thickTop="1">
      <c r="A44" s="1824"/>
      <c r="B44" s="1825"/>
      <c r="C44" s="1825"/>
      <c r="D44" s="1819"/>
      <c r="E44" s="1825"/>
      <c r="F44" s="1825"/>
      <c r="G44" s="1826"/>
      <c r="H44" s="1820"/>
    </row>
    <row r="45" spans="1:8" ht="17.5">
      <c r="A45" s="1824"/>
      <c r="B45" s="1825"/>
      <c r="C45" s="1827" t="s">
        <v>914</v>
      </c>
      <c r="D45" s="1828" t="s">
        <v>2094</v>
      </c>
      <c r="E45" s="1829"/>
      <c r="F45" s="1825"/>
      <c r="G45" s="1830"/>
      <c r="H45" s="1831" t="s">
        <v>1375</v>
      </c>
    </row>
    <row r="46" spans="1:8" ht="17.5">
      <c r="A46" s="1832" t="s">
        <v>1023</v>
      </c>
      <c r="B46" s="1827" t="s">
        <v>1894</v>
      </c>
      <c r="C46" s="1827" t="s">
        <v>369</v>
      </c>
      <c r="D46" s="1833" t="s">
        <v>1024</v>
      </c>
      <c r="E46" s="1833" t="s">
        <v>1719</v>
      </c>
      <c r="F46" s="1827" t="s">
        <v>1377</v>
      </c>
      <c r="G46" s="1830"/>
      <c r="H46" s="1831" t="s">
        <v>1025</v>
      </c>
    </row>
    <row r="47" spans="1:8" ht="17.5">
      <c r="A47" s="1832" t="s">
        <v>1026</v>
      </c>
      <c r="B47" s="1827" t="s">
        <v>459</v>
      </c>
      <c r="C47" s="1827" t="s">
        <v>2202</v>
      </c>
      <c r="D47" s="1827" t="s">
        <v>461</v>
      </c>
      <c r="E47" s="1827" t="s">
        <v>61</v>
      </c>
      <c r="F47" s="1827" t="s">
        <v>62</v>
      </c>
      <c r="G47" s="1830"/>
      <c r="H47" s="1831" t="s">
        <v>2202</v>
      </c>
    </row>
    <row r="48" spans="1:8" ht="18" thickBot="1">
      <c r="A48" s="1834"/>
      <c r="B48" s="1835"/>
      <c r="C48" s="1836" t="s">
        <v>460</v>
      </c>
      <c r="D48" s="1835"/>
      <c r="E48" s="1835"/>
      <c r="F48" s="1835"/>
      <c r="G48" s="1837"/>
      <c r="H48" s="1838" t="s">
        <v>63</v>
      </c>
    </row>
    <row r="49" spans="1:8" ht="17.5">
      <c r="A49" s="693"/>
      <c r="B49" s="667"/>
      <c r="C49" s="666"/>
      <c r="D49" s="694"/>
      <c r="E49" s="666"/>
      <c r="F49" s="695"/>
      <c r="G49" s="666"/>
      <c r="H49" s="1403"/>
    </row>
    <row r="50" spans="1:8" ht="17.5">
      <c r="A50" s="693">
        <v>1</v>
      </c>
      <c r="B50" s="1088" t="s">
        <v>3271</v>
      </c>
      <c r="C50" s="1839">
        <v>23406770</v>
      </c>
      <c r="D50" s="1840"/>
      <c r="E50" s="1084">
        <v>23405765</v>
      </c>
      <c r="F50" s="1084">
        <v>0</v>
      </c>
      <c r="G50" s="1084"/>
      <c r="H50" s="1693">
        <v>1005</v>
      </c>
    </row>
    <row r="51" spans="1:8" ht="17.5">
      <c r="A51" s="693">
        <v>2</v>
      </c>
      <c r="B51" s="1088" t="s">
        <v>3272</v>
      </c>
      <c r="C51" s="1839">
        <v>5530889</v>
      </c>
      <c r="D51" s="1840"/>
      <c r="E51" s="1084">
        <v>5527647</v>
      </c>
      <c r="F51" s="1084">
        <v>0</v>
      </c>
      <c r="G51" s="1084"/>
      <c r="H51" s="1693">
        <v>3242</v>
      </c>
    </row>
    <row r="52" spans="1:8" ht="17.5">
      <c r="A52" s="693">
        <v>3</v>
      </c>
      <c r="B52" s="1088" t="s">
        <v>3273</v>
      </c>
      <c r="C52" s="1839">
        <v>288440</v>
      </c>
      <c r="D52" s="1840"/>
      <c r="E52" s="1084">
        <v>7948</v>
      </c>
      <c r="F52" s="1084">
        <v>0</v>
      </c>
      <c r="G52" s="1084"/>
      <c r="H52" s="1693">
        <v>280492</v>
      </c>
    </row>
    <row r="53" spans="1:8" ht="17.5">
      <c r="A53" s="693">
        <v>4</v>
      </c>
      <c r="B53" s="1088" t="s">
        <v>3267</v>
      </c>
      <c r="C53" s="1839">
        <v>14063730.309999961</v>
      </c>
      <c r="D53" s="1840"/>
      <c r="E53" s="1084">
        <v>7189618.7000000011</v>
      </c>
      <c r="F53" s="1084">
        <v>4694010.78</v>
      </c>
      <c r="G53" s="1084"/>
      <c r="H53" s="1693">
        <v>11568122.38999996</v>
      </c>
    </row>
    <row r="54" spans="1:8" ht="17.5">
      <c r="A54" s="693">
        <v>5</v>
      </c>
      <c r="B54" s="1088" t="s">
        <v>3268</v>
      </c>
      <c r="C54" s="1839">
        <v>2771525.8199999598</v>
      </c>
      <c r="D54" s="1840"/>
      <c r="E54" s="1084">
        <v>1950463.57</v>
      </c>
      <c r="F54" s="1084">
        <v>3074822.0200000005</v>
      </c>
      <c r="G54" s="1084"/>
      <c r="H54" s="1693">
        <v>3895884.2699999604</v>
      </c>
    </row>
    <row r="55" spans="1:8" ht="17.5">
      <c r="A55" s="693">
        <v>6</v>
      </c>
      <c r="B55" s="1088" t="s">
        <v>3274</v>
      </c>
      <c r="C55" s="1839">
        <v>64131879.979999989</v>
      </c>
      <c r="D55" s="1840"/>
      <c r="E55" s="1084">
        <v>26035200.260000005</v>
      </c>
      <c r="F55" s="1084">
        <v>26486745.530000001</v>
      </c>
      <c r="G55" s="1084"/>
      <c r="H55" s="1693">
        <v>64583425.249999985</v>
      </c>
    </row>
    <row r="56" spans="1:8" ht="17.5">
      <c r="A56" s="693"/>
      <c r="B56" s="1088"/>
      <c r="C56" s="1839"/>
      <c r="D56" s="1840"/>
      <c r="E56" s="1084"/>
      <c r="F56" s="1084"/>
      <c r="G56" s="1084"/>
      <c r="H56" s="1693"/>
    </row>
    <row r="57" spans="1:8" ht="17.5">
      <c r="A57" s="693"/>
      <c r="B57" s="1088"/>
      <c r="C57" s="1084"/>
      <c r="D57" s="1106"/>
      <c r="E57" s="1084"/>
      <c r="F57" s="1095"/>
      <c r="G57" s="1084"/>
      <c r="H57" s="1693"/>
    </row>
    <row r="58" spans="1:8" ht="17.5">
      <c r="A58" s="693"/>
      <c r="B58" s="667"/>
      <c r="C58" s="666"/>
      <c r="D58" s="666"/>
      <c r="E58" s="666"/>
      <c r="F58" s="695"/>
      <c r="G58" s="666"/>
      <c r="H58" s="1693"/>
    </row>
    <row r="59" spans="1:8" ht="17.5">
      <c r="A59" s="678"/>
      <c r="B59" s="663"/>
      <c r="C59" s="662"/>
      <c r="D59" s="692"/>
      <c r="E59" s="662"/>
      <c r="F59" s="662"/>
      <c r="G59" s="662"/>
      <c r="H59" s="1411"/>
    </row>
    <row r="60" spans="1:8" ht="18.5" thickBot="1">
      <c r="A60" s="705"/>
      <c r="B60" s="706" t="s">
        <v>244</v>
      </c>
      <c r="C60" s="1694">
        <f>SUM(C49:C58)</f>
        <v>110193235.10999991</v>
      </c>
      <c r="D60" s="1695"/>
      <c r="E60" s="1694">
        <f>SUM(E49:E58)</f>
        <v>64116642.530000009</v>
      </c>
      <c r="F60" s="1694">
        <f>SUM(F49:F58)</f>
        <v>34255578.329999998</v>
      </c>
      <c r="G60" s="1694"/>
      <c r="H60" s="1696">
        <f>SUM(H49:H58)</f>
        <v>80332170.909999907</v>
      </c>
    </row>
    <row r="61" spans="1:8" ht="18" thickTop="1">
      <c r="A61" s="656"/>
      <c r="B61" s="572"/>
      <c r="C61" s="572"/>
      <c r="D61" s="572"/>
      <c r="E61" s="572"/>
      <c r="F61" s="572"/>
      <c r="G61" s="572"/>
      <c r="H61" s="1412"/>
    </row>
    <row r="62" spans="1:8" ht="17.5">
      <c r="A62" s="1697"/>
      <c r="B62" s="679"/>
      <c r="C62" s="679"/>
      <c r="D62" s="679">
        <v>61</v>
      </c>
      <c r="E62" s="679"/>
      <c r="F62" s="679"/>
      <c r="G62" s="679"/>
      <c r="H62" s="1412"/>
    </row>
    <row r="63" spans="1:8" ht="17.5">
      <c r="A63" s="679"/>
      <c r="B63" s="679"/>
      <c r="C63" s="679"/>
      <c r="D63" s="679"/>
      <c r="E63" s="679"/>
      <c r="F63" s="679"/>
      <c r="G63" s="679"/>
      <c r="H63" s="1412"/>
    </row>
    <row r="64" spans="1:8" ht="17.5">
      <c r="A64" s="679"/>
      <c r="B64" s="679"/>
      <c r="C64" s="679"/>
      <c r="D64" s="679"/>
      <c r="E64" s="867"/>
      <c r="F64" s="868"/>
      <c r="G64" s="572"/>
      <c r="H64" s="1413"/>
    </row>
    <row r="65" spans="1:8" ht="17.5">
      <c r="A65" s="679"/>
      <c r="B65" s="679"/>
      <c r="C65" s="679"/>
      <c r="D65" s="679"/>
      <c r="E65" s="860"/>
      <c r="F65" s="869"/>
      <c r="G65" s="679"/>
      <c r="H65" s="1412"/>
    </row>
    <row r="66" spans="1:8" ht="17.5">
      <c r="A66" s="679"/>
      <c r="B66" s="679"/>
      <c r="C66" s="679"/>
      <c r="D66" s="679"/>
      <c r="E66" s="679"/>
      <c r="F66" s="679"/>
      <c r="G66" s="679"/>
      <c r="H66" s="1412"/>
    </row>
    <row r="67" spans="1:8" ht="17.5">
      <c r="A67" s="679"/>
      <c r="B67" s="679"/>
      <c r="C67" s="679"/>
      <c r="D67" s="679"/>
      <c r="E67" s="679"/>
      <c r="F67" s="679"/>
      <c r="G67" s="679"/>
      <c r="H67" s="1412"/>
    </row>
    <row r="68" spans="1:8" ht="17.5">
      <c r="A68" s="679"/>
      <c r="B68" s="679"/>
      <c r="C68" s="679"/>
      <c r="D68" s="679"/>
      <c r="E68" s="679"/>
      <c r="F68" s="679"/>
      <c r="G68" s="679"/>
      <c r="H68" s="1412"/>
    </row>
    <row r="69" spans="1:8" ht="17.5">
      <c r="A69" s="679"/>
      <c r="B69" s="679"/>
      <c r="C69" s="679"/>
      <c r="D69" s="679"/>
      <c r="E69" s="679"/>
      <c r="F69" s="679"/>
      <c r="G69" s="679"/>
      <c r="H69" s="1412"/>
    </row>
    <row r="70" spans="1:8" ht="17.5">
      <c r="A70" s="679"/>
      <c r="B70" s="679"/>
      <c r="C70" s="679"/>
      <c r="D70" s="679"/>
      <c r="E70" s="679"/>
      <c r="F70" s="679"/>
      <c r="G70" s="679"/>
      <c r="H70" s="1698"/>
    </row>
    <row r="71" spans="1:8" ht="17.5">
      <c r="A71" s="681"/>
      <c r="B71" s="681"/>
      <c r="C71" s="681"/>
      <c r="D71" s="681"/>
      <c r="E71" s="681"/>
      <c r="F71" s="681"/>
      <c r="G71" s="681"/>
      <c r="H71" s="1699"/>
    </row>
    <row r="72" spans="1:8" ht="17.5">
      <c r="A72" s="572"/>
      <c r="B72" s="572"/>
      <c r="C72" s="572"/>
      <c r="D72" s="572"/>
      <c r="E72" s="572"/>
      <c r="F72" s="572"/>
      <c r="G72" s="572"/>
      <c r="H72" s="1413"/>
    </row>
    <row r="73" spans="1:8" ht="17.5">
      <c r="A73" s="572"/>
      <c r="B73" s="572"/>
      <c r="C73" s="572"/>
      <c r="D73" s="572"/>
      <c r="E73" s="572"/>
      <c r="F73" s="572"/>
      <c r="G73" s="572"/>
      <c r="H73" s="1413"/>
    </row>
    <row r="74" spans="1:8" ht="17.5">
      <c r="A74" s="572"/>
      <c r="B74" s="572"/>
      <c r="C74" s="572"/>
      <c r="D74" s="572"/>
      <c r="E74" s="572"/>
      <c r="F74" s="572"/>
      <c r="G74" s="572"/>
      <c r="H74" s="1413"/>
    </row>
    <row r="75" spans="1:8" ht="17.5">
      <c r="A75" s="572"/>
      <c r="B75" s="572"/>
      <c r="C75" s="864"/>
      <c r="D75" s="864"/>
      <c r="E75" s="864"/>
      <c r="F75" s="864"/>
      <c r="G75" s="864"/>
      <c r="H75" s="1413"/>
    </row>
    <row r="76" spans="1:8" ht="17.5">
      <c r="A76" s="572"/>
      <c r="B76" s="572"/>
      <c r="C76" s="572"/>
      <c r="D76" s="572"/>
      <c r="E76" s="572"/>
      <c r="F76" s="572"/>
      <c r="G76" s="572"/>
      <c r="H76" s="1413"/>
    </row>
    <row r="77" spans="1:8" ht="17.5">
      <c r="A77" s="572"/>
      <c r="B77" s="572"/>
      <c r="C77" s="572"/>
      <c r="D77" s="572"/>
      <c r="E77" s="572"/>
      <c r="F77" s="572"/>
      <c r="G77" s="572"/>
      <c r="H77" s="1413"/>
    </row>
    <row r="78" spans="1:8" ht="17.5">
      <c r="A78" s="572"/>
      <c r="B78" s="572"/>
      <c r="C78" s="572"/>
      <c r="D78" s="572"/>
      <c r="E78" s="572"/>
      <c r="F78" s="572"/>
      <c r="G78" s="572"/>
      <c r="H78" s="1413"/>
    </row>
    <row r="79" spans="1:8" ht="17.5">
      <c r="A79" s="572"/>
      <c r="B79" s="572"/>
      <c r="C79" s="572"/>
      <c r="D79" s="572"/>
      <c r="E79" s="572"/>
      <c r="F79" s="572"/>
      <c r="G79" s="572"/>
      <c r="H79" s="1413"/>
    </row>
    <row r="80" spans="1:8" ht="17.5">
      <c r="A80" s="572"/>
      <c r="B80" s="572"/>
      <c r="C80" s="572"/>
      <c r="D80" s="572"/>
      <c r="E80" s="572"/>
      <c r="F80" s="572"/>
      <c r="G80" s="572"/>
      <c r="H80" s="1413"/>
    </row>
    <row r="81" spans="1:8" ht="17.5">
      <c r="A81" s="572"/>
      <c r="B81" s="572"/>
      <c r="C81" s="572"/>
      <c r="D81" s="572"/>
      <c r="E81" s="572"/>
      <c r="F81" s="572"/>
      <c r="G81" s="572"/>
      <c r="H81" s="1413"/>
    </row>
    <row r="82" spans="1:8" ht="17.5">
      <c r="A82" s="572"/>
      <c r="B82" s="572"/>
      <c r="C82" s="572"/>
      <c r="D82" s="572"/>
      <c r="E82" s="572"/>
      <c r="F82" s="572"/>
      <c r="G82" s="572"/>
      <c r="H82" s="1413"/>
    </row>
    <row r="83" spans="1:8" ht="17.5">
      <c r="A83" s="572"/>
      <c r="B83" s="572"/>
      <c r="C83" s="572"/>
      <c r="D83" s="572"/>
      <c r="E83" s="572"/>
      <c r="F83" s="572"/>
      <c r="G83" s="572"/>
      <c r="H83" s="1413"/>
    </row>
    <row r="84" spans="1:8" ht="17.5">
      <c r="A84" s="572"/>
      <c r="B84" s="572"/>
      <c r="C84" s="572"/>
      <c r="D84" s="572"/>
      <c r="E84" s="572"/>
      <c r="F84" s="572"/>
      <c r="G84" s="572"/>
      <c r="H84" s="1413"/>
    </row>
    <row r="85" spans="1:8" ht="17.5">
      <c r="A85" s="572"/>
      <c r="B85" s="572"/>
      <c r="C85" s="572"/>
      <c r="D85" s="572"/>
      <c r="E85" s="572"/>
      <c r="F85" s="572"/>
      <c r="G85" s="572"/>
      <c r="H85" s="1413"/>
    </row>
    <row r="86" spans="1:8" ht="17.5">
      <c r="A86" s="572"/>
      <c r="B86" s="572"/>
      <c r="C86" s="572"/>
      <c r="D86" s="572"/>
      <c r="E86" s="572"/>
      <c r="F86" s="572"/>
      <c r="G86" s="572"/>
      <c r="H86" s="1413"/>
    </row>
    <row r="87" spans="1:8" ht="17.5">
      <c r="A87" s="572"/>
      <c r="B87" s="572"/>
      <c r="C87" s="572"/>
      <c r="D87" s="572"/>
      <c r="E87" s="572"/>
      <c r="F87" s="572"/>
      <c r="G87" s="572"/>
      <c r="H87" s="1413"/>
    </row>
    <row r="88" spans="1:8" ht="17.5">
      <c r="A88" s="572"/>
      <c r="B88" s="572"/>
      <c r="C88" s="572"/>
      <c r="D88" s="572"/>
      <c r="E88" s="572"/>
      <c r="F88" s="572"/>
      <c r="G88" s="572"/>
      <c r="H88" s="1413"/>
    </row>
    <row r="89" spans="1:8" ht="17.5">
      <c r="A89" s="572"/>
      <c r="B89" s="572"/>
      <c r="C89" s="572"/>
      <c r="D89" s="572"/>
      <c r="E89" s="572"/>
      <c r="F89" s="572"/>
      <c r="G89" s="572"/>
      <c r="H89" s="1413"/>
    </row>
    <row r="90" spans="1:8" ht="17.5">
      <c r="A90" s="572"/>
      <c r="B90" s="572"/>
      <c r="C90" s="572"/>
      <c r="D90" s="572"/>
      <c r="E90" s="572"/>
      <c r="F90" s="572"/>
      <c r="G90" s="572"/>
      <c r="H90" s="1413"/>
    </row>
    <row r="91" spans="1:8" ht="17.5">
      <c r="A91" s="572"/>
      <c r="B91" s="572"/>
      <c r="C91" s="572"/>
      <c r="D91" s="572"/>
      <c r="E91" s="572"/>
      <c r="F91" s="572"/>
      <c r="G91" s="572"/>
      <c r="H91" s="1413"/>
    </row>
    <row r="92" spans="1:8" ht="17.5">
      <c r="A92" s="572"/>
      <c r="B92" s="572"/>
      <c r="C92" s="572"/>
      <c r="D92" s="572"/>
      <c r="E92" s="572"/>
      <c r="F92" s="572"/>
      <c r="G92" s="572"/>
      <c r="H92" s="1413"/>
    </row>
    <row r="93" spans="1:8" ht="17.5">
      <c r="A93" s="572"/>
      <c r="B93" s="572"/>
      <c r="C93" s="572"/>
      <c r="D93" s="572"/>
      <c r="E93" s="572"/>
      <c r="F93" s="572"/>
      <c r="G93" s="572"/>
      <c r="H93" s="1413"/>
    </row>
    <row r="94" spans="1:8" ht="17.5">
      <c r="A94" s="572"/>
      <c r="B94" s="572"/>
      <c r="C94" s="572"/>
      <c r="D94" s="572"/>
      <c r="E94" s="572"/>
      <c r="F94" s="572"/>
      <c r="G94" s="572"/>
      <c r="H94" s="1413"/>
    </row>
    <row r="95" spans="1:8" ht="17.5">
      <c r="A95" s="572"/>
      <c r="B95" s="572"/>
      <c r="C95" s="572"/>
      <c r="D95" s="572"/>
      <c r="E95" s="572"/>
      <c r="F95" s="572"/>
      <c r="G95" s="572"/>
      <c r="H95" s="1413"/>
    </row>
    <row r="96" spans="1:8" ht="17.5">
      <c r="A96" s="572"/>
      <c r="B96" s="572"/>
      <c r="C96" s="572"/>
      <c r="D96" s="572"/>
      <c r="E96" s="572"/>
      <c r="F96" s="572"/>
      <c r="G96" s="572"/>
      <c r="H96" s="1413"/>
    </row>
  </sheetData>
  <pageMargins left="0.7" right="0.7" top="0.75" bottom="0.75" header="0.3" footer="0.3"/>
  <pageSetup scale="4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62</v>
      </c>
      <c r="B52" s="125"/>
      <c r="C52" s="125"/>
      <c r="D52" s="125"/>
      <c r="E52" s="125"/>
      <c r="F52" s="125"/>
      <c r="G52" s="125"/>
      <c r="H52" s="125"/>
      <c r="I52" s="125"/>
      <c r="J52" s="125"/>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63</v>
      </c>
      <c r="B52" s="125"/>
      <c r="C52" s="125"/>
      <c r="D52" s="125"/>
      <c r="E52" s="125"/>
      <c r="F52" s="125"/>
      <c r="G52" s="125"/>
      <c r="H52" s="125"/>
      <c r="I52" s="125"/>
      <c r="J52" s="125"/>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H166"/>
  <sheetViews>
    <sheetView topLeftCell="A13" workbookViewId="0">
      <selection activeCell="K99" sqref="K99"/>
    </sheetView>
  </sheetViews>
  <sheetFormatPr defaultRowHeight="15.5"/>
  <cols>
    <col min="4" max="4" width="15" bestFit="1" customWidth="1"/>
    <col min="5" max="5" width="13.921875" bestFit="1" customWidth="1"/>
  </cols>
  <sheetData>
    <row r="3" spans="1:5">
      <c r="A3" s="815"/>
      <c r="B3" s="818" t="s">
        <v>3069</v>
      </c>
      <c r="C3" s="815"/>
      <c r="D3" s="815"/>
      <c r="E3" s="815"/>
    </row>
    <row r="4" spans="1:5">
      <c r="A4" s="818" t="s">
        <v>3038</v>
      </c>
      <c r="B4" s="815" t="s">
        <v>3070</v>
      </c>
      <c r="C4" s="815" t="s">
        <v>3071</v>
      </c>
      <c r="D4" s="817" t="s">
        <v>3072</v>
      </c>
      <c r="E4" s="815"/>
    </row>
    <row r="5" spans="1:5">
      <c r="A5" s="815" t="s">
        <v>2489</v>
      </c>
      <c r="B5" s="816"/>
      <c r="C5" s="816">
        <v>0</v>
      </c>
      <c r="D5" s="817">
        <v>0</v>
      </c>
      <c r="E5" s="815"/>
    </row>
    <row r="6" spans="1:5">
      <c r="A6" s="815" t="s">
        <v>2517</v>
      </c>
      <c r="B6" s="816"/>
      <c r="C6" s="816">
        <v>0</v>
      </c>
      <c r="D6" s="817">
        <v>0</v>
      </c>
      <c r="E6" s="815"/>
    </row>
    <row r="7" spans="1:5">
      <c r="A7" s="815" t="s">
        <v>2518</v>
      </c>
      <c r="B7" s="816"/>
      <c r="C7" s="816">
        <v>567180794.20000005</v>
      </c>
      <c r="D7" s="817">
        <v>567180794.20000005</v>
      </c>
      <c r="E7" s="815"/>
    </row>
    <row r="8" spans="1:5">
      <c r="A8" s="815" t="s">
        <v>2520</v>
      </c>
      <c r="B8" s="816"/>
      <c r="C8" s="816">
        <v>-14325888.410000019</v>
      </c>
      <c r="D8" s="817">
        <v>-14325888.410000019</v>
      </c>
      <c r="E8" s="815"/>
    </row>
    <row r="9" spans="1:5">
      <c r="A9" s="815" t="s">
        <v>2522</v>
      </c>
      <c r="B9" s="816"/>
      <c r="C9" s="816">
        <v>461528160.25999999</v>
      </c>
      <c r="D9" s="817">
        <v>461528160.25999999</v>
      </c>
      <c r="E9" s="815"/>
    </row>
    <row r="10" spans="1:5">
      <c r="A10" s="815" t="s">
        <v>2524</v>
      </c>
      <c r="B10" s="816"/>
      <c r="C10" s="816">
        <v>-22060388.249999996</v>
      </c>
      <c r="D10" s="817">
        <v>-22060388.249999996</v>
      </c>
      <c r="E10" s="815"/>
    </row>
    <row r="11" spans="1:5">
      <c r="A11" s="815" t="s">
        <v>2526</v>
      </c>
      <c r="B11" s="816"/>
      <c r="C11" s="816">
        <v>-8164624.4500000002</v>
      </c>
      <c r="D11" s="817">
        <v>-8164624.4500000002</v>
      </c>
      <c r="E11" s="815"/>
    </row>
    <row r="12" spans="1:5">
      <c r="A12" s="815" t="s">
        <v>2534</v>
      </c>
      <c r="B12" s="816"/>
      <c r="C12" s="816">
        <v>-936338.26</v>
      </c>
      <c r="D12" s="817">
        <v>-936338.26</v>
      </c>
      <c r="E12" s="815"/>
    </row>
    <row r="13" spans="1:5">
      <c r="A13" s="815" t="s">
        <v>2536</v>
      </c>
      <c r="B13" s="816">
        <v>-1605742.37</v>
      </c>
      <c r="C13" s="816">
        <v>8165929.2800000003</v>
      </c>
      <c r="D13" s="817">
        <v>6560186.9100000001</v>
      </c>
      <c r="E13" s="815"/>
    </row>
    <row r="14" spans="1:5">
      <c r="A14" s="815" t="s">
        <v>2540</v>
      </c>
      <c r="B14" s="816"/>
      <c r="C14" s="816">
        <v>42838471.93</v>
      </c>
      <c r="D14" s="817">
        <v>42838471.93</v>
      </c>
      <c r="E14" s="815"/>
    </row>
    <row r="15" spans="1:5">
      <c r="A15" s="815" t="s">
        <v>2546</v>
      </c>
      <c r="B15" s="816"/>
      <c r="C15" s="816">
        <v>846433.26</v>
      </c>
      <c r="D15" s="817">
        <v>846433.26</v>
      </c>
      <c r="E15" s="815"/>
    </row>
    <row r="16" spans="1:5">
      <c r="A16" s="815" t="s">
        <v>1519</v>
      </c>
      <c r="B16" s="816"/>
      <c r="C16" s="816">
        <v>31482076.539999999</v>
      </c>
      <c r="D16" s="817">
        <v>31482076.539999999</v>
      </c>
      <c r="E16" s="821"/>
    </row>
    <row r="17" spans="1:5">
      <c r="A17" s="815" t="s">
        <v>2383</v>
      </c>
      <c r="B17" s="816"/>
      <c r="C17" s="816">
        <v>432585909.10000002</v>
      </c>
      <c r="D17" s="817">
        <v>432585909.10000002</v>
      </c>
      <c r="E17" s="815"/>
    </row>
    <row r="18" spans="1:5">
      <c r="A18" s="815" t="s">
        <v>2387</v>
      </c>
      <c r="B18" s="816"/>
      <c r="C18" s="816">
        <v>3166666.67</v>
      </c>
      <c r="D18" s="817">
        <v>3166666.67</v>
      </c>
      <c r="E18" s="815"/>
    </row>
    <row r="19" spans="1:5">
      <c r="A19" s="815" t="s">
        <v>2391</v>
      </c>
      <c r="B19" s="816"/>
      <c r="C19" s="816">
        <v>1596465</v>
      </c>
      <c r="D19" s="817">
        <v>1596465</v>
      </c>
      <c r="E19" s="815"/>
    </row>
    <row r="20" spans="1:5">
      <c r="A20" s="815" t="s">
        <v>2395</v>
      </c>
      <c r="B20" s="816"/>
      <c r="C20" s="816">
        <v>30307293.070000019</v>
      </c>
      <c r="D20" s="817">
        <v>30307293.070000019</v>
      </c>
      <c r="E20" s="815"/>
    </row>
    <row r="21" spans="1:5">
      <c r="A21" s="815" t="s">
        <v>2401</v>
      </c>
      <c r="B21" s="816">
        <v>-3743514.93</v>
      </c>
      <c r="C21" s="816">
        <v>76323994.26000005</v>
      </c>
      <c r="D21" s="817">
        <v>72580479.330000058</v>
      </c>
      <c r="E21" s="815"/>
    </row>
    <row r="22" spans="1:5">
      <c r="A22" s="815" t="s">
        <v>2404</v>
      </c>
      <c r="B22" s="816"/>
      <c r="C22" s="816">
        <v>0</v>
      </c>
      <c r="D22" s="817">
        <v>0</v>
      </c>
      <c r="E22" s="821"/>
    </row>
    <row r="23" spans="1:5">
      <c r="A23" s="815" t="s">
        <v>2420</v>
      </c>
      <c r="B23" s="816">
        <v>67708284.61999999</v>
      </c>
      <c r="C23" s="816">
        <v>631457355.98000002</v>
      </c>
      <c r="D23" s="819">
        <v>699165640.60000002</v>
      </c>
      <c r="E23" s="820"/>
    </row>
    <row r="24" spans="1:5">
      <c r="A24" s="815" t="s">
        <v>2424</v>
      </c>
      <c r="B24" s="816">
        <v>-63962562.340000004</v>
      </c>
      <c r="C24" s="816">
        <v>63845287.469999999</v>
      </c>
      <c r="D24" s="819">
        <v>-117274.87000000477</v>
      </c>
      <c r="E24" s="820"/>
    </row>
    <row r="25" spans="1:5">
      <c r="A25" s="815" t="s">
        <v>383</v>
      </c>
      <c r="B25" s="816"/>
      <c r="C25" s="816">
        <v>54692530.640000001</v>
      </c>
      <c r="D25" s="819">
        <v>54692530.640000001</v>
      </c>
      <c r="E25" s="820"/>
    </row>
    <row r="26" spans="1:5">
      <c r="A26" s="815" t="s">
        <v>385</v>
      </c>
      <c r="B26" s="816">
        <v>818836.12</v>
      </c>
      <c r="C26" s="816">
        <v>130276188.58</v>
      </c>
      <c r="D26" s="819">
        <v>131095024.7</v>
      </c>
      <c r="E26" s="820"/>
    </row>
    <row r="27" spans="1:5">
      <c r="A27" s="815" t="s">
        <v>389</v>
      </c>
      <c r="B27" s="816">
        <v>721146.37000000011</v>
      </c>
      <c r="C27" s="816">
        <v>150777621.72999999</v>
      </c>
      <c r="D27" s="819">
        <v>151498768.09999999</v>
      </c>
      <c r="E27" s="820"/>
    </row>
    <row r="28" spans="1:5">
      <c r="A28" s="815" t="s">
        <v>395</v>
      </c>
      <c r="B28" s="816">
        <v>802079.14</v>
      </c>
      <c r="C28" s="816">
        <v>2921409109.0300002</v>
      </c>
      <c r="D28" s="819">
        <v>2922211188.1700001</v>
      </c>
      <c r="E28" s="820"/>
    </row>
    <row r="29" spans="1:5">
      <c r="A29" s="815" t="s">
        <v>397</v>
      </c>
      <c r="B29" s="816"/>
      <c r="C29" s="816">
        <v>5274626.2699999996</v>
      </c>
      <c r="D29" s="819">
        <v>5274626.2699999996</v>
      </c>
      <c r="E29" s="820"/>
    </row>
    <row r="30" spans="1:5">
      <c r="A30" s="815" t="s">
        <v>399</v>
      </c>
      <c r="B30" s="816"/>
      <c r="C30" s="816">
        <v>5999255.3000000007</v>
      </c>
      <c r="D30" s="819">
        <v>5999255.3000000007</v>
      </c>
      <c r="E30" s="820"/>
    </row>
    <row r="31" spans="1:5">
      <c r="A31" s="815" t="s">
        <v>2250</v>
      </c>
      <c r="B31" s="816"/>
      <c r="C31" s="816">
        <v>54766619.579999998</v>
      </c>
      <c r="D31" s="819">
        <v>54766619.579999998</v>
      </c>
      <c r="E31" s="820"/>
    </row>
    <row r="32" spans="1:5">
      <c r="A32" s="815" t="s">
        <v>2254</v>
      </c>
      <c r="B32" s="816"/>
      <c r="C32" s="816">
        <v>4097.92</v>
      </c>
      <c r="D32" s="819">
        <v>4097.92</v>
      </c>
      <c r="E32" s="820"/>
    </row>
    <row r="33" spans="1:5">
      <c r="A33" s="815" t="s">
        <v>2256</v>
      </c>
      <c r="B33" s="816">
        <v>0</v>
      </c>
      <c r="C33" s="816">
        <v>3103850323.52</v>
      </c>
      <c r="D33" s="819">
        <v>3103850323.52</v>
      </c>
      <c r="E33" s="755"/>
    </row>
    <row r="34" spans="1:5">
      <c r="A34" s="815" t="s">
        <v>622</v>
      </c>
      <c r="B34" s="816"/>
      <c r="C34" s="816">
        <v>19061446.960000001</v>
      </c>
      <c r="D34" s="819">
        <v>19061446.960000001</v>
      </c>
      <c r="E34" s="755"/>
    </row>
    <row r="35" spans="1:5">
      <c r="A35" s="815" t="s">
        <v>624</v>
      </c>
      <c r="B35" s="816"/>
      <c r="C35" s="816">
        <v>1543325.56</v>
      </c>
      <c r="D35" s="819">
        <v>1543325.56</v>
      </c>
      <c r="E35" s="755"/>
    </row>
    <row r="36" spans="1:5">
      <c r="A36" s="815" t="s">
        <v>628</v>
      </c>
      <c r="B36" s="816">
        <v>564534.47</v>
      </c>
      <c r="C36" s="816">
        <v>7271073934.3999996</v>
      </c>
      <c r="D36" s="819">
        <v>7271638468.8700008</v>
      </c>
      <c r="E36" s="755"/>
    </row>
    <row r="37" spans="1:5">
      <c r="A37" s="815" t="s">
        <v>639</v>
      </c>
      <c r="B37" s="816"/>
      <c r="C37" s="816">
        <v>10880767.41</v>
      </c>
      <c r="D37" s="819">
        <v>10880767.41</v>
      </c>
      <c r="E37" s="755"/>
    </row>
    <row r="38" spans="1:5">
      <c r="A38" s="815" t="s">
        <v>641</v>
      </c>
      <c r="B38" s="816"/>
      <c r="C38" s="816">
        <v>182763563.56999999</v>
      </c>
      <c r="D38" s="819">
        <v>182763563.56999999</v>
      </c>
      <c r="E38" s="755"/>
    </row>
    <row r="39" spans="1:5">
      <c r="A39" s="815" t="s">
        <v>1382</v>
      </c>
      <c r="B39" s="816">
        <v>124131.36</v>
      </c>
      <c r="C39" s="816">
        <v>840946117.28999996</v>
      </c>
      <c r="D39" s="819">
        <v>841070248.64999998</v>
      </c>
      <c r="E39" s="755"/>
    </row>
    <row r="40" spans="1:5">
      <c r="A40" s="815" t="s">
        <v>1383</v>
      </c>
      <c r="B40" s="816">
        <v>-188220318.43000001</v>
      </c>
      <c r="C40" s="816">
        <v>6365416071.6199989</v>
      </c>
      <c r="D40" s="819">
        <v>6177195753.1899996</v>
      </c>
      <c r="E40" s="755"/>
    </row>
    <row r="41" spans="1:5">
      <c r="A41" s="815" t="s">
        <v>1384</v>
      </c>
      <c r="B41" s="816">
        <v>-55835715.560000055</v>
      </c>
      <c r="C41" s="816">
        <v>2700824731.9699998</v>
      </c>
      <c r="D41" s="819">
        <v>2644989016.4099998</v>
      </c>
      <c r="E41" s="755"/>
    </row>
    <row r="42" spans="1:5">
      <c r="A42" s="815" t="s">
        <v>1385</v>
      </c>
      <c r="B42" s="816">
        <v>-12138914.060000001</v>
      </c>
      <c r="C42" s="816">
        <v>1281321144.4200001</v>
      </c>
      <c r="D42" s="819">
        <v>1269182230.3600001</v>
      </c>
      <c r="E42" s="755"/>
    </row>
    <row r="43" spans="1:5">
      <c r="A43" s="815" t="s">
        <v>1386</v>
      </c>
      <c r="B43" s="816"/>
      <c r="C43" s="816">
        <v>5020231.43</v>
      </c>
      <c r="D43" s="819">
        <v>5020231.43</v>
      </c>
      <c r="E43" s="755"/>
    </row>
    <row r="44" spans="1:5">
      <c r="A44" s="815" t="s">
        <v>1388</v>
      </c>
      <c r="B44" s="816">
        <v>-4951090.25</v>
      </c>
      <c r="C44" s="816">
        <v>1230441178.75</v>
      </c>
      <c r="D44" s="819">
        <v>1225490088.5</v>
      </c>
      <c r="E44" s="755"/>
    </row>
    <row r="45" spans="1:5">
      <c r="A45" s="815" t="s">
        <v>1390</v>
      </c>
      <c r="B45" s="816">
        <v>86307.05</v>
      </c>
      <c r="C45" s="816">
        <v>2089225970.3000002</v>
      </c>
      <c r="D45" s="819">
        <v>2089312277.3500001</v>
      </c>
      <c r="E45" s="755"/>
    </row>
    <row r="46" spans="1:5">
      <c r="A46" s="815" t="s">
        <v>3003</v>
      </c>
      <c r="B46" s="816"/>
      <c r="C46" s="816">
        <v>25313785.859999999</v>
      </c>
      <c r="D46" s="819">
        <v>25313785.859999999</v>
      </c>
      <c r="E46" s="755"/>
    </row>
    <row r="47" spans="1:5">
      <c r="A47" s="815" t="s">
        <v>3004</v>
      </c>
      <c r="B47" s="816">
        <v>6363.7700000000186</v>
      </c>
      <c r="C47" s="816">
        <v>73510569.590000018</v>
      </c>
      <c r="D47" s="819">
        <v>73516933.360000014</v>
      </c>
      <c r="E47" s="755"/>
    </row>
    <row r="48" spans="1:5">
      <c r="A48" s="815" t="s">
        <v>3005</v>
      </c>
      <c r="B48" s="816">
        <v>23519739.700000033</v>
      </c>
      <c r="C48" s="816">
        <v>21181611.99000001</v>
      </c>
      <c r="D48" s="819">
        <v>44701351.690000057</v>
      </c>
      <c r="E48" s="819">
        <f>SUM(D23:D48)</f>
        <v>29010120289.099998</v>
      </c>
    </row>
    <row r="49" spans="1:4">
      <c r="A49" s="815" t="s">
        <v>2228</v>
      </c>
      <c r="B49" s="816">
        <v>264811452.30000004</v>
      </c>
      <c r="C49" s="816">
        <v>-18735377826.309998</v>
      </c>
      <c r="D49" s="817">
        <v>-18470566374.009998</v>
      </c>
    </row>
    <row r="50" spans="1:4">
      <c r="A50" s="815" t="s">
        <v>2233</v>
      </c>
      <c r="B50" s="816">
        <v>-134174.53</v>
      </c>
      <c r="C50" s="816">
        <v>134174.53</v>
      </c>
      <c r="D50" s="817">
        <v>0</v>
      </c>
    </row>
    <row r="51" spans="1:4">
      <c r="A51" s="815" t="s">
        <v>2236</v>
      </c>
      <c r="B51" s="816">
        <v>15777.540000000037</v>
      </c>
      <c r="C51" s="816">
        <v>-18818617.890000001</v>
      </c>
      <c r="D51" s="817">
        <v>-18802840.350000001</v>
      </c>
    </row>
    <row r="52" spans="1:4">
      <c r="A52" s="815" t="s">
        <v>2444</v>
      </c>
      <c r="B52" s="816"/>
      <c r="C52" s="816">
        <v>-718019267.72000003</v>
      </c>
      <c r="D52" s="817">
        <v>-718019267.72000003</v>
      </c>
    </row>
    <row r="53" spans="1:4">
      <c r="A53" s="815" t="s">
        <v>2446</v>
      </c>
      <c r="B53" s="816"/>
      <c r="C53" s="816">
        <v>-104521132.36000009</v>
      </c>
      <c r="D53" s="817">
        <v>-104521132.36000009</v>
      </c>
    </row>
    <row r="54" spans="1:4">
      <c r="A54" s="815" t="s">
        <v>2448</v>
      </c>
      <c r="B54" s="816"/>
      <c r="C54" s="816">
        <v>-4569653698</v>
      </c>
      <c r="D54" s="817">
        <v>-4569653698</v>
      </c>
    </row>
    <row r="55" spans="1:4">
      <c r="A55" s="815" t="s">
        <v>2452</v>
      </c>
      <c r="B55" s="816">
        <v>533261.19999999995</v>
      </c>
      <c r="C55" s="816">
        <v>-184813782.49000001</v>
      </c>
      <c r="D55" s="817">
        <v>-184280521.29000002</v>
      </c>
    </row>
    <row r="56" spans="1:4">
      <c r="A56" s="815" t="s">
        <v>2454</v>
      </c>
      <c r="B56" s="816"/>
      <c r="C56" s="816">
        <v>-694735.26</v>
      </c>
      <c r="D56" s="817">
        <v>-694735.26</v>
      </c>
    </row>
    <row r="57" spans="1:4">
      <c r="A57" s="815" t="s">
        <v>2456</v>
      </c>
      <c r="B57" s="816"/>
      <c r="C57" s="816">
        <v>0</v>
      </c>
      <c r="D57" s="817">
        <v>0</v>
      </c>
    </row>
    <row r="58" spans="1:4">
      <c r="A58" s="815" t="s">
        <v>2458</v>
      </c>
      <c r="B58" s="816"/>
      <c r="C58" s="816">
        <v>-622076.99</v>
      </c>
      <c r="D58" s="817">
        <v>-622076.99</v>
      </c>
    </row>
    <row r="59" spans="1:4">
      <c r="A59" s="815" t="s">
        <v>2460</v>
      </c>
      <c r="B59" s="816"/>
      <c r="C59" s="816">
        <v>93102461.220000014</v>
      </c>
      <c r="D59" s="817">
        <v>93102461.220000014</v>
      </c>
    </row>
    <row r="60" spans="1:4">
      <c r="A60" s="815" t="s">
        <v>2462</v>
      </c>
      <c r="B60" s="816"/>
      <c r="C60" s="816">
        <v>-19657531.529999997</v>
      </c>
      <c r="D60" s="817">
        <v>-19657531.529999997</v>
      </c>
    </row>
    <row r="61" spans="1:4">
      <c r="A61" s="815" t="s">
        <v>2468</v>
      </c>
      <c r="B61" s="816"/>
      <c r="C61" s="816">
        <v>-193149961.88</v>
      </c>
      <c r="D61" s="817">
        <v>-193149961.88</v>
      </c>
    </row>
    <row r="62" spans="1:4">
      <c r="A62" s="815" t="s">
        <v>2470</v>
      </c>
      <c r="B62" s="816"/>
      <c r="C62" s="816">
        <v>-101507574.90000001</v>
      </c>
      <c r="D62" s="817">
        <v>-101507574.90000001</v>
      </c>
    </row>
    <row r="63" spans="1:4">
      <c r="A63" s="815" t="s">
        <v>2474</v>
      </c>
      <c r="B63" s="816"/>
      <c r="C63" s="816">
        <v>-315180000</v>
      </c>
      <c r="D63" s="817">
        <v>-315180000</v>
      </c>
    </row>
    <row r="64" spans="1:4">
      <c r="A64" s="815" t="s">
        <v>2478</v>
      </c>
      <c r="B64" s="816"/>
      <c r="C64" s="816">
        <v>2265940.75</v>
      </c>
      <c r="D64" s="817">
        <v>2265940.75</v>
      </c>
    </row>
    <row r="65" spans="1:4">
      <c r="A65" s="815" t="s">
        <v>1322</v>
      </c>
      <c r="B65" s="816"/>
      <c r="C65" s="816">
        <v>-2405159.15</v>
      </c>
      <c r="D65" s="817">
        <v>-2405159.15</v>
      </c>
    </row>
    <row r="66" spans="1:4">
      <c r="A66" s="815" t="s">
        <v>1330</v>
      </c>
      <c r="B66" s="816"/>
      <c r="C66" s="816">
        <v>-7165166241.9699984</v>
      </c>
      <c r="D66" s="817">
        <v>-7165166241.9699984</v>
      </c>
    </row>
    <row r="67" spans="1:4">
      <c r="A67" s="815" t="s">
        <v>1332</v>
      </c>
      <c r="B67" s="816"/>
      <c r="C67" s="816">
        <v>-5730894</v>
      </c>
      <c r="D67" s="817">
        <v>-5730894</v>
      </c>
    </row>
    <row r="68" spans="1:4">
      <c r="A68" s="815" t="s">
        <v>1336</v>
      </c>
      <c r="B68" s="816">
        <v>79117966.405000001</v>
      </c>
      <c r="C68" s="816">
        <v>-458697330.39999998</v>
      </c>
      <c r="D68" s="817">
        <v>-379579363.99500024</v>
      </c>
    </row>
    <row r="69" spans="1:4">
      <c r="A69" s="815" t="s">
        <v>1338</v>
      </c>
      <c r="B69" s="816">
        <v>-89626395.234999985</v>
      </c>
      <c r="C69" s="816">
        <v>152148927.84999999</v>
      </c>
      <c r="D69" s="817">
        <v>62522532.61500001</v>
      </c>
    </row>
    <row r="70" spans="1:4">
      <c r="A70" s="815" t="s">
        <v>1340</v>
      </c>
      <c r="B70" s="816"/>
      <c r="C70" s="816">
        <v>-121632927.16</v>
      </c>
      <c r="D70" s="817">
        <v>-121632927.16</v>
      </c>
    </row>
    <row r="71" spans="1:4">
      <c r="A71" s="815" t="s">
        <v>3040</v>
      </c>
      <c r="B71" s="816"/>
      <c r="C71" s="816">
        <v>-1000010</v>
      </c>
      <c r="D71" s="817">
        <v>-1000010</v>
      </c>
    </row>
    <row r="72" spans="1:4">
      <c r="A72" s="815" t="s">
        <v>1350</v>
      </c>
      <c r="B72" s="816">
        <v>484599999.84999996</v>
      </c>
      <c r="C72" s="816">
        <v>-9560539828.8499985</v>
      </c>
      <c r="D72" s="817">
        <v>-9075939829</v>
      </c>
    </row>
    <row r="73" spans="1:4">
      <c r="A73" s="815" t="s">
        <v>3041</v>
      </c>
      <c r="B73" s="816">
        <v>-503154277.98999977</v>
      </c>
      <c r="C73" s="816">
        <v>10129820767.33</v>
      </c>
      <c r="D73" s="817">
        <v>9626666489.3400002</v>
      </c>
    </row>
    <row r="74" spans="1:4">
      <c r="A74" s="815" t="s">
        <v>3042</v>
      </c>
      <c r="B74" s="816"/>
      <c r="C74" s="816">
        <v>-636266163.89999998</v>
      </c>
      <c r="D74" s="817">
        <v>-636266163.89999998</v>
      </c>
    </row>
    <row r="75" spans="1:4">
      <c r="A75" s="815" t="s">
        <v>3043</v>
      </c>
      <c r="B75" s="816"/>
      <c r="C75" s="816">
        <v>37356.49</v>
      </c>
      <c r="D75" s="817">
        <v>37356.49</v>
      </c>
    </row>
    <row r="76" spans="1:4">
      <c r="A76" s="815" t="s">
        <v>3044</v>
      </c>
      <c r="B76" s="816"/>
      <c r="C76" s="816">
        <v>-20166437.120000001</v>
      </c>
      <c r="D76" s="817">
        <v>-20166437.120000001</v>
      </c>
    </row>
    <row r="77" spans="1:4">
      <c r="A77" s="815" t="s">
        <v>3045</v>
      </c>
      <c r="B77" s="816"/>
      <c r="C77" s="816">
        <v>-44149315.43</v>
      </c>
      <c r="D77" s="817">
        <v>-44149315.43</v>
      </c>
    </row>
    <row r="78" spans="1:4">
      <c r="A78" s="815" t="s">
        <v>3046</v>
      </c>
      <c r="B78" s="816"/>
      <c r="C78" s="816">
        <v>37152.120000000003</v>
      </c>
      <c r="D78" s="817">
        <v>37152.120000000003</v>
      </c>
    </row>
    <row r="79" spans="1:4">
      <c r="A79" s="815" t="s">
        <v>3047</v>
      </c>
      <c r="B79" s="816"/>
      <c r="C79" s="816">
        <v>-246210304.20999998</v>
      </c>
      <c r="D79" s="817">
        <v>-246210304.20999998</v>
      </c>
    </row>
    <row r="80" spans="1:4">
      <c r="A80" s="815" t="s">
        <v>3048</v>
      </c>
      <c r="B80" s="816"/>
      <c r="C80" s="816">
        <v>-268513142.11000001</v>
      </c>
      <c r="D80" s="817">
        <v>-268513142.11000001</v>
      </c>
    </row>
    <row r="81" spans="1:4">
      <c r="A81" s="815" t="s">
        <v>3050</v>
      </c>
      <c r="B81" s="816"/>
      <c r="C81" s="816">
        <v>-79320774.180000007</v>
      </c>
      <c r="D81" s="817">
        <v>-79320774.180000007</v>
      </c>
    </row>
    <row r="82" spans="1:4">
      <c r="A82" s="815" t="s">
        <v>3051</v>
      </c>
      <c r="B82" s="816"/>
      <c r="C82" s="816">
        <v>-1987796784.2499998</v>
      </c>
      <c r="D82" s="817">
        <v>-1987796784.2499998</v>
      </c>
    </row>
    <row r="83" spans="1:4">
      <c r="A83" s="815" t="s">
        <v>3049</v>
      </c>
      <c r="B83" s="816"/>
      <c r="C83" s="816">
        <v>-33466300.699999999</v>
      </c>
      <c r="D83" s="817">
        <v>-33466300.699999999</v>
      </c>
    </row>
    <row r="84" spans="1:4">
      <c r="A84" s="815" t="s">
        <v>3052</v>
      </c>
      <c r="B84" s="816"/>
      <c r="C84" s="816">
        <v>-44511383.100000009</v>
      </c>
      <c r="D84" s="817">
        <v>-44511383.100000009</v>
      </c>
    </row>
    <row r="85" spans="1:4">
      <c r="A85" s="815" t="s">
        <v>3053</v>
      </c>
      <c r="B85" s="816"/>
      <c r="C85" s="816">
        <v>-39.53</v>
      </c>
      <c r="D85" s="817">
        <v>-39.53</v>
      </c>
    </row>
    <row r="86" spans="1:4">
      <c r="A86" s="815" t="s">
        <v>3054</v>
      </c>
      <c r="B86" s="816"/>
      <c r="C86" s="816">
        <v>-385051.63</v>
      </c>
      <c r="D86" s="817">
        <v>-385051.63</v>
      </c>
    </row>
    <row r="87" spans="1:4">
      <c r="A87" s="815" t="s">
        <v>3055</v>
      </c>
      <c r="B87" s="816"/>
      <c r="C87" s="816">
        <v>-160139.21000000002</v>
      </c>
      <c r="D87" s="817">
        <v>-160139.21000000002</v>
      </c>
    </row>
    <row r="88" spans="1:4">
      <c r="A88" s="815" t="s">
        <v>3056</v>
      </c>
      <c r="B88" s="816"/>
      <c r="C88" s="816">
        <v>-25756284.16</v>
      </c>
      <c r="D88" s="817">
        <v>-25756284.16</v>
      </c>
    </row>
    <row r="89" spans="1:4">
      <c r="A89" s="815" t="s">
        <v>3057</v>
      </c>
      <c r="B89" s="816"/>
      <c r="C89" s="816">
        <v>-243223.7</v>
      </c>
      <c r="D89" s="817">
        <v>-243223.7</v>
      </c>
    </row>
    <row r="90" spans="1:4">
      <c r="A90" s="815" t="s">
        <v>3063</v>
      </c>
      <c r="B90" s="816"/>
      <c r="C90" s="816">
        <v>-18640736.57</v>
      </c>
      <c r="D90" s="817">
        <v>-18640736.57</v>
      </c>
    </row>
    <row r="91" spans="1:4">
      <c r="A91" s="815" t="s">
        <v>3058</v>
      </c>
      <c r="B91" s="816"/>
      <c r="C91" s="816">
        <v>-191776918.28</v>
      </c>
      <c r="D91" s="817">
        <v>-191776918.28</v>
      </c>
    </row>
    <row r="92" spans="1:4">
      <c r="A92" s="815" t="s">
        <v>3059</v>
      </c>
      <c r="B92" s="816"/>
      <c r="C92" s="816">
        <v>4469.9500000000007</v>
      </c>
      <c r="D92" s="817">
        <v>4469.9500000000007</v>
      </c>
    </row>
    <row r="93" spans="1:4">
      <c r="A93" s="815" t="s">
        <v>3060</v>
      </c>
      <c r="B93" s="816"/>
      <c r="C93" s="816">
        <v>-106515.37</v>
      </c>
      <c r="D93" s="817">
        <v>-106515.37</v>
      </c>
    </row>
    <row r="94" spans="1:4">
      <c r="A94" s="815" t="s">
        <v>3061</v>
      </c>
      <c r="B94" s="816"/>
      <c r="C94" s="816">
        <v>-61794216.480000004</v>
      </c>
      <c r="D94" s="817">
        <v>-61794216.480000004</v>
      </c>
    </row>
    <row r="95" spans="1:4">
      <c r="A95" s="815" t="s">
        <v>3062</v>
      </c>
      <c r="B95" s="816"/>
      <c r="C95" s="816">
        <v>-58073478.789999999</v>
      </c>
      <c r="D95" s="817">
        <v>-58073478.789999999</v>
      </c>
    </row>
    <row r="96" spans="1:4">
      <c r="A96" s="815" t="s">
        <v>3064</v>
      </c>
      <c r="B96" s="816"/>
      <c r="C96" s="816">
        <v>-1554675695.0900004</v>
      </c>
      <c r="D96" s="817">
        <v>-1554675695.0900004</v>
      </c>
    </row>
    <row r="97" spans="1:4">
      <c r="A97" s="815" t="s">
        <v>3066</v>
      </c>
      <c r="B97" s="816"/>
      <c r="C97" s="816">
        <v>14892114.719999999</v>
      </c>
      <c r="D97" s="817">
        <v>14892114.719999999</v>
      </c>
    </row>
    <row r="98" spans="1:4">
      <c r="A98" s="815" t="s">
        <v>3065</v>
      </c>
      <c r="B98" s="816"/>
      <c r="C98" s="816">
        <v>16259552.139999999</v>
      </c>
      <c r="D98" s="817">
        <v>16259552.139999999</v>
      </c>
    </row>
    <row r="99" spans="1:4">
      <c r="A99" s="815" t="s">
        <v>1923</v>
      </c>
      <c r="B99" s="816"/>
      <c r="C99" s="816">
        <v>40542929.939999998</v>
      </c>
      <c r="D99" s="817">
        <v>40542929.939999998</v>
      </c>
    </row>
    <row r="100" spans="1:4">
      <c r="A100" s="815" t="s">
        <v>1927</v>
      </c>
      <c r="B100" s="816"/>
      <c r="C100" s="816">
        <v>2116641.54</v>
      </c>
      <c r="D100" s="817">
        <v>2116641.54</v>
      </c>
    </row>
    <row r="101" spans="1:4">
      <c r="A101" s="815" t="s">
        <v>1928</v>
      </c>
      <c r="B101" s="816"/>
      <c r="C101" s="816">
        <v>-1057412.3600000001</v>
      </c>
      <c r="D101" s="817">
        <v>-1057412.3600000001</v>
      </c>
    </row>
    <row r="102" spans="1:4">
      <c r="A102" s="815" t="s">
        <v>1933</v>
      </c>
      <c r="B102" s="816"/>
      <c r="C102" s="816">
        <v>132998016.8</v>
      </c>
      <c r="D102" s="817">
        <v>132998016.8</v>
      </c>
    </row>
    <row r="103" spans="1:4">
      <c r="A103" s="815" t="s">
        <v>1935</v>
      </c>
      <c r="B103" s="816"/>
      <c r="C103" s="816">
        <v>1501398.22</v>
      </c>
      <c r="D103" s="817">
        <v>1501398.22</v>
      </c>
    </row>
    <row r="104" spans="1:4">
      <c r="A104" s="815" t="s">
        <v>1937</v>
      </c>
      <c r="B104" s="816"/>
      <c r="C104" s="816">
        <v>2634657.3000000003</v>
      </c>
      <c r="D104" s="817">
        <v>2634657.3000000003</v>
      </c>
    </row>
    <row r="105" spans="1:4">
      <c r="A105" s="815" t="s">
        <v>1938</v>
      </c>
      <c r="B105" s="816"/>
      <c r="C105" s="816">
        <v>70830266.650000006</v>
      </c>
      <c r="D105" s="817">
        <v>70830266.650000006</v>
      </c>
    </row>
    <row r="106" spans="1:4">
      <c r="A106" s="815" t="s">
        <v>1941</v>
      </c>
      <c r="B106" s="816"/>
      <c r="C106" s="816">
        <v>4019136.87</v>
      </c>
      <c r="D106" s="817">
        <v>4019136.87</v>
      </c>
    </row>
    <row r="107" spans="1:4">
      <c r="A107" s="815" t="s">
        <v>1943</v>
      </c>
      <c r="B107" s="816"/>
      <c r="C107" s="816">
        <v>79197951.339999989</v>
      </c>
      <c r="D107" s="817">
        <v>79197951.339999989</v>
      </c>
    </row>
    <row r="108" spans="1:4">
      <c r="A108" s="815" t="s">
        <v>1948</v>
      </c>
      <c r="B108" s="816"/>
      <c r="C108" s="816">
        <v>92275.07</v>
      </c>
      <c r="D108" s="817">
        <v>92275.07</v>
      </c>
    </row>
    <row r="109" spans="1:4">
      <c r="A109" s="815" t="s">
        <v>1951</v>
      </c>
      <c r="B109" s="816"/>
      <c r="C109" s="816">
        <v>322936.19</v>
      </c>
      <c r="D109" s="817">
        <v>322936.19</v>
      </c>
    </row>
    <row r="110" spans="1:4">
      <c r="A110" s="815" t="s">
        <v>1952</v>
      </c>
      <c r="B110" s="816">
        <v>-5622.03</v>
      </c>
      <c r="C110" s="816">
        <v>106800372.18000001</v>
      </c>
      <c r="D110" s="817">
        <v>106794750.15000001</v>
      </c>
    </row>
    <row r="111" spans="1:4">
      <c r="A111" s="815" t="s">
        <v>1961</v>
      </c>
      <c r="B111" s="816"/>
      <c r="C111" s="816">
        <v>1331148822.9299998</v>
      </c>
      <c r="D111" s="817">
        <v>1331148822.9299998</v>
      </c>
    </row>
    <row r="112" spans="1:4">
      <c r="A112" s="815" t="s">
        <v>1467</v>
      </c>
      <c r="B112" s="816">
        <v>5658.63</v>
      </c>
      <c r="C112" s="816">
        <v>29058848.600000001</v>
      </c>
      <c r="D112" s="817">
        <v>29064507.23</v>
      </c>
    </row>
    <row r="113" spans="1:4">
      <c r="A113" s="815" t="s">
        <v>1468</v>
      </c>
      <c r="B113" s="816">
        <v>18450.060000000001</v>
      </c>
      <c r="C113" s="816">
        <v>252890683.51000002</v>
      </c>
      <c r="D113" s="817">
        <v>252909133.56999999</v>
      </c>
    </row>
    <row r="114" spans="1:4">
      <c r="A114" s="815" t="s">
        <v>1469</v>
      </c>
      <c r="B114" s="816"/>
      <c r="C114" s="816">
        <v>98970480.609999985</v>
      </c>
      <c r="D114" s="817">
        <v>98970480.609999985</v>
      </c>
    </row>
    <row r="115" spans="1:4">
      <c r="A115" s="815" t="s">
        <v>1470</v>
      </c>
      <c r="B115" s="816">
        <v>6394.38</v>
      </c>
      <c r="C115" s="816">
        <v>50503572.359999999</v>
      </c>
      <c r="D115" s="817">
        <v>50509966.740000002</v>
      </c>
    </row>
    <row r="116" spans="1:4">
      <c r="A116" s="815" t="s">
        <v>1471</v>
      </c>
      <c r="B116" s="816"/>
      <c r="C116" s="816">
        <v>10762.47</v>
      </c>
      <c r="D116" s="817">
        <v>10762.47</v>
      </c>
    </row>
    <row r="117" spans="1:4">
      <c r="A117" s="815" t="s">
        <v>1473</v>
      </c>
      <c r="B117" s="816"/>
      <c r="C117" s="816">
        <v>6804262.4699999997</v>
      </c>
      <c r="D117" s="817">
        <v>6804262.4699999997</v>
      </c>
    </row>
    <row r="118" spans="1:4">
      <c r="A118" s="815" t="s">
        <v>1474</v>
      </c>
      <c r="B118" s="816"/>
      <c r="C118" s="816">
        <v>17757709.110000003</v>
      </c>
      <c r="D118" s="817">
        <v>17757709.110000003</v>
      </c>
    </row>
    <row r="119" spans="1:4">
      <c r="A119" s="815" t="s">
        <v>1475</v>
      </c>
      <c r="B119" s="816">
        <v>-56576.639999999999</v>
      </c>
      <c r="C119" s="816">
        <v>137247656.84999999</v>
      </c>
      <c r="D119" s="817">
        <v>137191080.21000001</v>
      </c>
    </row>
    <row r="120" spans="1:4">
      <c r="A120" s="815" t="s">
        <v>2263</v>
      </c>
      <c r="B120" s="816"/>
      <c r="C120" s="816">
        <v>25218102.800000001</v>
      </c>
      <c r="D120" s="817">
        <v>25218102.800000001</v>
      </c>
    </row>
    <row r="121" spans="1:4">
      <c r="A121" s="815" t="s">
        <v>2268</v>
      </c>
      <c r="B121" s="816"/>
      <c r="C121" s="816">
        <v>40212886.979999997</v>
      </c>
      <c r="D121" s="817">
        <v>40212886.979999997</v>
      </c>
    </row>
    <row r="122" spans="1:4">
      <c r="A122" s="815" t="s">
        <v>2270</v>
      </c>
      <c r="B122" s="816"/>
      <c r="C122" s="816">
        <v>13049712.210000001</v>
      </c>
      <c r="D122" s="817">
        <v>13049712.210000001</v>
      </c>
    </row>
    <row r="123" spans="1:4">
      <c r="A123" s="815" t="s">
        <v>2272</v>
      </c>
      <c r="B123" s="816"/>
      <c r="C123" s="816">
        <v>48978606.550000004</v>
      </c>
      <c r="D123" s="817">
        <v>48978606.550000004</v>
      </c>
    </row>
    <row r="124" spans="1:4">
      <c r="A124" s="815" t="s">
        <v>2274</v>
      </c>
      <c r="B124" s="816"/>
      <c r="C124" s="816">
        <v>684907783.92000008</v>
      </c>
      <c r="D124" s="817">
        <v>684907783.92000008</v>
      </c>
    </row>
    <row r="125" spans="1:4">
      <c r="A125" s="815" t="s">
        <v>2276</v>
      </c>
      <c r="B125" s="816"/>
      <c r="C125" s="816">
        <v>79460431.060000002</v>
      </c>
      <c r="D125" s="817">
        <v>79460431.060000002</v>
      </c>
    </row>
    <row r="126" spans="1:4">
      <c r="A126" s="815" t="s">
        <v>2280</v>
      </c>
      <c r="B126" s="816"/>
      <c r="C126" s="816">
        <v>114374311.94</v>
      </c>
      <c r="D126" s="817">
        <v>114374311.94</v>
      </c>
    </row>
    <row r="127" spans="1:4">
      <c r="A127" s="815" t="s">
        <v>2283</v>
      </c>
      <c r="B127" s="816"/>
      <c r="C127" s="816">
        <v>1002869137.2699997</v>
      </c>
      <c r="D127" s="817">
        <v>1002869137.2699997</v>
      </c>
    </row>
    <row r="128" spans="1:4">
      <c r="A128" s="815" t="s">
        <v>2287</v>
      </c>
      <c r="B128" s="816"/>
      <c r="C128" s="816">
        <v>16613310.92</v>
      </c>
      <c r="D128" s="817">
        <v>16613310.92</v>
      </c>
    </row>
    <row r="129" spans="1:4">
      <c r="A129" s="815" t="s">
        <v>2289</v>
      </c>
      <c r="B129" s="816"/>
      <c r="C129" s="816">
        <v>20113267.830000002</v>
      </c>
      <c r="D129" s="817">
        <v>20113267.830000002</v>
      </c>
    </row>
    <row r="130" spans="1:4">
      <c r="A130" s="815" t="s">
        <v>2298</v>
      </c>
      <c r="B130" s="816"/>
      <c r="C130" s="816">
        <v>254748718.53</v>
      </c>
      <c r="D130" s="817">
        <v>254748718.53</v>
      </c>
    </row>
    <row r="131" spans="1:4">
      <c r="A131" s="815" t="s">
        <v>2302</v>
      </c>
      <c r="B131" s="816"/>
      <c r="C131" s="816">
        <v>53285869.279999994</v>
      </c>
      <c r="D131" s="817">
        <v>53285869.279999994</v>
      </c>
    </row>
    <row r="132" spans="1:4">
      <c r="A132" s="815" t="s">
        <v>2307</v>
      </c>
      <c r="B132" s="816"/>
      <c r="C132" s="816">
        <v>445923.01</v>
      </c>
      <c r="D132" s="817">
        <v>445923.01</v>
      </c>
    </row>
    <row r="133" spans="1:4">
      <c r="A133" s="815" t="s">
        <v>3067</v>
      </c>
      <c r="B133" s="816"/>
      <c r="C133" s="816">
        <v>19084466.02</v>
      </c>
      <c r="D133" s="817">
        <v>19084466.02</v>
      </c>
    </row>
    <row r="134" spans="1:4">
      <c r="A134" s="815" t="s">
        <v>3068</v>
      </c>
      <c r="B134" s="816"/>
      <c r="C134" s="816">
        <v>382973970.94</v>
      </c>
      <c r="D134" s="817">
        <v>382973970.94</v>
      </c>
    </row>
    <row r="135" spans="1:4">
      <c r="A135" s="815" t="s">
        <v>2324</v>
      </c>
      <c r="B135" s="816"/>
      <c r="C135" s="816">
        <v>90128510.129999995</v>
      </c>
      <c r="D135" s="817">
        <v>90128510.129999995</v>
      </c>
    </row>
    <row r="136" spans="1:4">
      <c r="A136" s="815" t="s">
        <v>2326</v>
      </c>
      <c r="B136" s="816"/>
      <c r="C136" s="816">
        <v>1692120.4500000002</v>
      </c>
      <c r="D136" s="817">
        <v>1692120.4500000002</v>
      </c>
    </row>
    <row r="137" spans="1:4">
      <c r="A137" s="815" t="s">
        <v>2332</v>
      </c>
      <c r="B137" s="816"/>
      <c r="C137" s="816">
        <v>36153162.719999999</v>
      </c>
      <c r="D137" s="817">
        <v>36153162.719999999</v>
      </c>
    </row>
    <row r="138" spans="1:4">
      <c r="A138" s="815" t="s">
        <v>2335</v>
      </c>
      <c r="B138" s="816"/>
      <c r="C138" s="816">
        <v>14991335.550000001</v>
      </c>
      <c r="D138" s="817">
        <v>14991335.550000001</v>
      </c>
    </row>
    <row r="139" spans="1:4">
      <c r="A139" s="815" t="s">
        <v>2338</v>
      </c>
      <c r="B139" s="816"/>
      <c r="C139" s="816">
        <v>35169419.729999997</v>
      </c>
      <c r="D139" s="817">
        <v>35169419.729999997</v>
      </c>
    </row>
    <row r="140" spans="1:4">
      <c r="A140" s="815" t="s">
        <v>2341</v>
      </c>
      <c r="B140" s="816"/>
      <c r="C140" s="816">
        <v>4930464.71</v>
      </c>
      <c r="D140" s="817">
        <v>4930464.71</v>
      </c>
    </row>
    <row r="141" spans="1:4">
      <c r="A141" s="815" t="s">
        <v>2344</v>
      </c>
      <c r="B141" s="816"/>
      <c r="C141" s="816">
        <v>18016854.989999998</v>
      </c>
      <c r="D141" s="817">
        <v>18016854.989999998</v>
      </c>
    </row>
    <row r="142" spans="1:4">
      <c r="A142" s="815" t="s">
        <v>2347</v>
      </c>
      <c r="B142" s="816"/>
      <c r="C142" s="816">
        <v>3797319.02</v>
      </c>
      <c r="D142" s="817">
        <v>3797319.02</v>
      </c>
    </row>
    <row r="143" spans="1:4">
      <c r="A143" s="815" t="s">
        <v>2350</v>
      </c>
      <c r="B143" s="816"/>
      <c r="C143" s="816">
        <v>-1353.1200000000001</v>
      </c>
      <c r="D143" s="817">
        <v>-1353.1200000000001</v>
      </c>
    </row>
    <row r="144" spans="1:4">
      <c r="A144" s="815" t="s">
        <v>2353</v>
      </c>
      <c r="B144" s="816">
        <v>53871755.279999942</v>
      </c>
      <c r="C144" s="816">
        <v>940886007.05999994</v>
      </c>
      <c r="D144" s="817">
        <v>994757762.33999991</v>
      </c>
    </row>
    <row r="145" spans="1:4">
      <c r="A145" s="815" t="s">
        <v>1434</v>
      </c>
      <c r="B145" s="816"/>
      <c r="C145" s="816">
        <v>-12337.24</v>
      </c>
      <c r="D145" s="817">
        <v>-12337.24</v>
      </c>
    </row>
    <row r="146" spans="1:4">
      <c r="A146" s="815" t="s">
        <v>403</v>
      </c>
      <c r="B146" s="816"/>
      <c r="C146" s="816">
        <v>-19533899.969999999</v>
      </c>
      <c r="D146" s="817">
        <v>-19533899.969999999</v>
      </c>
    </row>
    <row r="147" spans="1:4">
      <c r="A147" s="815" t="s">
        <v>405</v>
      </c>
      <c r="B147" s="816"/>
      <c r="C147" s="816">
        <v>-1414.01</v>
      </c>
      <c r="D147" s="817">
        <v>-1414.01</v>
      </c>
    </row>
    <row r="148" spans="1:4">
      <c r="A148" s="815" t="s">
        <v>409</v>
      </c>
      <c r="B148" s="816"/>
      <c r="C148" s="816">
        <v>-1662221</v>
      </c>
      <c r="D148" s="817">
        <v>-1662221</v>
      </c>
    </row>
    <row r="149" spans="1:4">
      <c r="A149" s="815" t="s">
        <v>411</v>
      </c>
      <c r="B149" s="816"/>
      <c r="C149" s="816">
        <v>-630802787.16999996</v>
      </c>
      <c r="D149" s="817">
        <v>-630802787.16999996</v>
      </c>
    </row>
    <row r="150" spans="1:4">
      <c r="A150" s="815" t="s">
        <v>413</v>
      </c>
      <c r="B150" s="816"/>
      <c r="C150" s="816">
        <v>-5441943.8100000005</v>
      </c>
      <c r="D150" s="817">
        <v>-5441943.8100000005</v>
      </c>
    </row>
    <row r="151" spans="1:4">
      <c r="A151" s="815" t="s">
        <v>415</v>
      </c>
      <c r="B151" s="816"/>
      <c r="C151" s="816">
        <v>461757476.04000002</v>
      </c>
      <c r="D151" s="817">
        <v>461757476.04000002</v>
      </c>
    </row>
    <row r="152" spans="1:4">
      <c r="A152" s="815" t="s">
        <v>417</v>
      </c>
      <c r="B152" s="816">
        <v>-21559368.765700005</v>
      </c>
      <c r="C152" s="816">
        <v>1128807.4500000067</v>
      </c>
      <c r="D152" s="817">
        <v>-20430561.315700002</v>
      </c>
    </row>
    <row r="153" spans="1:4">
      <c r="A153" s="815" t="s">
        <v>424</v>
      </c>
      <c r="B153" s="816"/>
      <c r="C153" s="816">
        <v>-884520.73</v>
      </c>
      <c r="D153" s="817">
        <v>-884520.73</v>
      </c>
    </row>
    <row r="154" spans="1:4">
      <c r="A154" s="815" t="s">
        <v>428</v>
      </c>
      <c r="B154" s="816"/>
      <c r="C154" s="816">
        <v>-24580161.600000001</v>
      </c>
      <c r="D154" s="817">
        <v>-24580161.600000001</v>
      </c>
    </row>
    <row r="155" spans="1:4">
      <c r="A155" s="815" t="s">
        <v>432</v>
      </c>
      <c r="B155" s="816"/>
      <c r="C155" s="816">
        <v>-150715374.59999999</v>
      </c>
      <c r="D155" s="817">
        <v>-150715374.59999999</v>
      </c>
    </row>
    <row r="156" spans="1:4">
      <c r="A156" s="815" t="s">
        <v>434</v>
      </c>
      <c r="B156" s="816">
        <v>-53871755.300000012</v>
      </c>
      <c r="C156" s="816">
        <v>161192965.90000001</v>
      </c>
      <c r="D156" s="817">
        <v>107321210.59999999</v>
      </c>
    </row>
    <row r="157" spans="1:4">
      <c r="A157" s="815" t="s">
        <v>436</v>
      </c>
      <c r="B157" s="816"/>
      <c r="C157" s="816">
        <v>6437377.8900000006</v>
      </c>
      <c r="D157" s="817">
        <v>6437377.8900000006</v>
      </c>
    </row>
    <row r="158" spans="1:4">
      <c r="A158" s="815" t="s">
        <v>1526</v>
      </c>
      <c r="B158" s="816"/>
      <c r="C158" s="816">
        <v>5958305.8300000001</v>
      </c>
      <c r="D158" s="817">
        <v>5958305.8300000001</v>
      </c>
    </row>
    <row r="159" spans="1:4">
      <c r="A159" s="815" t="s">
        <v>1529</v>
      </c>
      <c r="B159" s="816"/>
      <c r="C159" s="816">
        <v>-47665449.57</v>
      </c>
      <c r="D159" s="817">
        <v>-47665449.57</v>
      </c>
    </row>
    <row r="160" spans="1:4">
      <c r="A160" s="815" t="s">
        <v>1531</v>
      </c>
      <c r="B160" s="816"/>
      <c r="C160" s="816">
        <v>3750000</v>
      </c>
      <c r="D160" s="817">
        <v>3750000</v>
      </c>
    </row>
    <row r="161" spans="1:8">
      <c r="A161" s="815" t="s">
        <v>1533</v>
      </c>
      <c r="B161" s="816">
        <v>21533891.265700001</v>
      </c>
      <c r="C161" s="816">
        <v>-69562920.87999998</v>
      </c>
      <c r="D161" s="817">
        <v>-48029029.614299998</v>
      </c>
      <c r="E161" s="815"/>
      <c r="F161" s="815"/>
      <c r="G161" s="815"/>
      <c r="H161" s="815"/>
    </row>
    <row r="162" spans="1:8">
      <c r="A162" s="815" t="s">
        <v>1539</v>
      </c>
      <c r="B162" s="816"/>
      <c r="C162" s="816">
        <v>344972746.57000005</v>
      </c>
      <c r="D162" s="817">
        <v>344972746.57000005</v>
      </c>
      <c r="E162" s="815"/>
      <c r="F162" s="815"/>
      <c r="G162" s="815"/>
      <c r="H162" s="815"/>
    </row>
    <row r="163" spans="1:8">
      <c r="A163" s="815" t="s">
        <v>1541</v>
      </c>
      <c r="B163" s="816"/>
      <c r="C163" s="816">
        <v>232077.12</v>
      </c>
      <c r="D163" s="817">
        <v>232077.12</v>
      </c>
      <c r="E163" s="815"/>
      <c r="F163" s="815"/>
      <c r="G163" s="815"/>
      <c r="H163" s="815"/>
    </row>
    <row r="164" spans="1:8">
      <c r="A164" s="815" t="s">
        <v>1542</v>
      </c>
      <c r="B164" s="816"/>
      <c r="C164" s="816">
        <v>73566.03</v>
      </c>
      <c r="D164" s="817">
        <v>73566.03</v>
      </c>
      <c r="E164" s="815"/>
      <c r="F164" s="815"/>
      <c r="G164" s="815"/>
      <c r="H164" s="815"/>
    </row>
    <row r="165" spans="1:8">
      <c r="A165" s="815" t="s">
        <v>1543</v>
      </c>
      <c r="B165" s="816"/>
      <c r="C165" s="816">
        <v>-12046437.939999999</v>
      </c>
      <c r="D165" s="817">
        <v>-12046437.939999999</v>
      </c>
      <c r="E165" s="815"/>
      <c r="F165" s="815" t="s">
        <v>1567</v>
      </c>
      <c r="G165" s="815"/>
      <c r="H165" s="821">
        <v>1048246731.9499992</v>
      </c>
    </row>
    <row r="166" spans="1:8">
      <c r="A166" s="815" t="s">
        <v>3039</v>
      </c>
      <c r="B166" s="816">
        <v>1.0800001509487629</v>
      </c>
      <c r="C166" s="816">
        <v>1.2300092782825232</v>
      </c>
      <c r="D166" s="817">
        <v>2.3100004997104406</v>
      </c>
      <c r="E166" s="815"/>
      <c r="F166" s="815"/>
      <c r="G166" s="815"/>
      <c r="H166" s="815"/>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pageSetUpPr fitToPage="1"/>
  </sheetPr>
  <dimension ref="A1:G136"/>
  <sheetViews>
    <sheetView defaultGridColor="0" colorId="22" zoomScale="70" zoomScaleNormal="70" workbookViewId="0">
      <selection activeCell="B1" sqref="B1"/>
    </sheetView>
  </sheetViews>
  <sheetFormatPr defaultColWidth="9.84375" defaultRowHeight="15.5"/>
  <cols>
    <col min="1" max="1" width="5.84375" style="123" customWidth="1"/>
    <col min="2" max="2" width="77.84375" style="123" customWidth="1"/>
    <col min="3" max="3" width="12.84375" style="123" customWidth="1"/>
    <col min="4" max="5" width="15.84375" style="123" customWidth="1"/>
    <col min="6" max="6" width="10.921875" style="123" bestFit="1" customWidth="1"/>
    <col min="7" max="16384" width="9.84375" style="123"/>
  </cols>
  <sheetData>
    <row r="1" spans="1:5" ht="18" thickBot="1">
      <c r="A1" s="58" t="str">
        <f>'Data Sheet'!A56</f>
        <v>Annual Report of VERIZON NEW YORK INC.                                                                                    For the period ending DECEMBER 31, 2023</v>
      </c>
      <c r="B1" s="59"/>
      <c r="C1" s="473"/>
      <c r="D1" s="59"/>
      <c r="E1" s="59"/>
    </row>
    <row r="2" spans="1:5" ht="15.9" customHeight="1">
      <c r="A2" s="60"/>
      <c r="B2" s="61"/>
      <c r="C2" s="61"/>
      <c r="D2" s="61"/>
      <c r="E2" s="62"/>
    </row>
    <row r="3" spans="1:5" ht="20" customHeight="1">
      <c r="A3" s="336" t="s">
        <v>1041</v>
      </c>
      <c r="B3" s="98"/>
      <c r="C3" s="98"/>
      <c r="D3" s="98"/>
      <c r="E3" s="141"/>
    </row>
    <row r="4" spans="1:5" ht="17" customHeight="1">
      <c r="A4" s="66"/>
      <c r="B4" s="59"/>
      <c r="C4" s="59"/>
      <c r="D4" s="59"/>
      <c r="E4" s="67"/>
    </row>
    <row r="5" spans="1:5" ht="17" customHeight="1">
      <c r="A5" s="89" t="s">
        <v>1858</v>
      </c>
      <c r="B5" s="59" t="s">
        <v>1042</v>
      </c>
      <c r="C5" s="59"/>
      <c r="D5" s="59"/>
      <c r="E5" s="67"/>
    </row>
    <row r="6" spans="1:5" ht="17" customHeight="1">
      <c r="A6" s="66"/>
      <c r="B6" s="59" t="s">
        <v>1043</v>
      </c>
      <c r="C6" s="59"/>
      <c r="D6" s="59"/>
      <c r="E6" s="67"/>
    </row>
    <row r="7" spans="1:5" ht="17" customHeight="1">
      <c r="A7" s="66"/>
      <c r="B7" s="59" t="s">
        <v>1044</v>
      </c>
      <c r="C7" s="59"/>
      <c r="D7" s="59"/>
      <c r="E7" s="67"/>
    </row>
    <row r="8" spans="1:5" ht="17" customHeight="1">
      <c r="A8" s="89" t="s">
        <v>1872</v>
      </c>
      <c r="B8" s="59" t="s">
        <v>1045</v>
      </c>
      <c r="C8" s="59"/>
      <c r="D8" s="59"/>
      <c r="E8" s="67"/>
    </row>
    <row r="9" spans="1:5" ht="17" customHeight="1">
      <c r="A9" s="66"/>
      <c r="B9" s="59" t="s">
        <v>1046</v>
      </c>
      <c r="C9" s="59"/>
      <c r="D9" s="59"/>
      <c r="E9" s="67"/>
    </row>
    <row r="10" spans="1:5" ht="17" customHeight="1">
      <c r="A10" s="66"/>
      <c r="B10" s="59" t="s">
        <v>1047</v>
      </c>
      <c r="C10" s="59"/>
      <c r="D10" s="59"/>
      <c r="E10" s="67"/>
    </row>
    <row r="11" spans="1:5" ht="17" customHeight="1">
      <c r="A11" s="66"/>
      <c r="B11" s="59" t="s">
        <v>1048</v>
      </c>
      <c r="C11" s="59"/>
      <c r="D11" s="59"/>
      <c r="E11" s="67"/>
    </row>
    <row r="12" spans="1:5" ht="17" customHeight="1">
      <c r="A12" s="89" t="s">
        <v>1223</v>
      </c>
      <c r="B12" s="59" t="s">
        <v>1049</v>
      </c>
      <c r="C12" s="59"/>
      <c r="D12" s="59"/>
      <c r="E12" s="67"/>
    </row>
    <row r="13" spans="1:5" ht="17" customHeight="1">
      <c r="A13" s="66"/>
      <c r="B13" s="59" t="s">
        <v>1050</v>
      </c>
      <c r="C13" s="59"/>
      <c r="D13" s="59"/>
      <c r="E13" s="67"/>
    </row>
    <row r="14" spans="1:5" ht="17" customHeight="1">
      <c r="A14" s="197"/>
      <c r="B14" s="167"/>
      <c r="C14" s="168" t="s">
        <v>1411</v>
      </c>
      <c r="D14" s="167"/>
      <c r="E14" s="266"/>
    </row>
    <row r="15" spans="1:5" ht="17" customHeight="1">
      <c r="A15" s="84" t="s">
        <v>35</v>
      </c>
      <c r="B15" s="170" t="s">
        <v>880</v>
      </c>
      <c r="C15" s="170" t="s">
        <v>1051</v>
      </c>
      <c r="D15" s="170" t="s">
        <v>2094</v>
      </c>
      <c r="E15" s="131" t="s">
        <v>1377</v>
      </c>
    </row>
    <row r="16" spans="1:5" ht="17" customHeight="1">
      <c r="A16" s="84" t="s">
        <v>47</v>
      </c>
      <c r="B16" s="170" t="s">
        <v>459</v>
      </c>
      <c r="C16" s="170" t="s">
        <v>460</v>
      </c>
      <c r="D16" s="170" t="s">
        <v>461</v>
      </c>
      <c r="E16" s="131" t="s">
        <v>61</v>
      </c>
    </row>
    <row r="17" spans="1:5" ht="17" customHeight="1">
      <c r="A17" s="71" t="s">
        <v>463</v>
      </c>
      <c r="B17" s="832"/>
      <c r="C17" s="832"/>
      <c r="D17" s="1107"/>
      <c r="E17" s="1108"/>
    </row>
    <row r="18" spans="1:5" ht="17" customHeight="1">
      <c r="A18" s="84" t="s">
        <v>820</v>
      </c>
      <c r="B18" s="748"/>
      <c r="C18" s="834"/>
      <c r="D18" s="794"/>
      <c r="E18" s="836"/>
    </row>
    <row r="19" spans="1:5" ht="17" customHeight="1">
      <c r="A19" s="84" t="s">
        <v>1058</v>
      </c>
      <c r="B19" s="748"/>
      <c r="C19" s="834"/>
      <c r="D19" s="794"/>
      <c r="E19" s="836"/>
    </row>
    <row r="20" spans="1:5" ht="17" customHeight="1">
      <c r="A20" s="84" t="s">
        <v>70</v>
      </c>
      <c r="B20" s="748"/>
      <c r="C20" s="834"/>
      <c r="D20" s="794"/>
      <c r="E20" s="836"/>
    </row>
    <row r="21" spans="1:5" ht="17" customHeight="1">
      <c r="A21" s="84" t="s">
        <v>71</v>
      </c>
      <c r="B21" s="748"/>
      <c r="C21" s="834"/>
      <c r="D21" s="794"/>
      <c r="E21" s="836"/>
    </row>
    <row r="22" spans="1:5" ht="17" customHeight="1">
      <c r="A22" s="84" t="s">
        <v>471</v>
      </c>
      <c r="B22" s="834" t="s">
        <v>3135</v>
      </c>
      <c r="C22" s="834">
        <v>4550.8</v>
      </c>
      <c r="D22" s="794"/>
      <c r="E22" s="836"/>
    </row>
    <row r="23" spans="1:5" ht="17" customHeight="1">
      <c r="A23" s="84" t="s">
        <v>474</v>
      </c>
      <c r="B23" s="748"/>
      <c r="C23" s="834"/>
      <c r="D23" s="794"/>
      <c r="E23" s="836"/>
    </row>
    <row r="24" spans="1:5" ht="17" customHeight="1">
      <c r="A24" s="84" t="s">
        <v>2064</v>
      </c>
      <c r="B24" s="748"/>
      <c r="C24" s="834"/>
      <c r="D24" s="794"/>
      <c r="E24" s="836"/>
    </row>
    <row r="25" spans="1:5" ht="17" customHeight="1">
      <c r="A25" s="84" t="s">
        <v>334</v>
      </c>
      <c r="B25" s="748"/>
      <c r="C25" s="834"/>
      <c r="D25" s="794"/>
      <c r="E25" s="836"/>
    </row>
    <row r="26" spans="1:5" ht="17" customHeight="1" thickBot="1">
      <c r="A26" s="84" t="s">
        <v>72</v>
      </c>
      <c r="B26" s="834" t="s">
        <v>46</v>
      </c>
      <c r="C26" s="834"/>
      <c r="D26" s="1109">
        <v>0</v>
      </c>
      <c r="E26" s="1110">
        <v>0</v>
      </c>
    </row>
    <row r="27" spans="1:5" ht="17" customHeight="1" thickTop="1">
      <c r="A27" s="84" t="s">
        <v>73</v>
      </c>
      <c r="B27" s="834"/>
      <c r="C27" s="834"/>
      <c r="D27" s="794"/>
      <c r="E27" s="836"/>
    </row>
    <row r="28" spans="1:5" ht="17" customHeight="1">
      <c r="A28" s="84" t="s">
        <v>74</v>
      </c>
      <c r="B28" s="834"/>
      <c r="C28" s="834"/>
      <c r="D28" s="794"/>
      <c r="E28" s="836"/>
    </row>
    <row r="29" spans="1:5" ht="17" customHeight="1">
      <c r="A29" s="84" t="s">
        <v>75</v>
      </c>
      <c r="B29" s="834"/>
      <c r="C29" s="834"/>
      <c r="D29" s="794"/>
      <c r="E29" s="836"/>
    </row>
    <row r="30" spans="1:5" ht="17" customHeight="1">
      <c r="A30" s="84" t="s">
        <v>76</v>
      </c>
      <c r="B30" s="834"/>
      <c r="C30" s="834"/>
      <c r="D30" s="794"/>
      <c r="E30" s="836"/>
    </row>
    <row r="31" spans="1:5" ht="17" customHeight="1">
      <c r="A31" s="84" t="s">
        <v>77</v>
      </c>
      <c r="B31" s="834" t="s">
        <v>3100</v>
      </c>
      <c r="C31" s="834">
        <v>4550.1000000000004</v>
      </c>
      <c r="D31" s="794">
        <v>3.0994415283203125E-6</v>
      </c>
      <c r="E31" s="836"/>
    </row>
    <row r="32" spans="1:5" ht="17" customHeight="1">
      <c r="A32" s="84" t="s">
        <v>78</v>
      </c>
      <c r="B32" s="834" t="s">
        <v>3097</v>
      </c>
      <c r="C32" s="834"/>
      <c r="D32" s="794">
        <v>100179887.77999972</v>
      </c>
      <c r="E32" s="836"/>
    </row>
    <row r="33" spans="1:6" ht="17" customHeight="1">
      <c r="A33" s="84" t="s">
        <v>79</v>
      </c>
      <c r="B33" s="834"/>
      <c r="C33" s="834"/>
      <c r="D33" s="794"/>
      <c r="E33" s="836"/>
      <c r="F33" s="1111"/>
    </row>
    <row r="34" spans="1:6" ht="17" customHeight="1">
      <c r="A34" s="84" t="s">
        <v>80</v>
      </c>
      <c r="B34" s="834" t="s">
        <v>46</v>
      </c>
      <c r="C34" s="834"/>
      <c r="D34" s="794">
        <v>100179887.78000282</v>
      </c>
      <c r="E34" s="836">
        <v>0</v>
      </c>
    </row>
    <row r="35" spans="1:6" ht="17" customHeight="1">
      <c r="A35" s="84" t="s">
        <v>81</v>
      </c>
      <c r="B35" s="834"/>
      <c r="C35" s="834"/>
      <c r="D35" s="794"/>
      <c r="E35" s="836"/>
    </row>
    <row r="36" spans="1:6" ht="17" customHeight="1">
      <c r="A36" s="84" t="s">
        <v>82</v>
      </c>
      <c r="B36" s="834"/>
      <c r="C36" s="834"/>
      <c r="D36" s="794"/>
      <c r="E36" s="836"/>
    </row>
    <row r="37" spans="1:6" ht="17" customHeight="1">
      <c r="A37" s="84" t="s">
        <v>83</v>
      </c>
      <c r="B37" s="834"/>
      <c r="C37" s="834"/>
      <c r="D37" s="794"/>
      <c r="E37" s="836"/>
    </row>
    <row r="38" spans="1:6" ht="17" customHeight="1">
      <c r="A38" s="84" t="s">
        <v>84</v>
      </c>
      <c r="B38" s="834" t="s">
        <v>3100</v>
      </c>
      <c r="C38" s="834">
        <v>4520</v>
      </c>
      <c r="D38" s="794"/>
      <c r="E38" s="836">
        <v>-490896.29000091553</v>
      </c>
    </row>
    <row r="39" spans="1:6" ht="17" customHeight="1">
      <c r="A39" s="84" t="s">
        <v>85</v>
      </c>
      <c r="B39" s="834" t="s">
        <v>45</v>
      </c>
      <c r="C39" s="834"/>
      <c r="D39" s="794"/>
      <c r="E39" s="836"/>
    </row>
    <row r="40" spans="1:6" ht="17" customHeight="1">
      <c r="A40" s="84" t="s">
        <v>86</v>
      </c>
      <c r="B40" s="834" t="s">
        <v>46</v>
      </c>
      <c r="C40" s="834"/>
      <c r="D40" s="836">
        <v>0</v>
      </c>
      <c r="E40" s="836">
        <v>-490896.29000091553</v>
      </c>
    </row>
    <row r="41" spans="1:6" ht="17" customHeight="1">
      <c r="A41" s="84" t="s">
        <v>87</v>
      </c>
      <c r="B41" s="834"/>
      <c r="C41" s="834"/>
      <c r="D41" s="794"/>
      <c r="E41" s="836"/>
    </row>
    <row r="42" spans="1:6" ht="17" customHeight="1">
      <c r="A42" s="84" t="s">
        <v>2076</v>
      </c>
      <c r="B42" s="834"/>
      <c r="C42" s="834"/>
      <c r="D42" s="794"/>
      <c r="E42" s="836"/>
    </row>
    <row r="43" spans="1:6" ht="17" customHeight="1">
      <c r="A43" s="84" t="s">
        <v>2078</v>
      </c>
      <c r="B43" s="834"/>
      <c r="C43" s="834"/>
      <c r="D43" s="794"/>
      <c r="E43" s="836"/>
    </row>
    <row r="44" spans="1:6" ht="17" customHeight="1">
      <c r="A44" s="84" t="s">
        <v>2080</v>
      </c>
      <c r="B44" s="834"/>
      <c r="C44" s="834"/>
      <c r="D44" s="794"/>
      <c r="E44" s="836"/>
    </row>
    <row r="45" spans="1:6" ht="17" customHeight="1">
      <c r="A45" s="84" t="s">
        <v>2083</v>
      </c>
      <c r="B45" s="834"/>
      <c r="C45" s="834"/>
      <c r="D45" s="794"/>
      <c r="E45" s="836"/>
    </row>
    <row r="46" spans="1:6" ht="17" customHeight="1">
      <c r="A46" s="84" t="s">
        <v>2397</v>
      </c>
      <c r="B46" s="834"/>
      <c r="C46" s="834"/>
      <c r="D46" s="794"/>
      <c r="E46" s="836"/>
    </row>
    <row r="47" spans="1:6" ht="17" customHeight="1">
      <c r="A47" s="84" t="s">
        <v>2400</v>
      </c>
      <c r="B47" s="834"/>
      <c r="C47" s="834"/>
      <c r="D47" s="794"/>
      <c r="E47" s="836"/>
    </row>
    <row r="48" spans="1:6" ht="17" customHeight="1">
      <c r="A48" s="84" t="s">
        <v>2403</v>
      </c>
      <c r="B48" s="834"/>
      <c r="C48" s="834"/>
      <c r="D48" s="794"/>
      <c r="E48" s="836"/>
    </row>
    <row r="49" spans="1:7" ht="17" customHeight="1">
      <c r="A49" s="84" t="s">
        <v>2407</v>
      </c>
      <c r="B49" s="834"/>
      <c r="C49" s="834"/>
      <c r="D49" s="794"/>
      <c r="E49" s="836"/>
    </row>
    <row r="50" spans="1:7" ht="17" customHeight="1">
      <c r="A50" s="84" t="s">
        <v>2410</v>
      </c>
      <c r="B50" s="834"/>
      <c r="C50" s="834"/>
      <c r="D50" s="794"/>
      <c r="E50" s="836"/>
    </row>
    <row r="51" spans="1:7" ht="17" customHeight="1">
      <c r="A51" s="84" t="s">
        <v>2413</v>
      </c>
      <c r="B51" s="834"/>
      <c r="C51" s="834"/>
      <c r="D51" s="794"/>
      <c r="E51" s="836"/>
    </row>
    <row r="52" spans="1:7" ht="17" customHeight="1">
      <c r="A52" s="84" t="s">
        <v>1837</v>
      </c>
      <c r="B52" s="834"/>
      <c r="C52" s="834"/>
      <c r="D52" s="794"/>
      <c r="E52" s="836"/>
    </row>
    <row r="53" spans="1:7" ht="17" customHeight="1">
      <c r="A53" s="84" t="s">
        <v>1839</v>
      </c>
      <c r="B53" s="834"/>
      <c r="C53" s="834"/>
      <c r="D53" s="794"/>
      <c r="E53" s="836"/>
      <c r="F53" s="570"/>
      <c r="G53" s="570"/>
    </row>
    <row r="54" spans="1:7" ht="15.75" customHeight="1">
      <c r="A54" s="84" t="s">
        <v>1840</v>
      </c>
      <c r="B54" s="834"/>
      <c r="C54" s="834"/>
      <c r="D54" s="794"/>
      <c r="E54" s="836"/>
      <c r="F54" s="996"/>
    </row>
    <row r="55" spans="1:7" ht="17" customHeight="1">
      <c r="A55" s="84" t="s">
        <v>1844</v>
      </c>
      <c r="B55" s="834"/>
      <c r="C55" s="834"/>
      <c r="D55" s="794"/>
      <c r="E55" s="836"/>
      <c r="F55" s="570"/>
    </row>
    <row r="56" spans="1:7" ht="17" customHeight="1">
      <c r="A56" s="84" t="s">
        <v>1846</v>
      </c>
      <c r="B56" s="834"/>
      <c r="C56" s="834"/>
      <c r="D56" s="794"/>
      <c r="E56" s="836"/>
      <c r="F56" s="570"/>
    </row>
    <row r="57" spans="1:7" ht="17" customHeight="1">
      <c r="A57" s="84" t="s">
        <v>2426</v>
      </c>
      <c r="B57" s="834"/>
      <c r="C57" s="834"/>
      <c r="D57" s="794"/>
      <c r="E57" s="836"/>
    </row>
    <row r="58" spans="1:7" ht="17" customHeight="1">
      <c r="A58" s="84" t="s">
        <v>2429</v>
      </c>
      <c r="B58" s="834"/>
      <c r="C58" s="834"/>
      <c r="D58" s="794"/>
      <c r="E58" s="836"/>
    </row>
    <row r="59" spans="1:7" ht="17" customHeight="1">
      <c r="A59" s="84" t="s">
        <v>2431</v>
      </c>
      <c r="B59" s="834"/>
      <c r="C59" s="834"/>
      <c r="D59" s="794"/>
      <c r="E59" s="836"/>
    </row>
    <row r="60" spans="1:7" ht="17" customHeight="1">
      <c r="A60" s="84" t="s">
        <v>2434</v>
      </c>
      <c r="B60" s="834"/>
      <c r="C60" s="834"/>
      <c r="D60" s="794"/>
      <c r="E60" s="836"/>
    </row>
    <row r="61" spans="1:7" ht="17" customHeight="1">
      <c r="A61" s="84" t="s">
        <v>2437</v>
      </c>
      <c r="B61" s="834"/>
      <c r="C61" s="834"/>
      <c r="D61" s="794"/>
      <c r="E61" s="836"/>
    </row>
    <row r="62" spans="1:7" ht="17" customHeight="1">
      <c r="A62" s="84" t="s">
        <v>2437</v>
      </c>
      <c r="B62" s="834"/>
      <c r="C62" s="834"/>
      <c r="D62" s="794"/>
      <c r="E62" s="836"/>
    </row>
    <row r="63" spans="1:7" ht="17" customHeight="1">
      <c r="A63" s="84" t="s">
        <v>2439</v>
      </c>
      <c r="B63" s="834"/>
      <c r="C63" s="834"/>
      <c r="D63" s="794"/>
      <c r="E63" s="836"/>
    </row>
    <row r="64" spans="1:7" ht="17" customHeight="1">
      <c r="A64" s="84" t="s">
        <v>1565</v>
      </c>
      <c r="B64" s="834"/>
      <c r="C64" s="834"/>
      <c r="D64" s="794"/>
      <c r="E64" s="836"/>
    </row>
    <row r="65" spans="1:5" ht="17" customHeight="1">
      <c r="A65" s="84" t="s">
        <v>781</v>
      </c>
      <c r="B65" s="834"/>
      <c r="C65" s="834"/>
      <c r="D65" s="794"/>
      <c r="E65" s="836"/>
    </row>
    <row r="66" spans="1:5" ht="17" customHeight="1">
      <c r="A66" s="84" t="s">
        <v>2121</v>
      </c>
      <c r="B66" s="834"/>
      <c r="C66" s="834"/>
      <c r="D66" s="794"/>
      <c r="E66" s="836"/>
    </row>
    <row r="67" spans="1:5" ht="17" customHeight="1">
      <c r="A67" s="76" t="s">
        <v>1570</v>
      </c>
      <c r="B67" s="1113"/>
      <c r="C67" s="1113"/>
      <c r="D67" s="997"/>
      <c r="E67" s="1114"/>
    </row>
    <row r="68" spans="1:5" ht="17" customHeight="1">
      <c r="A68" s="555" t="s">
        <v>1275</v>
      </c>
      <c r="B68" s="555"/>
      <c r="C68" s="555"/>
      <c r="D68" s="555"/>
      <c r="E68" s="555"/>
    </row>
    <row r="69" spans="1:5" ht="17" customHeight="1">
      <c r="A69" s="125"/>
      <c r="B69" s="98">
        <v>64</v>
      </c>
      <c r="C69" s="98"/>
      <c r="D69" s="98"/>
      <c r="E69" s="98"/>
    </row>
    <row r="70" spans="1:5">
      <c r="A70" s="59"/>
      <c r="E70" s="1111"/>
    </row>
    <row r="71" spans="1:5">
      <c r="A71" s="59"/>
      <c r="E71" s="1111"/>
    </row>
    <row r="72" spans="1:5">
      <c r="A72" s="59"/>
    </row>
    <row r="73" spans="1:5">
      <c r="A73" s="59"/>
    </row>
    <row r="74" spans="1:5">
      <c r="A74" s="59"/>
    </row>
    <row r="75" spans="1:5" ht="15.75" customHeight="1">
      <c r="A75" s="59"/>
    </row>
    <row r="76" spans="1:5">
      <c r="A76" s="59"/>
    </row>
    <row r="77" spans="1:5">
      <c r="A77" s="59"/>
    </row>
    <row r="78" spans="1:5">
      <c r="A78" s="59"/>
    </row>
    <row r="79" spans="1:5">
      <c r="A79" s="59"/>
    </row>
    <row r="80" spans="1:5">
      <c r="A80" s="59"/>
    </row>
    <row r="81" spans="1:1">
      <c r="A81" s="59"/>
    </row>
    <row r="82" spans="1:1">
      <c r="A82" s="59"/>
    </row>
    <row r="83" spans="1:1">
      <c r="A83" s="59"/>
    </row>
    <row r="84" spans="1:1">
      <c r="A84" s="59"/>
    </row>
    <row r="85" spans="1:1">
      <c r="A85" s="59"/>
    </row>
    <row r="86" spans="1:1">
      <c r="A86" s="59"/>
    </row>
    <row r="87" spans="1:1">
      <c r="A87" s="59"/>
    </row>
    <row r="88" spans="1:1">
      <c r="A88" s="59"/>
    </row>
    <row r="89" spans="1:1">
      <c r="A89" s="59"/>
    </row>
    <row r="90" spans="1:1">
      <c r="A90" s="59"/>
    </row>
    <row r="91" spans="1:1">
      <c r="A91" s="59"/>
    </row>
    <row r="92" spans="1:1">
      <c r="A92" s="59"/>
    </row>
    <row r="93" spans="1:1">
      <c r="A93" s="59"/>
    </row>
    <row r="94" spans="1:1">
      <c r="A94" s="59"/>
    </row>
    <row r="95" spans="1:1">
      <c r="A95" s="59"/>
    </row>
    <row r="96" spans="1:1">
      <c r="A96" s="59"/>
    </row>
    <row r="97" spans="1:1">
      <c r="A97" s="59"/>
    </row>
    <row r="98" spans="1:1">
      <c r="A98" s="59"/>
    </row>
    <row r="99" spans="1:1">
      <c r="A99" s="59"/>
    </row>
    <row r="100" spans="1:1">
      <c r="A100" s="59"/>
    </row>
    <row r="101" spans="1:1">
      <c r="A101" s="59"/>
    </row>
    <row r="102" spans="1:1">
      <c r="A102" s="59"/>
    </row>
    <row r="103" spans="1:1">
      <c r="A103" s="59"/>
    </row>
    <row r="104" spans="1:1">
      <c r="A104" s="59"/>
    </row>
    <row r="105" spans="1:1">
      <c r="A105" s="59"/>
    </row>
    <row r="106" spans="1:1">
      <c r="A106" s="59"/>
    </row>
    <row r="107" spans="1:1">
      <c r="A107" s="59"/>
    </row>
    <row r="108" spans="1:1">
      <c r="A108" s="59"/>
    </row>
    <row r="109" spans="1:1">
      <c r="A109" s="59"/>
    </row>
    <row r="110" spans="1:1">
      <c r="A110" s="59"/>
    </row>
    <row r="111" spans="1:1">
      <c r="A111" s="59"/>
    </row>
    <row r="112" spans="1:1">
      <c r="A112" s="59"/>
    </row>
    <row r="113" spans="1:1">
      <c r="A113" s="59"/>
    </row>
    <row r="114" spans="1:1">
      <c r="A114" s="59"/>
    </row>
    <row r="115" spans="1:1">
      <c r="A115" s="59"/>
    </row>
    <row r="116" spans="1:1">
      <c r="A116" s="59"/>
    </row>
    <row r="117" spans="1:1">
      <c r="A117" s="59"/>
    </row>
    <row r="118" spans="1:1">
      <c r="A118" s="59"/>
    </row>
    <row r="119" spans="1:1">
      <c r="A119" s="59"/>
    </row>
    <row r="120" spans="1:1">
      <c r="A120" s="59"/>
    </row>
    <row r="121" spans="1:1">
      <c r="A121" s="59"/>
    </row>
    <row r="122" spans="1:1">
      <c r="A122" s="59"/>
    </row>
    <row r="123" spans="1:1">
      <c r="A123" s="59"/>
    </row>
    <row r="124" spans="1:1">
      <c r="A124" s="59"/>
    </row>
    <row r="125" spans="1:1">
      <c r="A125" s="59"/>
    </row>
    <row r="126" spans="1:1">
      <c r="A126" s="59"/>
    </row>
    <row r="127" spans="1:1">
      <c r="A127" s="59"/>
    </row>
    <row r="128" spans="1:1">
      <c r="A128" s="59"/>
    </row>
    <row r="129" spans="1:1">
      <c r="A129" s="59"/>
    </row>
    <row r="130" spans="1:1">
      <c r="A130" s="59"/>
    </row>
    <row r="131" spans="1:1">
      <c r="A131" s="59"/>
    </row>
    <row r="132" spans="1:1">
      <c r="A132" s="59"/>
    </row>
    <row r="133" spans="1:1">
      <c r="A133" s="59"/>
    </row>
    <row r="134" spans="1:1">
      <c r="A134" s="59"/>
    </row>
    <row r="135" spans="1:1">
      <c r="A135" s="59"/>
    </row>
    <row r="136" spans="1:1">
      <c r="A136" s="59"/>
    </row>
  </sheetData>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72</xdr:row>
                    <xdr:rowOff>114300</xdr:rowOff>
                  </from>
                  <to>
                    <xdr:col>0</xdr:col>
                    <xdr:colOff>0</xdr:colOff>
                    <xdr:row>74</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pageSetUpPr fitToPage="1"/>
  </sheetPr>
  <dimension ref="A1:F91"/>
  <sheetViews>
    <sheetView defaultGridColor="0" colorId="22" zoomScale="75" zoomScaleNormal="75" workbookViewId="0">
      <selection activeCell="H15" sqref="H15"/>
    </sheetView>
  </sheetViews>
  <sheetFormatPr defaultColWidth="9.84375" defaultRowHeight="15.5"/>
  <cols>
    <col min="1" max="1" width="5.84375" style="570" customWidth="1"/>
    <col min="2" max="2" width="7.84375" style="570" customWidth="1"/>
    <col min="3" max="3" width="55.84375" style="570" customWidth="1"/>
    <col min="4" max="5" width="16.84375" style="570" customWidth="1"/>
    <col min="6" max="16384" width="9.84375" style="570"/>
  </cols>
  <sheetData>
    <row r="1" spans="1:5" ht="16" thickBot="1">
      <c r="A1" s="747" t="str">
        <f>'Data Sheet'!A54</f>
        <v>Annual Report of VERIZON NEW YORK INC.                                                                            For the period ending DECEMBER 31, 2023</v>
      </c>
      <c r="B1" s="559"/>
      <c r="C1" s="557"/>
      <c r="D1" s="557"/>
      <c r="E1" s="557"/>
    </row>
    <row r="2" spans="1:5">
      <c r="A2" s="707"/>
      <c r="B2" s="708"/>
      <c r="C2" s="708"/>
      <c r="D2" s="708"/>
      <c r="E2" s="1613"/>
    </row>
    <row r="3" spans="1:5" ht="18">
      <c r="A3" s="710" t="s">
        <v>1052</v>
      </c>
      <c r="B3" s="561"/>
      <c r="C3" s="711"/>
      <c r="D3" s="711"/>
      <c r="E3" s="712"/>
    </row>
    <row r="4" spans="1:5" ht="15" customHeight="1">
      <c r="A4" s="556"/>
      <c r="B4" s="557"/>
      <c r="C4" s="557"/>
      <c r="D4" s="557"/>
      <c r="E4" s="558"/>
    </row>
    <row r="5" spans="1:5" ht="15" customHeight="1">
      <c r="A5" s="1454"/>
      <c r="B5" s="1169"/>
      <c r="C5" s="1455"/>
      <c r="D5" s="1455"/>
      <c r="E5" s="1172"/>
    </row>
    <row r="6" spans="1:5" ht="15" customHeight="1">
      <c r="A6" s="1433"/>
      <c r="B6" s="557"/>
      <c r="C6" s="1203"/>
      <c r="D6" s="1434" t="s">
        <v>1053</v>
      </c>
      <c r="E6" s="1174" t="s">
        <v>773</v>
      </c>
    </row>
    <row r="7" spans="1:5" ht="15" customHeight="1">
      <c r="A7" s="926" t="s">
        <v>35</v>
      </c>
      <c r="B7" s="1183" t="s">
        <v>546</v>
      </c>
      <c r="C7" s="927"/>
      <c r="D7" s="1434" t="s">
        <v>46</v>
      </c>
      <c r="E7" s="1174" t="s">
        <v>46</v>
      </c>
    </row>
    <row r="8" spans="1:5" ht="15" customHeight="1">
      <c r="A8" s="926" t="s">
        <v>47</v>
      </c>
      <c r="B8" s="1183" t="s">
        <v>459</v>
      </c>
      <c r="C8" s="927"/>
      <c r="D8" s="1434" t="s">
        <v>460</v>
      </c>
      <c r="E8" s="1174" t="s">
        <v>461</v>
      </c>
    </row>
    <row r="9" spans="1:5" ht="15" customHeight="1">
      <c r="A9" s="1433"/>
      <c r="B9" s="557"/>
      <c r="C9" s="1203"/>
      <c r="D9" s="1203"/>
      <c r="E9" s="558"/>
    </row>
    <row r="10" spans="1:5" ht="15" customHeight="1">
      <c r="A10" s="1701"/>
      <c r="B10" s="1169" t="s">
        <v>1054</v>
      </c>
      <c r="C10" s="1455"/>
      <c r="D10" s="1457"/>
      <c r="E10" s="1458"/>
    </row>
    <row r="11" spans="1:5" ht="15" customHeight="1">
      <c r="A11" s="926">
        <v>1</v>
      </c>
      <c r="B11" s="557" t="s">
        <v>1055</v>
      </c>
      <c r="C11" s="1203" t="s">
        <v>1056</v>
      </c>
      <c r="D11" s="1115">
        <v>263125468.68999994</v>
      </c>
      <c r="E11" s="1702">
        <v>308250534.75999987</v>
      </c>
    </row>
    <row r="12" spans="1:5" ht="15" customHeight="1">
      <c r="A12" s="926">
        <v>2</v>
      </c>
      <c r="B12" s="557" t="s">
        <v>1965</v>
      </c>
      <c r="C12" s="1203" t="s">
        <v>1966</v>
      </c>
      <c r="D12" s="905">
        <v>771.96</v>
      </c>
      <c r="E12" s="889">
        <v>923.8</v>
      </c>
    </row>
    <row r="13" spans="1:5" ht="15" customHeight="1">
      <c r="A13" s="926">
        <v>3</v>
      </c>
      <c r="B13" s="557" t="s">
        <v>1967</v>
      </c>
      <c r="C13" s="1203" t="s">
        <v>1968</v>
      </c>
      <c r="D13" s="905">
        <v>2956580.95</v>
      </c>
      <c r="E13" s="889">
        <v>3532332.65</v>
      </c>
    </row>
    <row r="14" spans="1:5" ht="15" customHeight="1">
      <c r="A14" s="926">
        <v>4</v>
      </c>
      <c r="B14" s="557" t="s">
        <v>1969</v>
      </c>
      <c r="C14" s="1203" t="s">
        <v>1970</v>
      </c>
      <c r="D14" s="905">
        <v>0</v>
      </c>
      <c r="E14" s="889">
        <v>0</v>
      </c>
    </row>
    <row r="15" spans="1:5" ht="15" customHeight="1">
      <c r="A15" s="926">
        <v>5</v>
      </c>
      <c r="B15" s="557" t="s">
        <v>1971</v>
      </c>
      <c r="C15" s="1203" t="s">
        <v>1972</v>
      </c>
      <c r="D15" s="905">
        <v>0</v>
      </c>
      <c r="E15" s="889">
        <v>0</v>
      </c>
    </row>
    <row r="16" spans="1:5" ht="15" customHeight="1">
      <c r="A16" s="926">
        <v>6</v>
      </c>
      <c r="B16" s="557" t="s">
        <v>1587</v>
      </c>
      <c r="C16" s="1203" t="s">
        <v>1588</v>
      </c>
      <c r="D16" s="905">
        <v>50424541.140000001</v>
      </c>
      <c r="E16" s="889">
        <v>51103010.769999996</v>
      </c>
    </row>
    <row r="17" spans="1:5" ht="15" customHeight="1">
      <c r="A17" s="926">
        <v>7</v>
      </c>
      <c r="B17" s="557" t="s">
        <v>1589</v>
      </c>
      <c r="C17" s="1203" t="s">
        <v>1590</v>
      </c>
      <c r="D17" s="905">
        <v>13377.189999999995</v>
      </c>
      <c r="E17" s="889">
        <v>79028.67</v>
      </c>
    </row>
    <row r="18" spans="1:5" ht="15" customHeight="1">
      <c r="A18" s="926">
        <v>8</v>
      </c>
      <c r="B18" s="557" t="s">
        <v>1591</v>
      </c>
      <c r="C18" s="1203" t="s">
        <v>1592</v>
      </c>
      <c r="D18" s="905">
        <v>78442825.959999949</v>
      </c>
      <c r="E18" s="889">
        <v>127530052.69000001</v>
      </c>
    </row>
    <row r="19" spans="1:5" ht="15" customHeight="1">
      <c r="A19" s="926">
        <v>9</v>
      </c>
      <c r="B19" s="557" t="s">
        <v>1593</v>
      </c>
      <c r="C19" s="1203" t="s">
        <v>1594</v>
      </c>
      <c r="D19" s="905">
        <v>0</v>
      </c>
      <c r="E19" s="889">
        <v>0</v>
      </c>
    </row>
    <row r="20" spans="1:5" ht="15" customHeight="1">
      <c r="A20" s="926">
        <v>10</v>
      </c>
      <c r="B20" s="557"/>
      <c r="C20" s="1434" t="s">
        <v>1595</v>
      </c>
      <c r="D20" s="1703">
        <f>SUM(D11:D19)</f>
        <v>394963565.88999987</v>
      </c>
      <c r="E20" s="1626">
        <f>SUM(E11:E19)</f>
        <v>490495883.33999985</v>
      </c>
    </row>
    <row r="21" spans="1:5" ht="15" customHeight="1">
      <c r="A21" s="926"/>
      <c r="B21" s="557" t="s">
        <v>1596</v>
      </c>
      <c r="C21" s="1203"/>
      <c r="D21" s="614"/>
      <c r="E21" s="615"/>
    </row>
    <row r="22" spans="1:5" ht="15" customHeight="1">
      <c r="A22" s="926">
        <v>11</v>
      </c>
      <c r="B22" s="557" t="s">
        <v>1597</v>
      </c>
      <c r="C22" s="1203" t="s">
        <v>1598</v>
      </c>
      <c r="D22" s="905">
        <v>179002797.10999995</v>
      </c>
      <c r="E22" s="889">
        <v>163891484.86999997</v>
      </c>
    </row>
    <row r="23" spans="1:5" ht="15" customHeight="1">
      <c r="A23" s="926">
        <v>12</v>
      </c>
      <c r="B23" s="557" t="s">
        <v>1599</v>
      </c>
      <c r="C23" s="1203" t="s">
        <v>1600</v>
      </c>
      <c r="D23" s="905">
        <v>25490210.860000003</v>
      </c>
      <c r="E23" s="889">
        <v>17602970.559999999</v>
      </c>
    </row>
    <row r="24" spans="1:5" ht="15" customHeight="1">
      <c r="A24" s="926">
        <v>13</v>
      </c>
      <c r="B24" s="557" t="s">
        <v>1601</v>
      </c>
      <c r="C24" s="1203" t="s">
        <v>1602</v>
      </c>
      <c r="D24" s="905">
        <v>877205918.00999939</v>
      </c>
      <c r="E24" s="889">
        <v>1257221703.4200006</v>
      </c>
    </row>
    <row r="25" spans="1:5" ht="15" customHeight="1">
      <c r="A25" s="926">
        <v>14</v>
      </c>
      <c r="B25" s="557" t="s">
        <v>1603</v>
      </c>
      <c r="C25" s="1203" t="s">
        <v>1604</v>
      </c>
      <c r="D25" s="905">
        <v>33006234.949999996</v>
      </c>
      <c r="E25" s="889">
        <v>32572289.689999986</v>
      </c>
    </row>
    <row r="26" spans="1:5" ht="15" customHeight="1">
      <c r="A26" s="926">
        <v>15</v>
      </c>
      <c r="B26" s="557"/>
      <c r="C26" s="1434" t="s">
        <v>1605</v>
      </c>
      <c r="D26" s="1703">
        <f>SUM(D22:D25)</f>
        <v>1114705160.9299994</v>
      </c>
      <c r="E26" s="1626">
        <f>SUM(E22:E25)</f>
        <v>1471288448.5400007</v>
      </c>
    </row>
    <row r="27" spans="1:5" ht="15" customHeight="1">
      <c r="A27" s="926"/>
      <c r="B27" s="557" t="s">
        <v>1606</v>
      </c>
      <c r="C27" s="1203"/>
      <c r="D27" s="614"/>
      <c r="E27" s="615"/>
    </row>
    <row r="28" spans="1:5" ht="15" customHeight="1">
      <c r="A28" s="926">
        <v>16</v>
      </c>
      <c r="B28" s="557" t="s">
        <v>1607</v>
      </c>
      <c r="C28" s="1203" t="s">
        <v>1608</v>
      </c>
      <c r="D28" s="905">
        <v>11994942.670000002</v>
      </c>
      <c r="E28" s="889">
        <v>14190143.689999999</v>
      </c>
    </row>
    <row r="29" spans="1:5" ht="15" customHeight="1">
      <c r="A29" s="926">
        <v>17</v>
      </c>
      <c r="B29" s="557" t="s">
        <v>1609</v>
      </c>
      <c r="C29" s="1203" t="s">
        <v>1610</v>
      </c>
      <c r="D29" s="905">
        <v>45130.229999999996</v>
      </c>
      <c r="E29" s="889">
        <v>205675.46000000002</v>
      </c>
    </row>
    <row r="30" spans="1:5" ht="15" customHeight="1">
      <c r="A30" s="926">
        <v>18</v>
      </c>
      <c r="B30" s="557" t="s">
        <v>1611</v>
      </c>
      <c r="C30" s="1203" t="s">
        <v>1612</v>
      </c>
      <c r="D30" s="905">
        <v>0</v>
      </c>
      <c r="E30" s="889">
        <v>0</v>
      </c>
    </row>
    <row r="31" spans="1:5" ht="15" customHeight="1">
      <c r="A31" s="926">
        <v>19</v>
      </c>
      <c r="B31" s="557" t="s">
        <v>1613</v>
      </c>
      <c r="C31" s="1203" t="s">
        <v>1614</v>
      </c>
      <c r="D31" s="905">
        <v>0</v>
      </c>
      <c r="E31" s="889">
        <v>0</v>
      </c>
    </row>
    <row r="32" spans="1:5" ht="15" customHeight="1">
      <c r="A32" s="926">
        <v>20</v>
      </c>
      <c r="B32" s="557" t="s">
        <v>1615</v>
      </c>
      <c r="C32" s="1203" t="s">
        <v>1616</v>
      </c>
      <c r="D32" s="905">
        <v>11292.08</v>
      </c>
      <c r="E32" s="889">
        <v>11907.64</v>
      </c>
    </row>
    <row r="33" spans="1:5" ht="15" customHeight="1">
      <c r="A33" s="926">
        <v>21</v>
      </c>
      <c r="B33" s="557" t="s">
        <v>1617</v>
      </c>
      <c r="C33" s="1203" t="s">
        <v>1618</v>
      </c>
      <c r="D33" s="905">
        <v>0</v>
      </c>
      <c r="E33" s="889">
        <v>0</v>
      </c>
    </row>
    <row r="34" spans="1:5" ht="15" customHeight="1">
      <c r="A34" s="926">
        <v>22</v>
      </c>
      <c r="B34" s="557" t="s">
        <v>1619</v>
      </c>
      <c r="C34" s="1203" t="s">
        <v>1620</v>
      </c>
      <c r="D34" s="905">
        <v>0</v>
      </c>
      <c r="E34" s="889">
        <v>0</v>
      </c>
    </row>
    <row r="35" spans="1:5" ht="15" customHeight="1">
      <c r="A35" s="926">
        <v>23</v>
      </c>
      <c r="B35" s="557" t="s">
        <v>1621</v>
      </c>
      <c r="C35" s="1203" t="s">
        <v>1622</v>
      </c>
      <c r="D35" s="905">
        <v>18247337.279999997</v>
      </c>
      <c r="E35" s="889">
        <v>19443873.969999999</v>
      </c>
    </row>
    <row r="36" spans="1:5" ht="15" customHeight="1">
      <c r="A36" s="926">
        <v>24</v>
      </c>
      <c r="B36" s="557" t="s">
        <v>1623</v>
      </c>
      <c r="C36" s="1203" t="s">
        <v>1624</v>
      </c>
      <c r="D36" s="905">
        <v>0</v>
      </c>
      <c r="E36" s="889">
        <v>0</v>
      </c>
    </row>
    <row r="37" spans="1:5" ht="15" customHeight="1">
      <c r="A37" s="926">
        <v>25</v>
      </c>
      <c r="B37" s="557" t="s">
        <v>1625</v>
      </c>
      <c r="C37" s="1203" t="s">
        <v>1626</v>
      </c>
      <c r="D37" s="905">
        <v>0</v>
      </c>
      <c r="E37" s="889">
        <v>0</v>
      </c>
    </row>
    <row r="38" spans="1:5" ht="15" customHeight="1">
      <c r="A38" s="926">
        <v>26</v>
      </c>
      <c r="B38" s="557" t="s">
        <v>1627</v>
      </c>
      <c r="C38" s="1203" t="s">
        <v>1628</v>
      </c>
      <c r="D38" s="905">
        <v>0</v>
      </c>
      <c r="E38" s="889">
        <v>0</v>
      </c>
    </row>
    <row r="39" spans="1:5" ht="15" customHeight="1">
      <c r="A39" s="926">
        <v>27</v>
      </c>
      <c r="B39" s="557" t="s">
        <v>1629</v>
      </c>
      <c r="C39" s="1203" t="s">
        <v>1630</v>
      </c>
      <c r="D39" s="905">
        <v>-396326.50999999995</v>
      </c>
      <c r="E39" s="889">
        <v>-291908.38000000006</v>
      </c>
    </row>
    <row r="40" spans="1:5" ht="15" customHeight="1">
      <c r="A40" s="926">
        <v>28</v>
      </c>
      <c r="B40" s="557" t="s">
        <v>1631</v>
      </c>
      <c r="C40" s="1203" t="s">
        <v>1632</v>
      </c>
      <c r="D40" s="905">
        <v>0</v>
      </c>
      <c r="E40" s="889">
        <v>0</v>
      </c>
    </row>
    <row r="41" spans="1:5" ht="15" customHeight="1">
      <c r="A41" s="926">
        <v>29</v>
      </c>
      <c r="B41" s="557"/>
      <c r="C41" s="1434" t="s">
        <v>1633</v>
      </c>
      <c r="D41" s="1703">
        <f>SUM(D28:D40)</f>
        <v>29902375.749999996</v>
      </c>
      <c r="E41" s="1626">
        <f>SUM(E28:E40)</f>
        <v>33559692.379999995</v>
      </c>
    </row>
    <row r="42" spans="1:5" ht="15" customHeight="1">
      <c r="A42" s="926"/>
      <c r="B42" s="557" t="s">
        <v>1634</v>
      </c>
      <c r="C42" s="1203"/>
      <c r="D42" s="614"/>
      <c r="E42" s="615"/>
    </row>
    <row r="43" spans="1:5" ht="15" customHeight="1">
      <c r="A43" s="926">
        <v>30</v>
      </c>
      <c r="B43" s="557" t="s">
        <v>1635</v>
      </c>
      <c r="C43" s="1203" t="s">
        <v>1636</v>
      </c>
      <c r="D43" s="905">
        <v>3391640.59</v>
      </c>
      <c r="E43" s="889">
        <v>3599385.6600000006</v>
      </c>
    </row>
    <row r="44" spans="1:5" ht="15" customHeight="1">
      <c r="A44" s="926">
        <v>31</v>
      </c>
      <c r="B44" s="557" t="s">
        <v>1637</v>
      </c>
      <c r="C44" s="1203" t="s">
        <v>1638</v>
      </c>
      <c r="D44" s="905">
        <v>123662137.3</v>
      </c>
      <c r="E44" s="889">
        <v>101652222.04000001</v>
      </c>
    </row>
    <row r="45" spans="1:5" ht="15" customHeight="1">
      <c r="A45" s="926">
        <v>32</v>
      </c>
      <c r="B45" s="557" t="s">
        <v>1639</v>
      </c>
      <c r="C45" s="1203" t="s">
        <v>1092</v>
      </c>
      <c r="D45" s="905">
        <v>0</v>
      </c>
      <c r="E45" s="889">
        <v>0</v>
      </c>
    </row>
    <row r="46" spans="1:5" ht="15" customHeight="1">
      <c r="A46" s="926">
        <v>33</v>
      </c>
      <c r="B46" s="557" t="s">
        <v>1640</v>
      </c>
      <c r="C46" s="1203" t="s">
        <v>1641</v>
      </c>
      <c r="D46" s="905">
        <v>158851.01</v>
      </c>
      <c r="E46" s="889">
        <v>159136.44</v>
      </c>
    </row>
    <row r="47" spans="1:5" ht="15" customHeight="1">
      <c r="A47" s="926">
        <v>34</v>
      </c>
      <c r="B47" s="557" t="s">
        <v>1642</v>
      </c>
      <c r="C47" s="1203" t="s">
        <v>1643</v>
      </c>
      <c r="D47" s="905">
        <v>0</v>
      </c>
      <c r="E47" s="889">
        <v>0</v>
      </c>
    </row>
    <row r="48" spans="1:5" ht="15" customHeight="1">
      <c r="A48" s="926">
        <v>35</v>
      </c>
      <c r="B48" s="557" t="s">
        <v>1644</v>
      </c>
      <c r="C48" s="1203" t="s">
        <v>1645</v>
      </c>
      <c r="D48" s="905">
        <v>0</v>
      </c>
      <c r="E48" s="889">
        <v>97316.75</v>
      </c>
    </row>
    <row r="49" spans="1:5" ht="15" customHeight="1">
      <c r="A49" s="926">
        <v>36</v>
      </c>
      <c r="B49" s="557" t="s">
        <v>1646</v>
      </c>
      <c r="C49" s="1203" t="s">
        <v>1647</v>
      </c>
      <c r="D49" s="905">
        <v>159400354.34999987</v>
      </c>
      <c r="E49" s="889">
        <v>308840147.61000013</v>
      </c>
    </row>
    <row r="50" spans="1:5" ht="15" customHeight="1">
      <c r="A50" s="926">
        <v>37</v>
      </c>
      <c r="B50" s="557" t="s">
        <v>1648</v>
      </c>
      <c r="C50" s="1203" t="s">
        <v>1649</v>
      </c>
      <c r="D50" s="905">
        <v>0</v>
      </c>
      <c r="E50" s="889">
        <v>0</v>
      </c>
    </row>
    <row r="51" spans="1:5" ht="15" customHeight="1">
      <c r="A51" s="926">
        <v>38</v>
      </c>
      <c r="B51" s="557" t="s">
        <v>1650</v>
      </c>
      <c r="C51" s="1203" t="s">
        <v>1651</v>
      </c>
      <c r="D51" s="905">
        <v>0</v>
      </c>
      <c r="E51" s="889">
        <v>0</v>
      </c>
    </row>
    <row r="52" spans="1:5" ht="15" customHeight="1">
      <c r="A52" s="926">
        <v>39</v>
      </c>
      <c r="B52" s="557" t="s">
        <v>1652</v>
      </c>
      <c r="C52" s="1203" t="s">
        <v>1653</v>
      </c>
      <c r="D52" s="905">
        <v>728761.90999999992</v>
      </c>
      <c r="E52" s="889">
        <v>808101.14</v>
      </c>
    </row>
    <row r="53" spans="1:5" ht="15" customHeight="1">
      <c r="A53" s="926">
        <v>40</v>
      </c>
      <c r="B53" s="557" t="s">
        <v>1654</v>
      </c>
      <c r="C53" s="1203" t="s">
        <v>1071</v>
      </c>
      <c r="D53" s="905">
        <v>1683422362.72</v>
      </c>
      <c r="E53" s="889">
        <v>1177960584.7999985</v>
      </c>
    </row>
    <row r="54" spans="1:5" ht="15" customHeight="1">
      <c r="A54" s="926">
        <v>41</v>
      </c>
      <c r="B54" s="557"/>
      <c r="C54" s="1434" t="s">
        <v>1655</v>
      </c>
      <c r="D54" s="1703">
        <f>SUM(D43:D53)</f>
        <v>1970764107.8799999</v>
      </c>
      <c r="E54" s="1626">
        <f>SUM(E43:E53)</f>
        <v>1593116894.4399986</v>
      </c>
    </row>
    <row r="55" spans="1:5" ht="15" customHeight="1">
      <c r="A55" s="926"/>
      <c r="B55" s="557" t="s">
        <v>1656</v>
      </c>
      <c r="C55" s="1203"/>
      <c r="D55" s="614"/>
      <c r="E55" s="615"/>
    </row>
    <row r="56" spans="1:5" ht="15" customHeight="1">
      <c r="A56" s="926">
        <v>42</v>
      </c>
      <c r="B56" s="557" t="s">
        <v>1657</v>
      </c>
      <c r="C56" s="1203" t="s">
        <v>1658</v>
      </c>
      <c r="D56" s="905">
        <v>-127954.41</v>
      </c>
      <c r="E56" s="889"/>
    </row>
    <row r="57" spans="1:5" ht="15" customHeight="1">
      <c r="A57" s="926">
        <v>43</v>
      </c>
      <c r="B57" s="557" t="s">
        <v>1659</v>
      </c>
      <c r="C57" s="1203" t="s">
        <v>1660</v>
      </c>
      <c r="D57" s="905">
        <v>19274394.559999999</v>
      </c>
      <c r="E57" s="889">
        <v>16752757.430000003</v>
      </c>
    </row>
    <row r="58" spans="1:5" ht="15" customHeight="1">
      <c r="A58" s="926">
        <v>44</v>
      </c>
      <c r="B58" s="557"/>
      <c r="C58" s="1434" t="s">
        <v>1661</v>
      </c>
      <c r="D58" s="1703">
        <f>D56+D57</f>
        <v>19146440.149999999</v>
      </c>
      <c r="E58" s="1626">
        <f>E56+E57</f>
        <v>16752757.430000003</v>
      </c>
    </row>
    <row r="59" spans="1:5" ht="15" customHeight="1">
      <c r="A59" s="1704">
        <v>45</v>
      </c>
      <c r="B59" s="1705"/>
      <c r="C59" s="1706" t="s">
        <v>1662</v>
      </c>
      <c r="D59" s="1707">
        <f>D20+D26+D41+D54-D58</f>
        <v>3491188770.2999988</v>
      </c>
      <c r="E59" s="1708">
        <f>E20+E26+E41+E54-E58</f>
        <v>3571708161.2699995</v>
      </c>
    </row>
    <row r="60" spans="1:5" ht="15" customHeight="1">
      <c r="A60" s="926">
        <v>46</v>
      </c>
      <c r="B60" s="838" t="s">
        <v>1911</v>
      </c>
      <c r="C60" s="748"/>
      <c r="D60" s="1709" t="s">
        <v>874</v>
      </c>
      <c r="E60" s="1710" t="s">
        <v>874</v>
      </c>
    </row>
    <row r="61" spans="1:5" ht="15" customHeight="1" thickBot="1">
      <c r="A61" s="1449">
        <v>47</v>
      </c>
      <c r="B61" s="1711"/>
      <c r="C61" s="1672" t="s">
        <v>1912</v>
      </c>
      <c r="D61" s="1712" t="s">
        <v>874</v>
      </c>
      <c r="E61" s="1713" t="s">
        <v>874</v>
      </c>
    </row>
    <row r="62" spans="1:5" ht="15" customHeight="1">
      <c r="A62" s="557"/>
      <c r="B62" s="557"/>
      <c r="C62" s="557"/>
      <c r="D62" s="617"/>
      <c r="E62" s="1470" t="s">
        <v>1275</v>
      </c>
    </row>
    <row r="63" spans="1:5" ht="15" customHeight="1">
      <c r="A63" s="1183">
        <v>65</v>
      </c>
      <c r="B63" s="1714"/>
      <c r="C63" s="711"/>
      <c r="D63" s="1714"/>
      <c r="E63" s="1714"/>
    </row>
    <row r="64" spans="1:5">
      <c r="A64" s="557"/>
      <c r="D64" s="924"/>
    </row>
    <row r="65" spans="1:6">
      <c r="A65" s="557"/>
      <c r="C65" s="1358"/>
      <c r="D65" s="1153"/>
    </row>
    <row r="66" spans="1:6">
      <c r="A66" s="557"/>
      <c r="C66" s="1358"/>
    </row>
    <row r="67" spans="1:6">
      <c r="A67" s="557"/>
      <c r="C67" s="1358"/>
    </row>
    <row r="68" spans="1:6">
      <c r="A68" s="557"/>
      <c r="C68" s="1358"/>
    </row>
    <row r="69" spans="1:6">
      <c r="A69" s="557"/>
      <c r="C69" s="920"/>
      <c r="D69" s="920"/>
      <c r="E69" s="1359"/>
      <c r="F69" s="1360"/>
    </row>
    <row r="70" spans="1:6">
      <c r="A70" s="557"/>
      <c r="C70" s="1361"/>
      <c r="D70" s="1361"/>
      <c r="E70" s="1361"/>
      <c r="F70" s="1361"/>
    </row>
    <row r="71" spans="1:6">
      <c r="A71" s="557"/>
      <c r="C71" s="1361"/>
      <c r="D71" s="1361"/>
      <c r="E71" s="1361"/>
      <c r="F71" s="920"/>
    </row>
    <row r="72" spans="1:6">
      <c r="A72" s="557"/>
      <c r="C72" s="1361"/>
      <c r="D72" s="1361"/>
      <c r="E72" s="1361"/>
      <c r="F72" s="1361"/>
    </row>
    <row r="73" spans="1:6">
      <c r="A73" s="557"/>
    </row>
    <row r="74" spans="1:6">
      <c r="A74" s="557"/>
    </row>
    <row r="75" spans="1:6">
      <c r="A75" s="557"/>
    </row>
    <row r="76" spans="1:6">
      <c r="A76" s="557"/>
    </row>
    <row r="77" spans="1:6">
      <c r="A77" s="557"/>
    </row>
    <row r="78" spans="1:6">
      <c r="A78" s="557"/>
    </row>
    <row r="79" spans="1:6">
      <c r="A79" s="557"/>
    </row>
    <row r="80" spans="1:6">
      <c r="A80" s="557"/>
    </row>
    <row r="81" spans="1:5">
      <c r="A81" s="557"/>
    </row>
    <row r="82" spans="1:5">
      <c r="A82" s="557"/>
      <c r="B82" s="557"/>
      <c r="C82" s="557"/>
      <c r="D82" s="617"/>
      <c r="E82" s="617"/>
    </row>
    <row r="83" spans="1:5">
      <c r="A83" s="557"/>
      <c r="B83" s="557"/>
      <c r="C83" s="557"/>
      <c r="D83" s="617"/>
      <c r="E83" s="617"/>
    </row>
    <row r="84" spans="1:5">
      <c r="A84" s="557"/>
      <c r="B84" s="557"/>
      <c r="C84" s="557"/>
      <c r="D84" s="617"/>
      <c r="E84" s="617"/>
    </row>
    <row r="85" spans="1:5">
      <c r="A85" s="557"/>
      <c r="B85" s="557"/>
      <c r="C85" s="557"/>
      <c r="D85" s="617"/>
      <c r="E85" s="617"/>
    </row>
    <row r="86" spans="1:5">
      <c r="A86" s="557"/>
      <c r="B86" s="557"/>
      <c r="C86" s="557"/>
      <c r="D86" s="617"/>
      <c r="E86" s="617"/>
    </row>
    <row r="87" spans="1:5">
      <c r="A87" s="557"/>
      <c r="B87" s="557"/>
      <c r="C87" s="557"/>
      <c r="D87" s="617"/>
      <c r="E87" s="617"/>
    </row>
    <row r="88" spans="1:5">
      <c r="A88" s="557"/>
      <c r="B88" s="557"/>
      <c r="C88" s="557"/>
      <c r="D88" s="617"/>
      <c r="E88" s="617"/>
    </row>
    <row r="89" spans="1:5">
      <c r="A89" s="557"/>
      <c r="B89" s="557"/>
      <c r="C89" s="557"/>
      <c r="D89" s="617"/>
      <c r="E89" s="617"/>
    </row>
    <row r="90" spans="1:5">
      <c r="A90" s="557"/>
      <c r="B90" s="557"/>
      <c r="C90" s="557"/>
      <c r="D90" s="617"/>
      <c r="E90" s="617"/>
    </row>
    <row r="91" spans="1:5">
      <c r="A91" s="557"/>
      <c r="B91" s="557"/>
      <c r="C91" s="557"/>
      <c r="D91" s="617"/>
      <c r="E91" s="617"/>
    </row>
  </sheetData>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44450</xdr:rowOff>
                  </from>
                  <to>
                    <xdr:col>0</xdr:col>
                    <xdr:colOff>0</xdr:colOff>
                    <xdr:row>67</xdr:row>
                    <xdr:rowOff>152400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pageSetUpPr fitToPage="1"/>
  </sheetPr>
  <dimension ref="A1:E72"/>
  <sheetViews>
    <sheetView defaultGridColor="0" colorId="22" zoomScale="75" zoomScaleNormal="75" workbookViewId="0"/>
  </sheetViews>
  <sheetFormatPr defaultColWidth="9.84375" defaultRowHeight="15.5"/>
  <cols>
    <col min="1" max="1" width="6.84375" customWidth="1"/>
    <col min="2" max="2" width="49.921875" customWidth="1"/>
    <col min="3" max="3" width="37.84375" customWidth="1"/>
    <col min="4" max="4" width="17.921875" customWidth="1"/>
  </cols>
  <sheetData>
    <row r="1" spans="1:5" ht="15" customHeight="1" thickBot="1">
      <c r="A1" s="2" t="str">
        <f>'Data Sheet'!A56</f>
        <v>Annual Report of VERIZON NEW YORK INC.                                                                                    For the period ending DECEMBER 31, 2023</v>
      </c>
      <c r="B1" s="473"/>
      <c r="C1" s="2"/>
      <c r="D1" s="2"/>
      <c r="E1" s="59"/>
    </row>
    <row r="2" spans="1:5" ht="15" customHeight="1">
      <c r="A2" s="250"/>
      <c r="B2" s="476"/>
      <c r="C2" s="152"/>
      <c r="D2" s="251"/>
      <c r="E2" s="59"/>
    </row>
    <row r="3" spans="1:5" ht="15" customHeight="1">
      <c r="A3" s="143"/>
      <c r="B3" s="473"/>
      <c r="C3" s="2"/>
      <c r="D3" s="254"/>
      <c r="E3" s="59"/>
    </row>
    <row r="4" spans="1:5" ht="15" customHeight="1">
      <c r="A4" s="336"/>
      <c r="B4" s="477"/>
      <c r="C4" s="150"/>
      <c r="D4" s="252"/>
      <c r="E4" s="59"/>
    </row>
    <row r="5" spans="1:5" ht="15" customHeight="1">
      <c r="A5" s="143"/>
      <c r="B5" s="473"/>
      <c r="C5" s="2"/>
      <c r="D5" s="254"/>
      <c r="E5" s="59"/>
    </row>
    <row r="6" spans="1:5" ht="15" customHeight="1">
      <c r="A6" s="143"/>
      <c r="B6" s="473"/>
      <c r="C6" s="2"/>
      <c r="D6" s="254"/>
      <c r="E6" s="59"/>
    </row>
    <row r="7" spans="1:5" ht="15" customHeight="1">
      <c r="A7" s="143"/>
      <c r="B7" s="473"/>
      <c r="C7" s="2"/>
      <c r="D7" s="254"/>
      <c r="E7" s="59"/>
    </row>
    <row r="8" spans="1:5" ht="15" customHeight="1">
      <c r="A8" s="143"/>
      <c r="B8" s="473"/>
      <c r="C8" s="2"/>
      <c r="D8" s="254"/>
      <c r="E8" s="59"/>
    </row>
    <row r="9" spans="1:5" ht="15" customHeight="1">
      <c r="A9" s="143"/>
      <c r="B9" s="473"/>
      <c r="C9" s="150"/>
      <c r="D9" s="252"/>
      <c r="E9" s="59"/>
    </row>
    <row r="10" spans="1:5" ht="15" customHeight="1">
      <c r="A10" s="143"/>
      <c r="B10" s="473"/>
      <c r="C10" s="150"/>
      <c r="D10" s="252"/>
      <c r="E10" s="59"/>
    </row>
    <row r="11" spans="1:5" ht="15" customHeight="1">
      <c r="A11" s="143"/>
      <c r="B11" s="473"/>
      <c r="C11" s="2"/>
      <c r="D11" s="254"/>
      <c r="E11" s="59"/>
    </row>
    <row r="12" spans="1:5" ht="15" customHeight="1">
      <c r="A12" s="143"/>
      <c r="B12" s="473"/>
      <c r="C12" s="2"/>
      <c r="D12" s="254"/>
      <c r="E12" s="59"/>
    </row>
    <row r="13" spans="1:5" ht="15" customHeight="1">
      <c r="A13" s="143"/>
      <c r="B13" s="473"/>
      <c r="C13" s="2"/>
      <c r="D13" s="254"/>
      <c r="E13" s="59"/>
    </row>
    <row r="14" spans="1:5" ht="15" customHeight="1">
      <c r="A14" s="143"/>
      <c r="B14" s="473"/>
      <c r="C14" s="2"/>
      <c r="D14" s="254"/>
      <c r="E14" s="59"/>
    </row>
    <row r="15" spans="1:5" ht="15" customHeight="1">
      <c r="A15" s="143"/>
      <c r="B15" s="500"/>
      <c r="C15" s="297"/>
      <c r="D15" s="337"/>
      <c r="E15" s="59"/>
    </row>
    <row r="16" spans="1:5" ht="15" customHeight="1">
      <c r="A16" s="143"/>
      <c r="B16" s="500"/>
      <c r="C16" s="288"/>
      <c r="D16" s="289"/>
      <c r="E16" s="59"/>
    </row>
    <row r="17" spans="1:5" ht="15" customHeight="1">
      <c r="A17" s="143"/>
      <c r="B17" s="500"/>
      <c r="C17" s="288"/>
      <c r="D17" s="289"/>
      <c r="E17" s="59"/>
    </row>
    <row r="18" spans="1:5" ht="15" customHeight="1">
      <c r="A18" s="143"/>
      <c r="B18" s="500"/>
      <c r="C18" s="288"/>
      <c r="D18" s="289"/>
      <c r="E18" s="59"/>
    </row>
    <row r="19" spans="1:5" ht="15" customHeight="1">
      <c r="A19" s="143"/>
      <c r="B19" s="500"/>
      <c r="C19" s="288"/>
      <c r="D19" s="289"/>
      <c r="E19" s="59"/>
    </row>
    <row r="20" spans="1:5" ht="15" customHeight="1">
      <c r="A20" s="143"/>
      <c r="B20" s="500"/>
      <c r="C20" s="288"/>
      <c r="D20" s="289"/>
      <c r="E20" s="59"/>
    </row>
    <row r="21" spans="1:5" ht="15" customHeight="1">
      <c r="A21" s="143"/>
      <c r="B21" s="500"/>
      <c r="C21" s="288"/>
      <c r="D21" s="289"/>
      <c r="E21" s="59"/>
    </row>
    <row r="22" spans="1:5" ht="15" customHeight="1">
      <c r="A22" s="143"/>
      <c r="B22" s="500"/>
      <c r="C22" s="288"/>
      <c r="D22" s="289"/>
      <c r="E22" s="59"/>
    </row>
    <row r="23" spans="1:5" ht="15" customHeight="1">
      <c r="A23" s="143"/>
      <c r="B23" s="500"/>
      <c r="C23" s="288"/>
      <c r="D23" s="289"/>
      <c r="E23" s="59"/>
    </row>
    <row r="24" spans="1:5" ht="15" customHeight="1">
      <c r="A24" s="143"/>
      <c r="B24" s="500"/>
      <c r="C24" s="288"/>
      <c r="D24" s="289"/>
      <c r="E24" s="59"/>
    </row>
    <row r="25" spans="1:5" ht="15" customHeight="1">
      <c r="A25" s="336" t="s">
        <v>1398</v>
      </c>
      <c r="B25" s="338"/>
      <c r="C25" s="506"/>
      <c r="D25" s="507"/>
      <c r="E25" s="59"/>
    </row>
    <row r="26" spans="1:5" ht="15" customHeight="1">
      <c r="A26" s="143"/>
      <c r="B26" s="500"/>
      <c r="C26" s="288"/>
      <c r="D26" s="289"/>
      <c r="E26" s="59"/>
    </row>
    <row r="27" spans="1:5" ht="15" customHeight="1">
      <c r="A27" s="143"/>
      <c r="B27" s="500"/>
      <c r="C27" s="288"/>
      <c r="D27" s="289"/>
      <c r="E27" s="59"/>
    </row>
    <row r="28" spans="1:5" ht="15" customHeight="1">
      <c r="A28" s="143"/>
      <c r="B28" s="500"/>
      <c r="C28" s="288"/>
      <c r="D28" s="289"/>
      <c r="E28" s="59"/>
    </row>
    <row r="29" spans="1:5" ht="15" customHeight="1">
      <c r="A29" s="143"/>
      <c r="B29" s="500"/>
      <c r="C29" s="288"/>
      <c r="D29" s="289"/>
      <c r="E29" s="59"/>
    </row>
    <row r="30" spans="1:5" ht="15" customHeight="1">
      <c r="A30" s="143"/>
      <c r="B30" s="500"/>
      <c r="C30" s="288"/>
      <c r="D30" s="289"/>
      <c r="E30" s="59"/>
    </row>
    <row r="31" spans="1:5" ht="15" customHeight="1">
      <c r="A31" s="143"/>
      <c r="B31" s="500"/>
      <c r="C31" s="288"/>
      <c r="D31" s="289"/>
      <c r="E31" s="59"/>
    </row>
    <row r="32" spans="1:5" ht="15" customHeight="1">
      <c r="A32" s="143"/>
      <c r="B32" s="500"/>
      <c r="C32" s="288"/>
      <c r="D32" s="289"/>
      <c r="E32" s="59"/>
    </row>
    <row r="33" spans="1:5" ht="15" customHeight="1">
      <c r="A33" s="143"/>
      <c r="B33" s="500"/>
      <c r="C33" s="288"/>
      <c r="D33" s="289"/>
      <c r="E33" s="59"/>
    </row>
    <row r="34" spans="1:5" ht="15" customHeight="1">
      <c r="A34" s="143"/>
      <c r="B34" s="500"/>
      <c r="C34" s="288"/>
      <c r="D34" s="289"/>
      <c r="E34" s="59"/>
    </row>
    <row r="35" spans="1:5" ht="15" customHeight="1">
      <c r="A35" s="143"/>
      <c r="B35" s="500"/>
      <c r="C35" s="288"/>
      <c r="D35" s="289"/>
      <c r="E35" s="59"/>
    </row>
    <row r="36" spans="1:5" ht="15" customHeight="1">
      <c r="A36" s="143"/>
      <c r="B36" s="500"/>
      <c r="C36" s="288"/>
      <c r="D36" s="289"/>
      <c r="E36" s="59"/>
    </row>
    <row r="37" spans="1:5" ht="15" customHeight="1">
      <c r="A37" s="143"/>
      <c r="B37" s="500"/>
      <c r="C37" s="288"/>
      <c r="D37" s="289"/>
      <c r="E37" s="59"/>
    </row>
    <row r="38" spans="1:5" ht="15" customHeight="1">
      <c r="A38" s="143"/>
      <c r="B38" s="500"/>
      <c r="C38" s="288"/>
      <c r="D38" s="289"/>
      <c r="E38" s="59"/>
    </row>
    <row r="39" spans="1:5" ht="15" customHeight="1">
      <c r="A39" s="143"/>
      <c r="B39" s="500"/>
      <c r="C39" s="288"/>
      <c r="D39" s="289"/>
      <c r="E39" s="59"/>
    </row>
    <row r="40" spans="1:5" ht="15" customHeight="1">
      <c r="A40" s="143"/>
      <c r="B40" s="500"/>
      <c r="C40" s="288"/>
      <c r="D40" s="289"/>
      <c r="E40" s="59"/>
    </row>
    <row r="41" spans="1:5" ht="15" customHeight="1">
      <c r="A41" s="143"/>
      <c r="B41" s="500"/>
      <c r="C41" s="288"/>
      <c r="D41" s="289"/>
      <c r="E41" s="59"/>
    </row>
    <row r="42" spans="1:5" ht="15" customHeight="1">
      <c r="A42" s="143"/>
      <c r="B42" s="500"/>
      <c r="C42" s="288"/>
      <c r="D42" s="289"/>
      <c r="E42" s="59"/>
    </row>
    <row r="43" spans="1:5" ht="15" customHeight="1">
      <c r="A43" s="143"/>
      <c r="B43" s="500"/>
      <c r="C43" s="288"/>
      <c r="D43" s="289"/>
      <c r="E43" s="59"/>
    </row>
    <row r="44" spans="1:5" ht="15" customHeight="1">
      <c r="A44" s="143"/>
      <c r="B44" s="500"/>
      <c r="C44" s="288"/>
      <c r="D44" s="289"/>
      <c r="E44" s="59"/>
    </row>
    <row r="45" spans="1:5" ht="15" customHeight="1">
      <c r="A45" s="143"/>
      <c r="B45" s="500"/>
      <c r="C45" s="288"/>
      <c r="D45" s="289"/>
      <c r="E45" s="59"/>
    </row>
    <row r="46" spans="1:5" ht="15" customHeight="1">
      <c r="A46" s="143"/>
      <c r="B46" s="500"/>
      <c r="C46" s="288"/>
      <c r="D46" s="289"/>
      <c r="E46" s="59"/>
    </row>
    <row r="47" spans="1:5" ht="15" customHeight="1">
      <c r="A47" s="143"/>
      <c r="B47" s="500"/>
      <c r="C47" s="288"/>
      <c r="D47" s="289"/>
      <c r="E47" s="59"/>
    </row>
    <row r="48" spans="1:5" ht="15" customHeight="1">
      <c r="A48" s="143"/>
      <c r="B48" s="500"/>
      <c r="C48" s="288"/>
      <c r="D48" s="289"/>
      <c r="E48" s="59"/>
    </row>
    <row r="49" spans="1:5" ht="15" customHeight="1">
      <c r="A49" s="143"/>
      <c r="B49" s="500"/>
      <c r="C49" s="288"/>
      <c r="D49" s="289"/>
      <c r="E49" s="59"/>
    </row>
    <row r="50" spans="1:5" ht="15" customHeight="1">
      <c r="A50" s="143"/>
      <c r="B50" s="500"/>
      <c r="C50" s="288"/>
      <c r="D50" s="289"/>
      <c r="E50" s="59"/>
    </row>
    <row r="51" spans="1:5" ht="15" customHeight="1">
      <c r="A51" s="143"/>
      <c r="B51" s="500"/>
      <c r="C51" s="288"/>
      <c r="D51" s="289"/>
      <c r="E51" s="59"/>
    </row>
    <row r="52" spans="1:5" ht="15" customHeight="1">
      <c r="A52" s="143"/>
      <c r="B52" s="500"/>
      <c r="C52" s="144"/>
      <c r="D52" s="289"/>
      <c r="E52" s="59"/>
    </row>
    <row r="53" spans="1:5" ht="15" customHeight="1" thickBot="1">
      <c r="A53" s="269"/>
      <c r="B53" s="501"/>
      <c r="C53" s="340"/>
      <c r="D53" s="341"/>
      <c r="E53" s="59"/>
    </row>
    <row r="54" spans="1:5" ht="15" customHeight="1">
      <c r="A54" s="59" t="s">
        <v>1515</v>
      </c>
      <c r="B54" s="473"/>
      <c r="C54" s="59"/>
      <c r="D54" s="59"/>
      <c r="E54" s="59"/>
    </row>
    <row r="55" spans="1:5" ht="15" customHeight="1">
      <c r="A55" s="125">
        <v>66</v>
      </c>
      <c r="B55" s="477"/>
      <c r="C55" s="125"/>
      <c r="D55" s="125"/>
      <c r="E55" s="59"/>
    </row>
    <row r="56" spans="1:5" ht="18.899999999999999" customHeight="1">
      <c r="A56" s="59"/>
    </row>
    <row r="57" spans="1:5" ht="18.899999999999999" customHeight="1">
      <c r="A57" s="59"/>
    </row>
    <row r="58" spans="1:5" ht="18.899999999999999" customHeight="1">
      <c r="A58" s="59"/>
    </row>
    <row r="59" spans="1:5" ht="18.899999999999999" customHeight="1">
      <c r="A59" s="59"/>
    </row>
    <row r="60" spans="1:5" ht="18.899999999999999" customHeight="1">
      <c r="A60" s="59"/>
    </row>
    <row r="61" spans="1:5" ht="18.899999999999999" customHeight="1">
      <c r="A61" s="59"/>
    </row>
    <row r="62" spans="1:5" ht="18.899999999999999" customHeight="1">
      <c r="A62" s="59"/>
    </row>
    <row r="63" spans="1:5">
      <c r="A63" s="59"/>
    </row>
    <row r="64" spans="1:5">
      <c r="A64" s="59"/>
    </row>
    <row r="65" spans="1:1">
      <c r="A65" s="59"/>
    </row>
    <row r="66" spans="1:1">
      <c r="A66" s="59"/>
    </row>
    <row r="67" spans="1:1">
      <c r="A67" s="59"/>
    </row>
    <row r="68" spans="1:1">
      <c r="A68" s="59"/>
    </row>
    <row r="69" spans="1:1">
      <c r="A69" s="59"/>
    </row>
    <row r="70" spans="1:1">
      <c r="A70" s="59"/>
    </row>
    <row r="71" spans="1:1">
      <c r="A71" s="59"/>
    </row>
    <row r="72" spans="1:1">
      <c r="A72" s="59"/>
    </row>
  </sheetData>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J209"/>
  <sheetViews>
    <sheetView zoomScale="75" zoomScaleNormal="75" workbookViewId="0">
      <pane xSplit="4" ySplit="7" topLeftCell="E8" activePane="bottomRight" state="frozen"/>
      <selection pane="topRight"/>
      <selection pane="bottomLeft"/>
      <selection pane="bottomRight" activeCell="M22" sqref="M22"/>
    </sheetView>
  </sheetViews>
  <sheetFormatPr defaultColWidth="9.84375" defaultRowHeight="15.5"/>
  <cols>
    <col min="1" max="1" width="4.07421875" style="570" customWidth="1"/>
    <col min="2" max="2" width="5.84375" style="570" customWidth="1"/>
    <col min="3" max="3" width="7.84375" style="570" customWidth="1"/>
    <col min="4" max="4" width="48" style="570" customWidth="1"/>
    <col min="5" max="5" width="19.3828125" style="570" customWidth="1"/>
    <col min="6" max="7" width="16.84375" style="570" customWidth="1"/>
    <col min="8" max="8" width="18.07421875" style="570" customWidth="1"/>
    <col min="9" max="9" width="16.84375" style="570" customWidth="1"/>
    <col min="10" max="10" width="5.84375" style="570" customWidth="1"/>
    <col min="11" max="16384" width="9.84375" style="570"/>
  </cols>
  <sheetData>
    <row r="1" spans="2:10" ht="18" customHeight="1" thickBot="1">
      <c r="B1" s="1116" t="str">
        <f>+CONAMEDATE6</f>
        <v>Annual Report of VERIZON NEW YORK INC.                                                                                    For the period ending DECEMBER 31, 2023</v>
      </c>
      <c r="C1" s="572"/>
      <c r="D1" s="572"/>
      <c r="E1" s="572"/>
      <c r="F1" s="572"/>
      <c r="G1" s="572"/>
      <c r="H1" s="572"/>
      <c r="I1" s="572"/>
      <c r="J1" s="572"/>
    </row>
    <row r="2" spans="2:10" ht="18" customHeight="1">
      <c r="B2" s="717"/>
      <c r="C2" s="655"/>
      <c r="D2" s="655"/>
      <c r="E2" s="655"/>
      <c r="F2" s="655"/>
      <c r="G2" s="655"/>
      <c r="H2" s="655"/>
      <c r="I2" s="1117"/>
      <c r="J2" s="946"/>
    </row>
    <row r="3" spans="2:10" ht="18" customHeight="1">
      <c r="B3" s="710" t="s">
        <v>1913</v>
      </c>
      <c r="C3" s="681"/>
      <c r="D3" s="681"/>
      <c r="E3" s="681"/>
      <c r="F3" s="681"/>
      <c r="G3" s="1118"/>
      <c r="H3" s="1119"/>
      <c r="I3" s="681"/>
      <c r="J3" s="658"/>
    </row>
    <row r="4" spans="2:10" ht="18" customHeight="1" thickBot="1">
      <c r="B4" s="1120"/>
      <c r="C4" s="1121"/>
      <c r="D4" s="1121"/>
      <c r="E4" s="1121"/>
      <c r="F4" s="1121"/>
      <c r="G4" s="1121"/>
      <c r="H4" s="1121"/>
      <c r="I4" s="1121"/>
      <c r="J4" s="1122"/>
    </row>
    <row r="5" spans="2:10" ht="18" customHeight="1">
      <c r="B5" s="964"/>
      <c r="C5" s="679"/>
      <c r="D5" s="660"/>
      <c r="E5" s="660"/>
      <c r="F5" s="660"/>
      <c r="G5" s="573"/>
      <c r="H5" s="665" t="s">
        <v>1053</v>
      </c>
      <c r="I5" s="665" t="s">
        <v>773</v>
      </c>
      <c r="J5" s="573"/>
    </row>
    <row r="6" spans="2:10" ht="18" customHeight="1">
      <c r="B6" s="966" t="s">
        <v>35</v>
      </c>
      <c r="C6" s="679"/>
      <c r="D6" s="665" t="s">
        <v>546</v>
      </c>
      <c r="E6" s="665" t="s">
        <v>1915</v>
      </c>
      <c r="F6" s="665" t="s">
        <v>1916</v>
      </c>
      <c r="G6" s="1123" t="s">
        <v>1917</v>
      </c>
      <c r="H6" s="665" t="s">
        <v>46</v>
      </c>
      <c r="I6" s="665" t="s">
        <v>46</v>
      </c>
      <c r="J6" s="1123" t="s">
        <v>35</v>
      </c>
    </row>
    <row r="7" spans="2:10" ht="18" customHeight="1">
      <c r="B7" s="966" t="s">
        <v>47</v>
      </c>
      <c r="C7" s="679"/>
      <c r="D7" s="665" t="s">
        <v>459</v>
      </c>
      <c r="E7" s="665" t="s">
        <v>1918</v>
      </c>
      <c r="F7" s="665" t="s">
        <v>1919</v>
      </c>
      <c r="G7" s="1123" t="s">
        <v>1920</v>
      </c>
      <c r="H7" s="665" t="s">
        <v>2595</v>
      </c>
      <c r="I7" s="665" t="s">
        <v>63</v>
      </c>
      <c r="J7" s="1123" t="s">
        <v>47</v>
      </c>
    </row>
    <row r="8" spans="2:10" ht="18" customHeight="1" thickBot="1">
      <c r="B8" s="1124"/>
      <c r="C8" s="670"/>
      <c r="D8" s="690"/>
      <c r="E8" s="690"/>
      <c r="F8" s="690"/>
      <c r="G8" s="989"/>
      <c r="H8" s="690"/>
      <c r="I8" s="690"/>
      <c r="J8" s="989"/>
    </row>
    <row r="9" spans="2:10" ht="18" customHeight="1">
      <c r="B9" s="964"/>
      <c r="C9" s="679"/>
      <c r="D9" s="1125" t="s">
        <v>1921</v>
      </c>
      <c r="E9" s="660"/>
      <c r="F9" s="660"/>
      <c r="G9" s="962"/>
      <c r="H9" s="660"/>
      <c r="I9" s="660"/>
      <c r="J9" s="573"/>
    </row>
    <row r="10" spans="2:10" ht="18" customHeight="1">
      <c r="B10" s="964"/>
      <c r="C10" s="1126"/>
      <c r="D10" s="1127" t="s">
        <v>1922</v>
      </c>
      <c r="E10" s="660"/>
      <c r="F10" s="660"/>
      <c r="G10" s="962"/>
      <c r="H10" s="660"/>
      <c r="I10" s="660"/>
      <c r="J10" s="573"/>
    </row>
    <row r="11" spans="2:10" ht="18" customHeight="1">
      <c r="B11" s="966" t="s">
        <v>463</v>
      </c>
      <c r="C11" s="572" t="s">
        <v>1923</v>
      </c>
      <c r="D11" s="660" t="s">
        <v>1924</v>
      </c>
      <c r="E11" s="1089">
        <v>95002.21</v>
      </c>
      <c r="F11" s="1089">
        <v>0</v>
      </c>
      <c r="G11" s="1089">
        <v>37873445.939999975</v>
      </c>
      <c r="H11" s="1128">
        <v>37968448.149999976</v>
      </c>
      <c r="I11" s="1089">
        <v>42411577.370000012</v>
      </c>
      <c r="J11" s="1123" t="s">
        <v>463</v>
      </c>
    </row>
    <row r="12" spans="2:10" ht="18" customHeight="1">
      <c r="B12" s="966" t="s">
        <v>820</v>
      </c>
      <c r="C12" s="986" t="s">
        <v>1085</v>
      </c>
      <c r="D12" s="660" t="s">
        <v>1925</v>
      </c>
      <c r="E12" s="1089">
        <v>0</v>
      </c>
      <c r="F12" s="1089">
        <v>0</v>
      </c>
      <c r="G12" s="1089">
        <v>0</v>
      </c>
      <c r="H12" s="1128">
        <v>0</v>
      </c>
      <c r="I12" s="1089">
        <v>0</v>
      </c>
      <c r="J12" s="1123" t="s">
        <v>820</v>
      </c>
    </row>
    <row r="13" spans="2:10" ht="18" customHeight="1">
      <c r="B13" s="966" t="s">
        <v>1058</v>
      </c>
      <c r="C13" s="986" t="s">
        <v>1085</v>
      </c>
      <c r="D13" s="660" t="s">
        <v>1926</v>
      </c>
      <c r="E13" s="1089">
        <v>95002.21</v>
      </c>
      <c r="F13" s="1089">
        <v>0</v>
      </c>
      <c r="G13" s="1089">
        <v>37873445.939999975</v>
      </c>
      <c r="H13" s="1128">
        <v>37968448.149999976</v>
      </c>
      <c r="I13" s="1128">
        <v>42411577.370000012</v>
      </c>
      <c r="J13" s="1123" t="s">
        <v>1058</v>
      </c>
    </row>
    <row r="14" spans="2:10" ht="18" customHeight="1">
      <c r="B14" s="966" t="s">
        <v>70</v>
      </c>
      <c r="C14" s="572" t="s">
        <v>1927</v>
      </c>
      <c r="D14" s="660" t="s">
        <v>388</v>
      </c>
      <c r="E14" s="1089">
        <v>0</v>
      </c>
      <c r="F14" s="1089">
        <v>0</v>
      </c>
      <c r="G14" s="1089">
        <v>0</v>
      </c>
      <c r="H14" s="1128">
        <v>0</v>
      </c>
      <c r="I14" s="1089">
        <v>0</v>
      </c>
      <c r="J14" s="1123" t="s">
        <v>70</v>
      </c>
    </row>
    <row r="15" spans="2:10" ht="18" customHeight="1">
      <c r="B15" s="966" t="s">
        <v>71</v>
      </c>
      <c r="C15" s="986" t="s">
        <v>1085</v>
      </c>
      <c r="D15" s="660" t="s">
        <v>1925</v>
      </c>
      <c r="E15" s="1089">
        <v>0</v>
      </c>
      <c r="F15" s="1089">
        <v>0</v>
      </c>
      <c r="G15" s="1089">
        <v>0</v>
      </c>
      <c r="H15" s="1128">
        <v>0</v>
      </c>
      <c r="I15" s="1089">
        <v>0</v>
      </c>
      <c r="J15" s="1123" t="s">
        <v>71</v>
      </c>
    </row>
    <row r="16" spans="2:10" ht="18" customHeight="1">
      <c r="B16" s="966" t="s">
        <v>471</v>
      </c>
      <c r="C16" s="986" t="s">
        <v>1085</v>
      </c>
      <c r="D16" s="660" t="s">
        <v>1926</v>
      </c>
      <c r="E16" s="1089">
        <v>0</v>
      </c>
      <c r="F16" s="1089">
        <v>0</v>
      </c>
      <c r="G16" s="1089">
        <v>0</v>
      </c>
      <c r="H16" s="1128">
        <v>0</v>
      </c>
      <c r="I16" s="1128">
        <v>0</v>
      </c>
      <c r="J16" s="1123" t="s">
        <v>471</v>
      </c>
    </row>
    <row r="17" spans="2:10" ht="18" customHeight="1">
      <c r="B17" s="966" t="s">
        <v>474</v>
      </c>
      <c r="C17" s="572" t="s">
        <v>1928</v>
      </c>
      <c r="D17" s="660" t="s">
        <v>390</v>
      </c>
      <c r="E17" s="1089">
        <v>0</v>
      </c>
      <c r="F17" s="1089">
        <v>0</v>
      </c>
      <c r="G17" s="1089">
        <v>34766315.739999995</v>
      </c>
      <c r="H17" s="1128">
        <v>34766315.739999995</v>
      </c>
      <c r="I17" s="1089">
        <v>31643978.029999983</v>
      </c>
      <c r="J17" s="1123" t="s">
        <v>474</v>
      </c>
    </row>
    <row r="18" spans="2:10" ht="18" customHeight="1">
      <c r="B18" s="966" t="s">
        <v>2064</v>
      </c>
      <c r="C18" s="986" t="s">
        <v>1085</v>
      </c>
      <c r="D18" s="660" t="s">
        <v>1925</v>
      </c>
      <c r="E18" s="1089">
        <v>0</v>
      </c>
      <c r="F18" s="1089">
        <v>0</v>
      </c>
      <c r="G18" s="1089">
        <v>0</v>
      </c>
      <c r="H18" s="1128">
        <v>0</v>
      </c>
      <c r="I18" s="1089">
        <v>0</v>
      </c>
      <c r="J18" s="1123" t="s">
        <v>2064</v>
      </c>
    </row>
    <row r="19" spans="2:10" ht="18" customHeight="1">
      <c r="B19" s="966" t="s">
        <v>334</v>
      </c>
      <c r="C19" s="986" t="s">
        <v>1085</v>
      </c>
      <c r="D19" s="660" t="s">
        <v>1926</v>
      </c>
      <c r="E19" s="1089">
        <v>0</v>
      </c>
      <c r="F19" s="1089">
        <v>0</v>
      </c>
      <c r="G19" s="1089">
        <v>34766315.739999995</v>
      </c>
      <c r="H19" s="1128">
        <v>34766315.739999995</v>
      </c>
      <c r="I19" s="1128">
        <v>31643978.029999983</v>
      </c>
      <c r="J19" s="1123" t="s">
        <v>334</v>
      </c>
    </row>
    <row r="20" spans="2:10" ht="18" customHeight="1">
      <c r="B20" s="966" t="s">
        <v>72</v>
      </c>
      <c r="C20" s="572" t="s">
        <v>1929</v>
      </c>
      <c r="D20" s="660" t="s">
        <v>392</v>
      </c>
      <c r="E20" s="1089">
        <v>0</v>
      </c>
      <c r="F20" s="1089">
        <v>0</v>
      </c>
      <c r="G20" s="1089">
        <v>0</v>
      </c>
      <c r="H20" s="1128">
        <v>0</v>
      </c>
      <c r="I20" s="1089">
        <v>0</v>
      </c>
      <c r="J20" s="1123" t="s">
        <v>72</v>
      </c>
    </row>
    <row r="21" spans="2:10" ht="18" customHeight="1">
      <c r="B21" s="966" t="s">
        <v>73</v>
      </c>
      <c r="C21" s="572" t="s">
        <v>1930</v>
      </c>
      <c r="D21" s="660" t="s">
        <v>394</v>
      </c>
      <c r="E21" s="1089">
        <v>0</v>
      </c>
      <c r="F21" s="1089">
        <v>0</v>
      </c>
      <c r="G21" s="1089">
        <v>0</v>
      </c>
      <c r="H21" s="1128">
        <v>0</v>
      </c>
      <c r="I21" s="1089">
        <v>0</v>
      </c>
      <c r="J21" s="1123" t="s">
        <v>73</v>
      </c>
    </row>
    <row r="22" spans="2:10" ht="18" customHeight="1">
      <c r="B22" s="966" t="s">
        <v>74</v>
      </c>
      <c r="C22" s="986" t="s">
        <v>1085</v>
      </c>
      <c r="D22" s="660" t="s">
        <v>1925</v>
      </c>
      <c r="E22" s="1089">
        <v>0</v>
      </c>
      <c r="F22" s="1089">
        <v>0</v>
      </c>
      <c r="G22" s="1089">
        <v>0</v>
      </c>
      <c r="H22" s="1128">
        <v>0</v>
      </c>
      <c r="I22" s="1089">
        <v>0</v>
      </c>
      <c r="J22" s="1123" t="s">
        <v>74</v>
      </c>
    </row>
    <row r="23" spans="2:10" ht="18" customHeight="1">
      <c r="B23" s="966" t="s">
        <v>75</v>
      </c>
      <c r="C23" s="986" t="s">
        <v>1085</v>
      </c>
      <c r="D23" s="660" t="s">
        <v>1926</v>
      </c>
      <c r="E23" s="1089">
        <v>0</v>
      </c>
      <c r="F23" s="1089">
        <v>0</v>
      </c>
      <c r="G23" s="1089">
        <v>0</v>
      </c>
      <c r="H23" s="1128">
        <v>0</v>
      </c>
      <c r="I23" s="1128">
        <v>0</v>
      </c>
      <c r="J23" s="1123" t="s">
        <v>75</v>
      </c>
    </row>
    <row r="24" spans="2:10" ht="18" customHeight="1">
      <c r="B24" s="966" t="s">
        <v>76</v>
      </c>
      <c r="C24" s="572" t="s">
        <v>1931</v>
      </c>
      <c r="D24" s="1129" t="s">
        <v>1922</v>
      </c>
      <c r="E24" s="783">
        <v>95002.21</v>
      </c>
      <c r="F24" s="783">
        <v>0</v>
      </c>
      <c r="G24" s="783">
        <v>72639761.679999977</v>
      </c>
      <c r="H24" s="783">
        <v>72734763.889999971</v>
      </c>
      <c r="I24" s="1715">
        <v>74055555.399999991</v>
      </c>
      <c r="J24" s="1123" t="s">
        <v>76</v>
      </c>
    </row>
    <row r="25" spans="2:10" ht="18" customHeight="1">
      <c r="B25" s="964"/>
      <c r="C25" s="572"/>
      <c r="D25" s="660"/>
      <c r="E25" s="1130"/>
      <c r="F25" s="1130"/>
      <c r="G25" s="1131"/>
      <c r="H25" s="1130"/>
      <c r="I25" s="1130"/>
      <c r="J25" s="573"/>
    </row>
    <row r="26" spans="2:10" ht="18" customHeight="1">
      <c r="B26" s="964"/>
      <c r="C26" s="1126"/>
      <c r="D26" s="1127" t="s">
        <v>1932</v>
      </c>
      <c r="E26" s="1128"/>
      <c r="F26" s="1128"/>
      <c r="G26" s="1132"/>
      <c r="H26" s="1128"/>
      <c r="I26" s="1128"/>
      <c r="J26" s="573"/>
    </row>
    <row r="27" spans="2:10" ht="18" customHeight="1">
      <c r="B27" s="966" t="s">
        <v>77</v>
      </c>
      <c r="C27" s="572" t="s">
        <v>1933</v>
      </c>
      <c r="D27" s="660" t="s">
        <v>1934</v>
      </c>
      <c r="E27" s="1089">
        <v>519305.57000000007</v>
      </c>
      <c r="F27" s="1089">
        <v>0</v>
      </c>
      <c r="G27" s="1089">
        <v>232963100.82999974</v>
      </c>
      <c r="H27" s="1128">
        <v>233482406.39999974</v>
      </c>
      <c r="I27" s="1089">
        <v>284449763.46000046</v>
      </c>
      <c r="J27" s="1123" t="s">
        <v>77</v>
      </c>
    </row>
    <row r="28" spans="2:10" ht="18" customHeight="1">
      <c r="B28" s="966" t="s">
        <v>78</v>
      </c>
      <c r="C28" s="572" t="s">
        <v>1935</v>
      </c>
      <c r="D28" s="660" t="s">
        <v>1936</v>
      </c>
      <c r="E28" s="1089">
        <v>257.11</v>
      </c>
      <c r="F28" s="1089">
        <v>0</v>
      </c>
      <c r="G28" s="1089">
        <v>0</v>
      </c>
      <c r="H28" s="1128">
        <v>257.11</v>
      </c>
      <c r="I28" s="1089">
        <v>554.71</v>
      </c>
      <c r="J28" s="1123" t="s">
        <v>78</v>
      </c>
    </row>
    <row r="29" spans="2:10" ht="18" customHeight="1">
      <c r="B29" s="966" t="s">
        <v>79</v>
      </c>
      <c r="C29" s="572" t="s">
        <v>1937</v>
      </c>
      <c r="D29" s="660" t="s">
        <v>400</v>
      </c>
      <c r="E29" s="1089">
        <v>311218.03000000003</v>
      </c>
      <c r="F29" s="1089">
        <v>0</v>
      </c>
      <c r="G29" s="1089">
        <v>5728496.5799999982</v>
      </c>
      <c r="H29" s="1128">
        <v>6039714.6099999985</v>
      </c>
      <c r="I29" s="1089">
        <v>5551053.8099999931</v>
      </c>
      <c r="J29" s="1123" t="s">
        <v>79</v>
      </c>
    </row>
    <row r="30" spans="2:10" ht="18" customHeight="1">
      <c r="B30" s="966" t="s">
        <v>80</v>
      </c>
      <c r="C30" s="572" t="s">
        <v>1938</v>
      </c>
      <c r="D30" s="660" t="s">
        <v>2251</v>
      </c>
      <c r="E30" s="1089">
        <v>20142607.059999999</v>
      </c>
      <c r="F30" s="1089">
        <v>6456365.7899999991</v>
      </c>
      <c r="G30" s="1089">
        <v>34451.310000000005</v>
      </c>
      <c r="H30" s="1128">
        <v>26633424.159999996</v>
      </c>
      <c r="I30" s="1133">
        <v>7422541.459999999</v>
      </c>
      <c r="J30" s="1123" t="s">
        <v>80</v>
      </c>
    </row>
    <row r="31" spans="2:10" ht="18" customHeight="1">
      <c r="B31" s="966" t="s">
        <v>81</v>
      </c>
      <c r="C31" s="572" t="s">
        <v>1939</v>
      </c>
      <c r="D31" s="1129" t="s">
        <v>1932</v>
      </c>
      <c r="E31" s="783">
        <v>20973387.77</v>
      </c>
      <c r="F31" s="783">
        <v>6456365.7899999991</v>
      </c>
      <c r="G31" s="783">
        <v>238726048.71999973</v>
      </c>
      <c r="H31" s="783">
        <v>266155802.27999973</v>
      </c>
      <c r="I31" s="1715">
        <v>297423913.44000047</v>
      </c>
      <c r="J31" s="1123" t="s">
        <v>81</v>
      </c>
    </row>
    <row r="32" spans="2:10" ht="18" customHeight="1">
      <c r="B32" s="964"/>
      <c r="C32" s="572"/>
      <c r="D32" s="660"/>
      <c r="E32" s="1128"/>
      <c r="F32" s="1128"/>
      <c r="G32" s="1132"/>
      <c r="H32" s="1130"/>
      <c r="I32" s="1128"/>
      <c r="J32" s="573"/>
    </row>
    <row r="33" spans="2:10" ht="18" customHeight="1">
      <c r="B33" s="964"/>
      <c r="C33" s="1126"/>
      <c r="D33" s="1127" t="s">
        <v>1940</v>
      </c>
      <c r="E33" s="1128"/>
      <c r="F33" s="1128"/>
      <c r="G33" s="1132"/>
      <c r="H33" s="1128"/>
      <c r="I33" s="1128"/>
      <c r="J33" s="573"/>
    </row>
    <row r="34" spans="2:10" ht="18" customHeight="1">
      <c r="B34" s="966" t="s">
        <v>82</v>
      </c>
      <c r="C34" s="572" t="s">
        <v>1941</v>
      </c>
      <c r="D34" s="660" t="s">
        <v>1942</v>
      </c>
      <c r="E34" s="1089">
        <v>573640.65</v>
      </c>
      <c r="F34" s="1089">
        <v>0</v>
      </c>
      <c r="G34" s="1089">
        <v>248.62</v>
      </c>
      <c r="H34" s="1128">
        <v>573889.27</v>
      </c>
      <c r="I34" s="1089">
        <v>695520.72</v>
      </c>
      <c r="J34" s="1123" t="s">
        <v>82</v>
      </c>
    </row>
    <row r="35" spans="2:10" ht="18" customHeight="1">
      <c r="B35" s="966" t="s">
        <v>83</v>
      </c>
      <c r="C35" s="572" t="s">
        <v>1943</v>
      </c>
      <c r="D35" s="660" t="s">
        <v>1944</v>
      </c>
      <c r="E35" s="1089">
        <v>23359177.620000001</v>
      </c>
      <c r="F35" s="1089">
        <v>15900852.779999997</v>
      </c>
      <c r="G35" s="1089">
        <v>1938890.2900000003</v>
      </c>
      <c r="H35" s="1128">
        <v>41198920.689999998</v>
      </c>
      <c r="I35" s="1089">
        <v>47224232.810000002</v>
      </c>
      <c r="J35" s="1123" t="s">
        <v>83</v>
      </c>
    </row>
    <row r="36" spans="2:10" ht="18" customHeight="1">
      <c r="B36" s="966" t="s">
        <v>84</v>
      </c>
      <c r="C36" s="572" t="s">
        <v>1945</v>
      </c>
      <c r="D36" s="660" t="s">
        <v>1946</v>
      </c>
      <c r="E36" s="1089">
        <v>0</v>
      </c>
      <c r="F36" s="1089">
        <v>0</v>
      </c>
      <c r="G36" s="1089">
        <v>0</v>
      </c>
      <c r="H36" s="1128">
        <v>0</v>
      </c>
      <c r="I36" s="1133">
        <v>0</v>
      </c>
      <c r="J36" s="1123" t="s">
        <v>84</v>
      </c>
    </row>
    <row r="37" spans="2:10" ht="18" customHeight="1">
      <c r="B37" s="966" t="s">
        <v>85</v>
      </c>
      <c r="C37" s="572" t="s">
        <v>1947</v>
      </c>
      <c r="D37" s="1135" t="s">
        <v>1940</v>
      </c>
      <c r="E37" s="783">
        <v>23932818.27</v>
      </c>
      <c r="F37" s="783">
        <v>15900852.779999997</v>
      </c>
      <c r="G37" s="783">
        <v>1939138.9100000004</v>
      </c>
      <c r="H37" s="783">
        <v>41772809.960000001</v>
      </c>
      <c r="I37" s="1715">
        <v>47919753.530000001</v>
      </c>
      <c r="J37" s="1123" t="s">
        <v>85</v>
      </c>
    </row>
    <row r="38" spans="2:10" ht="18" customHeight="1">
      <c r="B38" s="966" t="s">
        <v>86</v>
      </c>
      <c r="C38" s="572" t="s">
        <v>1948</v>
      </c>
      <c r="D38" s="1136" t="s">
        <v>1949</v>
      </c>
      <c r="E38" s="1089">
        <v>102315.57</v>
      </c>
      <c r="F38" s="1089">
        <v>0</v>
      </c>
      <c r="G38" s="1089">
        <v>16101.03</v>
      </c>
      <c r="H38" s="783">
        <v>118416.6</v>
      </c>
      <c r="I38" s="783">
        <v>70495.510000000009</v>
      </c>
      <c r="J38" s="1123" t="s">
        <v>86</v>
      </c>
    </row>
    <row r="39" spans="2:10" ht="18" customHeight="1">
      <c r="B39" s="964"/>
      <c r="C39" s="572"/>
      <c r="D39" s="1129"/>
      <c r="E39" s="1089"/>
      <c r="F39" s="1089"/>
      <c r="G39" s="1137"/>
      <c r="H39" s="1130"/>
      <c r="I39" s="1089"/>
      <c r="J39" s="573"/>
    </row>
    <row r="40" spans="2:10" ht="18" customHeight="1">
      <c r="B40" s="964"/>
      <c r="C40" s="1126"/>
      <c r="D40" s="1127" t="s">
        <v>1950</v>
      </c>
      <c r="E40" s="1128"/>
      <c r="F40" s="1128"/>
      <c r="G40" s="1132"/>
      <c r="H40" s="1128"/>
      <c r="I40" s="1128"/>
      <c r="J40" s="573"/>
    </row>
    <row r="41" spans="2:10" ht="18" customHeight="1">
      <c r="B41" s="966" t="s">
        <v>87</v>
      </c>
      <c r="C41" s="572" t="s">
        <v>1951</v>
      </c>
      <c r="D41" s="660" t="s">
        <v>625</v>
      </c>
      <c r="E41" s="1089">
        <v>80792.210000000006</v>
      </c>
      <c r="F41" s="1089">
        <v>0</v>
      </c>
      <c r="G41" s="1089">
        <v>0</v>
      </c>
      <c r="H41" s="1128">
        <v>80792.210000000006</v>
      </c>
      <c r="I41" s="1089">
        <v>57000.76</v>
      </c>
      <c r="J41" s="1123" t="s">
        <v>87</v>
      </c>
    </row>
    <row r="42" spans="2:10" ht="18" customHeight="1">
      <c r="B42" s="966" t="s">
        <v>2076</v>
      </c>
      <c r="C42" s="572" t="s">
        <v>1952</v>
      </c>
      <c r="D42" s="660" t="s">
        <v>629</v>
      </c>
      <c r="E42" s="1089">
        <v>59260105.429999992</v>
      </c>
      <c r="F42" s="1089">
        <v>3819186.12</v>
      </c>
      <c r="G42" s="1089">
        <v>11286581.369999994</v>
      </c>
      <c r="H42" s="1128">
        <v>74365872.919999987</v>
      </c>
      <c r="I42" s="1133">
        <v>80058050.530000001</v>
      </c>
      <c r="J42" s="1123" t="s">
        <v>2076</v>
      </c>
    </row>
    <row r="43" spans="2:10" ht="18" customHeight="1">
      <c r="B43" s="966" t="s">
        <v>2078</v>
      </c>
      <c r="C43" s="572" t="s">
        <v>1953</v>
      </c>
      <c r="D43" s="1129" t="s">
        <v>1950</v>
      </c>
      <c r="E43" s="783">
        <v>59340897.639999993</v>
      </c>
      <c r="F43" s="783">
        <v>3819186.12</v>
      </c>
      <c r="G43" s="783">
        <v>11286581.369999994</v>
      </c>
      <c r="H43" s="783">
        <v>74446665.12999998</v>
      </c>
      <c r="I43" s="1715">
        <v>80115051.289999992</v>
      </c>
      <c r="J43" s="1123" t="s">
        <v>2078</v>
      </c>
    </row>
    <row r="44" spans="2:10" ht="18" customHeight="1">
      <c r="B44" s="964"/>
      <c r="C44" s="572"/>
      <c r="D44" s="660"/>
      <c r="E44" s="1128"/>
      <c r="F44" s="1128"/>
      <c r="G44" s="1132"/>
      <c r="H44" s="1130"/>
      <c r="I44" s="1128"/>
      <c r="J44" s="573"/>
    </row>
    <row r="45" spans="2:10" ht="18" customHeight="1">
      <c r="B45" s="964"/>
      <c r="C45" s="1126"/>
      <c r="D45" s="1127" t="s">
        <v>1954</v>
      </c>
      <c r="E45" s="1128"/>
      <c r="F45" s="1128"/>
      <c r="G45" s="1132"/>
      <c r="H45" s="1128"/>
      <c r="I45" s="1128"/>
      <c r="J45" s="573"/>
    </row>
    <row r="46" spans="2:10" ht="18" customHeight="1">
      <c r="B46" s="966" t="s">
        <v>2080</v>
      </c>
      <c r="C46" s="572" t="s">
        <v>1955</v>
      </c>
      <c r="D46" s="660" t="s">
        <v>634</v>
      </c>
      <c r="E46" s="1089">
        <v>0</v>
      </c>
      <c r="F46" s="1089">
        <v>0</v>
      </c>
      <c r="G46" s="1089">
        <v>0</v>
      </c>
      <c r="H46" s="1128">
        <v>0</v>
      </c>
      <c r="I46" s="1089">
        <v>0</v>
      </c>
      <c r="J46" s="1123" t="s">
        <v>2080</v>
      </c>
    </row>
    <row r="47" spans="2:10" ht="18" customHeight="1">
      <c r="B47" s="966" t="s">
        <v>2083</v>
      </c>
      <c r="C47" s="572" t="s">
        <v>1956</v>
      </c>
      <c r="D47" s="660" t="s">
        <v>636</v>
      </c>
      <c r="E47" s="1089">
        <v>0</v>
      </c>
      <c r="F47" s="1089">
        <v>0</v>
      </c>
      <c r="G47" s="1089">
        <v>0</v>
      </c>
      <c r="H47" s="1128">
        <v>0</v>
      </c>
      <c r="I47" s="1089">
        <v>0</v>
      </c>
      <c r="J47" s="1123" t="s">
        <v>2083</v>
      </c>
    </row>
    <row r="48" spans="2:10" ht="18" customHeight="1">
      <c r="B48" s="966" t="s">
        <v>2397</v>
      </c>
      <c r="C48" s="572" t="s">
        <v>1957</v>
      </c>
      <c r="D48" s="660" t="s">
        <v>1958</v>
      </c>
      <c r="E48" s="1089">
        <v>0</v>
      </c>
      <c r="F48" s="1089">
        <v>0</v>
      </c>
      <c r="G48" s="1089">
        <v>0</v>
      </c>
      <c r="H48" s="1128">
        <v>0</v>
      </c>
      <c r="I48" s="1089">
        <v>0</v>
      </c>
      <c r="J48" s="1123" t="s">
        <v>2397</v>
      </c>
    </row>
    <row r="49" spans="2:10" ht="18" customHeight="1">
      <c r="B49" s="966" t="s">
        <v>2400</v>
      </c>
      <c r="C49" s="572" t="s">
        <v>1959</v>
      </c>
      <c r="D49" s="660" t="s">
        <v>1960</v>
      </c>
      <c r="E49" s="1089">
        <v>5578.66</v>
      </c>
      <c r="F49" s="1089">
        <v>0</v>
      </c>
      <c r="G49" s="1089">
        <v>187958.91000000024</v>
      </c>
      <c r="H49" s="1128">
        <v>193537.57000000024</v>
      </c>
      <c r="I49" s="1089">
        <v>337946.69999999995</v>
      </c>
      <c r="J49" s="1123" t="s">
        <v>2400</v>
      </c>
    </row>
    <row r="50" spans="2:10" ht="18" customHeight="1">
      <c r="B50" s="966" t="s">
        <v>2403</v>
      </c>
      <c r="C50" s="572" t="s">
        <v>1961</v>
      </c>
      <c r="D50" s="660" t="s">
        <v>642</v>
      </c>
      <c r="E50" s="1089">
        <v>65461482.649999976</v>
      </c>
      <c r="F50" s="1089">
        <v>78250253.000000015</v>
      </c>
      <c r="G50" s="1089">
        <v>1116092741.0799999</v>
      </c>
      <c r="H50" s="1134">
        <v>1259804476.73</v>
      </c>
      <c r="I50" s="1133">
        <v>1279260014.4600003</v>
      </c>
      <c r="J50" s="1123" t="s">
        <v>2403</v>
      </c>
    </row>
    <row r="51" spans="2:10" ht="18" customHeight="1" thickBot="1">
      <c r="B51" s="988" t="s">
        <v>2407</v>
      </c>
      <c r="C51" s="670" t="s">
        <v>1962</v>
      </c>
      <c r="D51" s="1138" t="s">
        <v>1954</v>
      </c>
      <c r="E51" s="1139">
        <v>65467061.309999973</v>
      </c>
      <c r="F51" s="1139">
        <v>78250253.000000015</v>
      </c>
      <c r="G51" s="1716">
        <v>1116280699.99</v>
      </c>
      <c r="H51" s="1139">
        <v>1259998014.3</v>
      </c>
      <c r="I51" s="1717">
        <v>1279597961.1600003</v>
      </c>
      <c r="J51" s="1140" t="s">
        <v>2407</v>
      </c>
    </row>
    <row r="52" spans="2:10" ht="18" customHeight="1">
      <c r="B52" s="657"/>
      <c r="C52" s="657"/>
      <c r="D52" s="657"/>
      <c r="E52" s="1141">
        <v>67</v>
      </c>
      <c r="F52" s="657"/>
      <c r="G52" s="657"/>
      <c r="H52" s="657"/>
      <c r="I52" s="657"/>
      <c r="J52" s="657"/>
    </row>
    <row r="53" spans="2:10" ht="18" customHeight="1">
      <c r="B53" s="657"/>
      <c r="C53" s="657"/>
      <c r="D53" s="657"/>
      <c r="E53" s="1141"/>
      <c r="F53" s="657"/>
      <c r="G53" s="657"/>
      <c r="H53" s="657"/>
      <c r="I53" s="657"/>
      <c r="J53" s="657"/>
    </row>
    <row r="54" spans="2:10" ht="18" customHeight="1" thickBot="1">
      <c r="B54" s="1116" t="str">
        <f>+CONAMEDATE6</f>
        <v>Annual Report of VERIZON NEW YORK INC.                                                                                    For the period ending DECEMBER 31, 2023</v>
      </c>
      <c r="C54" s="572"/>
      <c r="D54" s="572"/>
      <c r="E54" s="572"/>
      <c r="F54" s="572"/>
      <c r="G54" s="572"/>
      <c r="H54" s="572"/>
      <c r="I54" s="572"/>
      <c r="J54" s="572"/>
    </row>
    <row r="55" spans="2:10" ht="18" customHeight="1">
      <c r="B55" s="717"/>
      <c r="C55" s="655"/>
      <c r="D55" s="655"/>
      <c r="E55" s="655"/>
      <c r="F55" s="655"/>
      <c r="G55" s="655"/>
      <c r="H55" s="655"/>
      <c r="I55" s="655"/>
      <c r="J55" s="946"/>
    </row>
    <row r="56" spans="2:10" ht="18" customHeight="1">
      <c r="B56" s="710" t="s">
        <v>1914</v>
      </c>
      <c r="C56" s="681"/>
      <c r="D56" s="681"/>
      <c r="E56" s="681"/>
      <c r="F56" s="681"/>
      <c r="G56" s="658"/>
      <c r="H56" s="681"/>
      <c r="I56" s="681"/>
      <c r="J56" s="658"/>
    </row>
    <row r="57" spans="2:10" ht="18" customHeight="1">
      <c r="B57" s="656"/>
      <c r="C57" s="679"/>
      <c r="D57" s="679"/>
      <c r="E57" s="679"/>
      <c r="F57" s="679"/>
      <c r="G57" s="679"/>
      <c r="H57" s="960"/>
      <c r="I57" s="681"/>
      <c r="J57" s="658"/>
    </row>
    <row r="58" spans="2:10" ht="18" customHeight="1">
      <c r="B58" s="973"/>
      <c r="C58" s="954"/>
      <c r="D58" s="659"/>
      <c r="E58" s="662"/>
      <c r="F58" s="659"/>
      <c r="G58" s="959"/>
      <c r="H58" s="688" t="s">
        <v>1053</v>
      </c>
      <c r="I58" s="688" t="s">
        <v>1053</v>
      </c>
      <c r="J58" s="955"/>
    </row>
    <row r="59" spans="2:10" ht="18" customHeight="1">
      <c r="B59" s="966" t="s">
        <v>35</v>
      </c>
      <c r="C59" s="679"/>
      <c r="D59" s="686" t="s">
        <v>546</v>
      </c>
      <c r="E59" s="1142" t="s">
        <v>1915</v>
      </c>
      <c r="F59" s="1142" t="s">
        <v>1916</v>
      </c>
      <c r="G59" s="965" t="s">
        <v>1917</v>
      </c>
      <c r="H59" s="665" t="s">
        <v>46</v>
      </c>
      <c r="I59" s="665" t="s">
        <v>46</v>
      </c>
      <c r="J59" s="1123" t="s">
        <v>35</v>
      </c>
    </row>
    <row r="60" spans="2:10" ht="18" customHeight="1">
      <c r="B60" s="966" t="s">
        <v>47</v>
      </c>
      <c r="C60" s="679"/>
      <c r="D60" s="665" t="s">
        <v>459</v>
      </c>
      <c r="E60" s="664" t="s">
        <v>1918</v>
      </c>
      <c r="F60" s="665" t="s">
        <v>1919</v>
      </c>
      <c r="G60" s="965" t="s">
        <v>61</v>
      </c>
      <c r="H60" s="665" t="s">
        <v>2595</v>
      </c>
      <c r="I60" s="665" t="s">
        <v>2595</v>
      </c>
      <c r="J60" s="1123" t="s">
        <v>47</v>
      </c>
    </row>
    <row r="61" spans="2:10" ht="18" customHeight="1" thickBot="1">
      <c r="B61" s="1124"/>
      <c r="C61" s="670"/>
      <c r="D61" s="690"/>
      <c r="E61" s="691"/>
      <c r="F61" s="690"/>
      <c r="G61" s="1143"/>
      <c r="H61" s="690"/>
      <c r="I61" s="690"/>
      <c r="J61" s="989"/>
    </row>
    <row r="62" spans="2:10" ht="18" customHeight="1">
      <c r="B62" s="964"/>
      <c r="C62" s="679"/>
      <c r="D62" s="665" t="s">
        <v>1465</v>
      </c>
      <c r="E62" s="660"/>
      <c r="F62" s="660"/>
      <c r="G62" s="962"/>
      <c r="H62" s="660"/>
      <c r="I62" s="660"/>
      <c r="J62" s="573"/>
    </row>
    <row r="63" spans="2:10" ht="18" customHeight="1">
      <c r="B63" s="964"/>
      <c r="C63" s="1126"/>
      <c r="D63" s="1127" t="s">
        <v>1466</v>
      </c>
      <c r="E63" s="660"/>
      <c r="F63" s="660"/>
      <c r="G63" s="962"/>
      <c r="H63" s="660"/>
      <c r="I63" s="660"/>
      <c r="J63" s="573"/>
    </row>
    <row r="64" spans="2:10" ht="18" customHeight="1">
      <c r="B64" s="966" t="s">
        <v>2410</v>
      </c>
      <c r="C64" s="572" t="s">
        <v>1467</v>
      </c>
      <c r="D64" s="660" t="s">
        <v>645</v>
      </c>
      <c r="E64" s="1089">
        <v>38903841.919999994</v>
      </c>
      <c r="F64" s="1089">
        <v>4892218.3900000006</v>
      </c>
      <c r="G64" s="1089">
        <v>23756625.230000008</v>
      </c>
      <c r="H64" s="1128">
        <v>67552685.540000007</v>
      </c>
      <c r="I64" s="1089">
        <v>65047613.940000013</v>
      </c>
      <c r="J64" s="1123" t="s">
        <v>2410</v>
      </c>
    </row>
    <row r="65" spans="2:10" ht="18" customHeight="1">
      <c r="B65" s="966" t="s">
        <v>2413</v>
      </c>
      <c r="C65" s="572" t="s">
        <v>1468</v>
      </c>
      <c r="D65" s="660" t="s">
        <v>647</v>
      </c>
      <c r="E65" s="1089">
        <v>30058859.770000052</v>
      </c>
      <c r="F65" s="1089">
        <v>110648009.53</v>
      </c>
      <c r="G65" s="1089">
        <v>23634471.949999996</v>
      </c>
      <c r="H65" s="1128">
        <v>164341341.25000003</v>
      </c>
      <c r="I65" s="1089">
        <v>192382316.51000005</v>
      </c>
      <c r="J65" s="1123" t="s">
        <v>2413</v>
      </c>
    </row>
    <row r="66" spans="2:10" ht="18" customHeight="1">
      <c r="B66" s="966" t="s">
        <v>1837</v>
      </c>
      <c r="C66" s="572" t="s">
        <v>1469</v>
      </c>
      <c r="D66" s="660" t="s">
        <v>649</v>
      </c>
      <c r="E66" s="1089">
        <v>65411207.169999979</v>
      </c>
      <c r="F66" s="1089">
        <v>13142124.180000003</v>
      </c>
      <c r="G66" s="1089">
        <v>2873051.01</v>
      </c>
      <c r="H66" s="1128">
        <v>81426382.359999985</v>
      </c>
      <c r="I66" s="1089">
        <v>86740989.570000008</v>
      </c>
      <c r="J66" s="1123" t="s">
        <v>1837</v>
      </c>
    </row>
    <row r="67" spans="2:10" ht="18" customHeight="1">
      <c r="B67" s="966" t="s">
        <v>1839</v>
      </c>
      <c r="C67" s="572" t="s">
        <v>1470</v>
      </c>
      <c r="D67" s="660" t="s">
        <v>651</v>
      </c>
      <c r="E67" s="1089">
        <v>22522057.339999996</v>
      </c>
      <c r="F67" s="1089">
        <v>11603512.720000001</v>
      </c>
      <c r="G67" s="1089">
        <v>2521691.39</v>
      </c>
      <c r="H67" s="1128">
        <v>36647261.449999996</v>
      </c>
      <c r="I67" s="1089">
        <v>30145937.670000006</v>
      </c>
      <c r="J67" s="1123" t="s">
        <v>1839</v>
      </c>
    </row>
    <row r="68" spans="2:10" ht="18" customHeight="1">
      <c r="B68" s="966" t="s">
        <v>1840</v>
      </c>
      <c r="C68" s="572" t="s">
        <v>1471</v>
      </c>
      <c r="D68" s="660" t="s">
        <v>653</v>
      </c>
      <c r="E68" s="1089">
        <v>111392.06</v>
      </c>
      <c r="F68" s="1089">
        <v>0</v>
      </c>
      <c r="G68" s="1089">
        <v>349.07999999999993</v>
      </c>
      <c r="H68" s="1128">
        <v>111741.14</v>
      </c>
      <c r="I68" s="1089">
        <v>66294.55</v>
      </c>
      <c r="J68" s="1123" t="s">
        <v>1840</v>
      </c>
    </row>
    <row r="69" spans="2:10" ht="18" customHeight="1">
      <c r="B69" s="966" t="s">
        <v>1844</v>
      </c>
      <c r="C69" s="572" t="s">
        <v>1472</v>
      </c>
      <c r="D69" s="660" t="s">
        <v>655</v>
      </c>
      <c r="E69" s="1089">
        <v>0</v>
      </c>
      <c r="F69" s="1089">
        <v>0</v>
      </c>
      <c r="G69" s="1089">
        <v>0</v>
      </c>
      <c r="H69" s="1128">
        <v>0</v>
      </c>
      <c r="I69" s="1089">
        <v>0</v>
      </c>
      <c r="J69" s="1123" t="s">
        <v>1844</v>
      </c>
    </row>
    <row r="70" spans="2:10" ht="18" customHeight="1">
      <c r="B70" s="966" t="s">
        <v>1846</v>
      </c>
      <c r="C70" s="572" t="s">
        <v>1473</v>
      </c>
      <c r="D70" s="660" t="s">
        <v>657</v>
      </c>
      <c r="E70" s="1089">
        <v>8905810.1400000006</v>
      </c>
      <c r="F70" s="1089">
        <v>0</v>
      </c>
      <c r="G70" s="1089">
        <v>1083239.25</v>
      </c>
      <c r="H70" s="1128">
        <v>9989049.3900000006</v>
      </c>
      <c r="I70" s="1089">
        <v>9107466.6099999994</v>
      </c>
      <c r="J70" s="1123" t="s">
        <v>1846</v>
      </c>
    </row>
    <row r="71" spans="2:10" ht="18" customHeight="1">
      <c r="B71" s="966" t="s">
        <v>2426</v>
      </c>
      <c r="C71" s="572" t="s">
        <v>1474</v>
      </c>
      <c r="D71" s="660" t="s">
        <v>659</v>
      </c>
      <c r="E71" s="1089">
        <v>0</v>
      </c>
      <c r="F71" s="1089">
        <v>0</v>
      </c>
      <c r="G71" s="1089">
        <v>0</v>
      </c>
      <c r="H71" s="1128">
        <v>0</v>
      </c>
      <c r="I71" s="1089">
        <v>0</v>
      </c>
      <c r="J71" s="1123" t="s">
        <v>2426</v>
      </c>
    </row>
    <row r="72" spans="2:10" ht="18" customHeight="1">
      <c r="B72" s="966" t="s">
        <v>2429</v>
      </c>
      <c r="C72" s="572" t="s">
        <v>1475</v>
      </c>
      <c r="D72" s="660" t="s">
        <v>1391</v>
      </c>
      <c r="E72" s="1089">
        <v>1428027.0600000005</v>
      </c>
      <c r="F72" s="1089">
        <v>1202393.5900000001</v>
      </c>
      <c r="G72" s="1089">
        <v>105969998.75999999</v>
      </c>
      <c r="H72" s="1128">
        <v>108600419.41</v>
      </c>
      <c r="I72" s="1089">
        <v>120148723.82000001</v>
      </c>
      <c r="J72" s="1123" t="s">
        <v>2429</v>
      </c>
    </row>
    <row r="73" spans="2:10" ht="18" customHeight="1">
      <c r="B73" s="966" t="s">
        <v>2431</v>
      </c>
      <c r="C73" s="572" t="s">
        <v>1476</v>
      </c>
      <c r="D73" s="1129" t="s">
        <v>1466</v>
      </c>
      <c r="E73" s="1130">
        <v>167341195.46000004</v>
      </c>
      <c r="F73" s="1130">
        <v>141488258.41000003</v>
      </c>
      <c r="G73" s="1130">
        <v>159839426.66999999</v>
      </c>
      <c r="H73" s="1718">
        <v>468668880.54000008</v>
      </c>
      <c r="I73" s="1719">
        <v>503639342.67000002</v>
      </c>
      <c r="J73" s="1123" t="s">
        <v>2431</v>
      </c>
    </row>
    <row r="74" spans="2:10" ht="18" customHeight="1">
      <c r="B74" s="966" t="s">
        <v>2434</v>
      </c>
      <c r="C74" s="572" t="s">
        <v>706</v>
      </c>
      <c r="D74" s="665" t="s">
        <v>1477</v>
      </c>
      <c r="E74" s="1718">
        <v>337252678.22999996</v>
      </c>
      <c r="F74" s="1718">
        <v>245914916.10000002</v>
      </c>
      <c r="G74" s="1718">
        <v>1600727758.3699999</v>
      </c>
      <c r="H74" s="1718">
        <v>2183895352.6999998</v>
      </c>
      <c r="I74" s="1715">
        <v>2282822073.000001</v>
      </c>
      <c r="J74" s="1123" t="s">
        <v>2434</v>
      </c>
    </row>
    <row r="75" spans="2:10" ht="18" customHeight="1">
      <c r="B75" s="964"/>
      <c r="C75" s="572"/>
      <c r="D75" s="660"/>
      <c r="E75" s="1130"/>
      <c r="F75" s="1130"/>
      <c r="G75" s="1131"/>
      <c r="H75" s="1130"/>
      <c r="I75" s="1130"/>
      <c r="J75" s="573"/>
    </row>
    <row r="76" spans="2:10" ht="18" customHeight="1">
      <c r="B76" s="966" t="s">
        <v>706</v>
      </c>
      <c r="C76" s="986" t="s">
        <v>1085</v>
      </c>
      <c r="D76" s="1125" t="s">
        <v>1478</v>
      </c>
      <c r="E76" s="1128"/>
      <c r="F76" s="1128"/>
      <c r="G76" s="1132"/>
      <c r="H76" s="1128"/>
      <c r="I76" s="1128"/>
      <c r="J76" s="1123" t="s">
        <v>706</v>
      </c>
    </row>
    <row r="77" spans="2:10" ht="18" customHeight="1">
      <c r="B77" s="964"/>
      <c r="C77" s="1126"/>
      <c r="D77" s="1127" t="s">
        <v>1479</v>
      </c>
      <c r="E77" s="1128"/>
      <c r="F77" s="1128"/>
      <c r="G77" s="1132"/>
      <c r="H77" s="1128"/>
      <c r="I77" s="1128"/>
      <c r="J77" s="573"/>
    </row>
    <row r="78" spans="2:10" ht="18" customHeight="1">
      <c r="B78" s="966" t="s">
        <v>2437</v>
      </c>
      <c r="C78" s="572" t="s">
        <v>2261</v>
      </c>
      <c r="D78" s="660" t="s">
        <v>2262</v>
      </c>
      <c r="E78" s="1089">
        <v>0</v>
      </c>
      <c r="F78" s="1089">
        <v>0</v>
      </c>
      <c r="G78" s="1089">
        <v>0</v>
      </c>
      <c r="H78" s="1128">
        <v>0</v>
      </c>
      <c r="I78" s="1089">
        <v>0</v>
      </c>
      <c r="J78" s="1123" t="s">
        <v>2437</v>
      </c>
    </row>
    <row r="79" spans="2:10" ht="18" customHeight="1">
      <c r="B79" s="966" t="s">
        <v>2439</v>
      </c>
      <c r="C79" s="572" t="s">
        <v>2263</v>
      </c>
      <c r="D79" s="660" t="s">
        <v>2264</v>
      </c>
      <c r="E79" s="1089">
        <v>-1041920.2699999996</v>
      </c>
      <c r="F79" s="1089">
        <v>0</v>
      </c>
      <c r="G79" s="1089">
        <v>14621963.500000007</v>
      </c>
      <c r="H79" s="1128">
        <v>13580043.230000008</v>
      </c>
      <c r="I79" s="1089">
        <v>926845.91000000341</v>
      </c>
      <c r="J79" s="1123" t="s">
        <v>2439</v>
      </c>
    </row>
    <row r="80" spans="2:10" ht="18" customHeight="1">
      <c r="B80" s="966" t="s">
        <v>1565</v>
      </c>
      <c r="C80" s="572" t="s">
        <v>1085</v>
      </c>
      <c r="D80" s="660" t="s">
        <v>1925</v>
      </c>
      <c r="E80" s="1089">
        <v>0</v>
      </c>
      <c r="F80" s="1089">
        <v>0</v>
      </c>
      <c r="G80" s="1089">
        <v>0</v>
      </c>
      <c r="H80" s="1128">
        <v>0</v>
      </c>
      <c r="I80" s="1089">
        <v>0</v>
      </c>
      <c r="J80" s="1123" t="s">
        <v>1565</v>
      </c>
    </row>
    <row r="81" spans="2:10" ht="18" customHeight="1">
      <c r="B81" s="966" t="s">
        <v>781</v>
      </c>
      <c r="C81" s="572" t="s">
        <v>706</v>
      </c>
      <c r="D81" s="660" t="s">
        <v>1926</v>
      </c>
      <c r="E81" s="1089">
        <v>-1041920.2699999996</v>
      </c>
      <c r="F81" s="1089">
        <v>0</v>
      </c>
      <c r="G81" s="1089">
        <v>14621963.500000007</v>
      </c>
      <c r="H81" s="1128">
        <v>13580043.230000008</v>
      </c>
      <c r="I81" s="1720">
        <v>926845.91000000341</v>
      </c>
      <c r="J81" s="1123" t="s">
        <v>781</v>
      </c>
    </row>
    <row r="82" spans="2:10" ht="18" customHeight="1">
      <c r="B82" s="966" t="s">
        <v>2121</v>
      </c>
      <c r="C82" s="572" t="s">
        <v>2265</v>
      </c>
      <c r="D82" s="1129" t="s">
        <v>2266</v>
      </c>
      <c r="E82" s="1718">
        <v>-1041920.2699999996</v>
      </c>
      <c r="F82" s="1718">
        <v>0</v>
      </c>
      <c r="G82" s="722">
        <v>14621963.500000007</v>
      </c>
      <c r="H82" s="1718">
        <v>13580043.230000008</v>
      </c>
      <c r="I82" s="1715">
        <v>926845.91000000341</v>
      </c>
      <c r="J82" s="1123" t="s">
        <v>2121</v>
      </c>
    </row>
    <row r="83" spans="2:10" ht="18" customHeight="1">
      <c r="B83" s="964"/>
      <c r="C83" s="572"/>
      <c r="D83" s="660"/>
      <c r="E83" s="1130"/>
      <c r="F83" s="1130"/>
      <c r="G83" s="1131"/>
      <c r="H83" s="1130"/>
      <c r="I83" s="1130"/>
      <c r="J83" s="573"/>
    </row>
    <row r="84" spans="2:10" ht="18" customHeight="1">
      <c r="B84" s="964"/>
      <c r="C84" s="1126"/>
      <c r="D84" s="1127" t="s">
        <v>2267</v>
      </c>
      <c r="E84" s="1128"/>
      <c r="F84" s="1128"/>
      <c r="G84" s="1132"/>
      <c r="H84" s="1128"/>
      <c r="I84" s="1128"/>
      <c r="J84" s="573"/>
    </row>
    <row r="85" spans="2:10" ht="18" customHeight="1">
      <c r="B85" s="966" t="s">
        <v>1570</v>
      </c>
      <c r="C85" s="572" t="s">
        <v>2268</v>
      </c>
      <c r="D85" s="660" t="s">
        <v>2269</v>
      </c>
      <c r="E85" s="1089">
        <v>0</v>
      </c>
      <c r="F85" s="1089">
        <v>0</v>
      </c>
      <c r="G85" s="1089">
        <v>2117194.83</v>
      </c>
      <c r="H85" s="1128">
        <v>2117194.83</v>
      </c>
      <c r="I85" s="1089">
        <v>2524118.58</v>
      </c>
      <c r="J85" s="1123" t="s">
        <v>1570</v>
      </c>
    </row>
    <row r="86" spans="2:10" ht="18" customHeight="1">
      <c r="B86" s="966" t="s">
        <v>1572</v>
      </c>
      <c r="C86" s="572" t="s">
        <v>2270</v>
      </c>
      <c r="D86" s="660" t="s">
        <v>2271</v>
      </c>
      <c r="E86" s="1089">
        <v>316291.98</v>
      </c>
      <c r="F86" s="1089">
        <v>103849.18000000001</v>
      </c>
      <c r="G86" s="1089">
        <v>-12915.349999999999</v>
      </c>
      <c r="H86" s="1128">
        <v>407225.81</v>
      </c>
      <c r="I86" s="1089">
        <v>979647.27</v>
      </c>
      <c r="J86" s="1123" t="s">
        <v>1572</v>
      </c>
    </row>
    <row r="87" spans="2:10" ht="18" customHeight="1">
      <c r="B87" s="966" t="s">
        <v>1574</v>
      </c>
      <c r="C87" s="572" t="s">
        <v>2272</v>
      </c>
      <c r="D87" s="660" t="s">
        <v>2273</v>
      </c>
      <c r="E87" s="1089">
        <v>15684956.93</v>
      </c>
      <c r="F87" s="1089">
        <v>5726999.75</v>
      </c>
      <c r="G87" s="1089">
        <v>92866.540000000008</v>
      </c>
      <c r="H87" s="1128">
        <v>21504823.219999999</v>
      </c>
      <c r="I87" s="1089">
        <v>46508140.749999993</v>
      </c>
      <c r="J87" s="1123" t="s">
        <v>1574</v>
      </c>
    </row>
    <row r="88" spans="2:10" ht="18" customHeight="1">
      <c r="B88" s="966" t="s">
        <v>1577</v>
      </c>
      <c r="C88" s="572" t="s">
        <v>2274</v>
      </c>
      <c r="D88" s="660" t="s">
        <v>2275</v>
      </c>
      <c r="E88" s="1089">
        <v>-12782477.680000018</v>
      </c>
      <c r="F88" s="1089">
        <v>114553466.69</v>
      </c>
      <c r="G88" s="1089">
        <v>3983986.5799999987</v>
      </c>
      <c r="H88" s="1128">
        <v>105754975.58999997</v>
      </c>
      <c r="I88" s="1089">
        <v>142259594.26999998</v>
      </c>
      <c r="J88" s="1123" t="s">
        <v>1577</v>
      </c>
    </row>
    <row r="89" spans="2:10" ht="18" customHeight="1">
      <c r="B89" s="966" t="s">
        <v>1851</v>
      </c>
      <c r="C89" s="572" t="s">
        <v>1085</v>
      </c>
      <c r="D89" s="660" t="s">
        <v>1925</v>
      </c>
      <c r="E89" s="1089">
        <v>0</v>
      </c>
      <c r="F89" s="1089">
        <v>0</v>
      </c>
      <c r="G89" s="1089">
        <v>0</v>
      </c>
      <c r="H89" s="1128">
        <v>0</v>
      </c>
      <c r="I89" s="1089">
        <v>0</v>
      </c>
      <c r="J89" s="1123" t="s">
        <v>1851</v>
      </c>
    </row>
    <row r="90" spans="2:10" ht="18" customHeight="1">
      <c r="B90" s="966" t="s">
        <v>1853</v>
      </c>
      <c r="C90" s="572" t="s">
        <v>706</v>
      </c>
      <c r="D90" s="660" t="s">
        <v>1926</v>
      </c>
      <c r="E90" s="1089">
        <v>-12782477.680000018</v>
      </c>
      <c r="F90" s="1089">
        <v>114553466.69</v>
      </c>
      <c r="G90" s="1089">
        <v>3983986.5799999987</v>
      </c>
      <c r="H90" s="1128">
        <v>105754975.58999997</v>
      </c>
      <c r="I90" s="1128">
        <v>142259594.26999998</v>
      </c>
      <c r="J90" s="1123" t="s">
        <v>1853</v>
      </c>
    </row>
    <row r="91" spans="2:10" ht="18" customHeight="1">
      <c r="B91" s="966" t="s">
        <v>1854</v>
      </c>
      <c r="C91" s="572" t="s">
        <v>2276</v>
      </c>
      <c r="D91" s="660" t="s">
        <v>2277</v>
      </c>
      <c r="E91" s="1089">
        <v>-15479442.720000025</v>
      </c>
      <c r="F91" s="1089">
        <v>10786884.620000001</v>
      </c>
      <c r="G91" s="1089">
        <v>20477870.23</v>
      </c>
      <c r="H91" s="1128">
        <v>15785312.129999977</v>
      </c>
      <c r="I91" s="1089">
        <v>45803424.169999994</v>
      </c>
      <c r="J91" s="1123" t="s">
        <v>1854</v>
      </c>
    </row>
    <row r="92" spans="2:10" ht="18" customHeight="1">
      <c r="B92" s="966" t="s">
        <v>1855</v>
      </c>
      <c r="C92" s="572" t="s">
        <v>706</v>
      </c>
      <c r="D92" s="660" t="s">
        <v>1925</v>
      </c>
      <c r="E92" s="1089">
        <v>0</v>
      </c>
      <c r="F92" s="1089">
        <v>0</v>
      </c>
      <c r="G92" s="1089">
        <v>0</v>
      </c>
      <c r="H92" s="1128">
        <v>0</v>
      </c>
      <c r="I92" s="1089">
        <v>0</v>
      </c>
      <c r="J92" s="1123" t="s">
        <v>1855</v>
      </c>
    </row>
    <row r="93" spans="2:10" ht="18" customHeight="1">
      <c r="B93" s="966" t="s">
        <v>1583</v>
      </c>
      <c r="C93" s="572" t="s">
        <v>1085</v>
      </c>
      <c r="D93" s="660" t="s">
        <v>1926</v>
      </c>
      <c r="E93" s="1089">
        <v>-15479442.720000025</v>
      </c>
      <c r="F93" s="1089">
        <v>10786884.620000001</v>
      </c>
      <c r="G93" s="1089">
        <v>20477870.23</v>
      </c>
      <c r="H93" s="1128">
        <v>15785312.129999977</v>
      </c>
      <c r="I93" s="1128">
        <v>45803424.169999994</v>
      </c>
      <c r="J93" s="1123" t="s">
        <v>1583</v>
      </c>
    </row>
    <row r="94" spans="2:10" ht="18" customHeight="1">
      <c r="B94" s="966" t="s">
        <v>1586</v>
      </c>
      <c r="C94" s="572" t="s">
        <v>2278</v>
      </c>
      <c r="D94" s="1129" t="s">
        <v>2279</v>
      </c>
      <c r="E94" s="1130">
        <v>-12260671.490000043</v>
      </c>
      <c r="F94" s="1130">
        <v>131171200.24000001</v>
      </c>
      <c r="G94" s="1130">
        <v>26659002.829999998</v>
      </c>
      <c r="H94" s="1718">
        <v>145569531.57999998</v>
      </c>
      <c r="I94" s="1341">
        <v>238074925.03999999</v>
      </c>
      <c r="J94" s="1123" t="s">
        <v>1586</v>
      </c>
    </row>
    <row r="95" spans="2:10" ht="18" customHeight="1">
      <c r="B95" s="966" t="s">
        <v>466</v>
      </c>
      <c r="C95" s="572" t="s">
        <v>2280</v>
      </c>
      <c r="D95" s="1129" t="s">
        <v>2281</v>
      </c>
      <c r="E95" s="1089">
        <v>18015.729999999992</v>
      </c>
      <c r="F95" s="1089">
        <v>0</v>
      </c>
      <c r="G95" s="1089">
        <v>121772366.87999998</v>
      </c>
      <c r="H95" s="1718">
        <v>121790382.60999998</v>
      </c>
      <c r="I95" s="1144">
        <v>105119144.95999999</v>
      </c>
      <c r="J95" s="1123" t="s">
        <v>466</v>
      </c>
    </row>
    <row r="96" spans="2:10" ht="18" customHeight="1">
      <c r="B96" s="964"/>
      <c r="C96" s="572"/>
      <c r="D96" s="660"/>
      <c r="E96" s="1130"/>
      <c r="F96" s="1130"/>
      <c r="G96" s="1131"/>
      <c r="H96" s="1130"/>
      <c r="I96" s="1145"/>
      <c r="J96" s="573"/>
    </row>
    <row r="97" spans="2:10" ht="18" customHeight="1">
      <c r="B97" s="964"/>
      <c r="C97" s="1126"/>
      <c r="D97" s="1127" t="s">
        <v>2282</v>
      </c>
      <c r="E97" s="1128" t="s">
        <v>706</v>
      </c>
      <c r="F97" s="1128" t="s">
        <v>706</v>
      </c>
      <c r="G97" s="1132" t="s">
        <v>706</v>
      </c>
      <c r="H97" s="1128" t="s">
        <v>706</v>
      </c>
      <c r="I97" s="1128" t="s">
        <v>706</v>
      </c>
      <c r="J97" s="573"/>
    </row>
    <row r="98" spans="2:10" ht="18" customHeight="1">
      <c r="B98" s="966" t="s">
        <v>469</v>
      </c>
      <c r="C98" s="572" t="s">
        <v>2283</v>
      </c>
      <c r="D98" s="660" t="s">
        <v>2284</v>
      </c>
      <c r="E98" s="1128"/>
      <c r="F98" s="1128"/>
      <c r="G98" s="1089">
        <v>972550034.80999994</v>
      </c>
      <c r="H98" s="1128">
        <v>972550034.80999994</v>
      </c>
      <c r="I98" s="1089">
        <v>986880464.0200001</v>
      </c>
      <c r="J98" s="1123" t="s">
        <v>469</v>
      </c>
    </row>
    <row r="99" spans="2:10" ht="18" customHeight="1">
      <c r="B99" s="966" t="s">
        <v>472</v>
      </c>
      <c r="C99" s="572" t="s">
        <v>2285</v>
      </c>
      <c r="D99" s="660" t="s">
        <v>2286</v>
      </c>
      <c r="E99" s="1128"/>
      <c r="F99" s="1128"/>
      <c r="G99" s="1089">
        <v>0</v>
      </c>
      <c r="H99" s="1128">
        <v>0</v>
      </c>
      <c r="I99" s="1089">
        <v>0</v>
      </c>
      <c r="J99" s="1123" t="s">
        <v>472</v>
      </c>
    </row>
    <row r="100" spans="2:10" ht="18" customHeight="1">
      <c r="B100" s="966" t="s">
        <v>475</v>
      </c>
      <c r="C100" s="572" t="s">
        <v>2287</v>
      </c>
      <c r="D100" s="660" t="s">
        <v>2288</v>
      </c>
      <c r="E100" s="1128"/>
      <c r="F100" s="1128"/>
      <c r="G100" s="1089">
        <v>29020284.290000007</v>
      </c>
      <c r="H100" s="1128">
        <v>29020284.290000007</v>
      </c>
      <c r="I100" s="1089">
        <v>21599122.670000002</v>
      </c>
      <c r="J100" s="1123" t="s">
        <v>475</v>
      </c>
    </row>
    <row r="101" spans="2:10" ht="18" customHeight="1">
      <c r="B101" s="966" t="s">
        <v>336</v>
      </c>
      <c r="C101" s="572" t="s">
        <v>2289</v>
      </c>
      <c r="D101" s="660" t="s">
        <v>2290</v>
      </c>
      <c r="E101" s="1128"/>
      <c r="F101" s="1128"/>
      <c r="G101" s="1089">
        <v>165181223.00000012</v>
      </c>
      <c r="H101" s="1128">
        <v>165181223.00000012</v>
      </c>
      <c r="I101" s="1089">
        <v>202472443.24000004</v>
      </c>
      <c r="J101" s="1123" t="s">
        <v>336</v>
      </c>
    </row>
    <row r="102" spans="2:10" ht="18" customHeight="1">
      <c r="B102" s="966" t="s">
        <v>338</v>
      </c>
      <c r="C102" s="572" t="s">
        <v>2291</v>
      </c>
      <c r="D102" s="660" t="s">
        <v>2292</v>
      </c>
      <c r="E102" s="1128"/>
      <c r="F102" s="1128"/>
      <c r="G102" s="1089">
        <v>32954.250000000007</v>
      </c>
      <c r="H102" s="1128">
        <v>32954.250000000007</v>
      </c>
      <c r="I102" s="1089">
        <v>8536.43</v>
      </c>
      <c r="J102" s="1123" t="s">
        <v>338</v>
      </c>
    </row>
    <row r="103" spans="2:10" ht="18" customHeight="1">
      <c r="B103" s="966" t="s">
        <v>342</v>
      </c>
      <c r="C103" s="572" t="s">
        <v>2293</v>
      </c>
      <c r="D103" s="1129" t="s">
        <v>2282</v>
      </c>
      <c r="E103" s="1130"/>
      <c r="F103" s="1130"/>
      <c r="G103" s="1131">
        <v>1166784496.3499999</v>
      </c>
      <c r="H103" s="1130">
        <v>1166784496.3499999</v>
      </c>
      <c r="I103" s="1130">
        <v>1210960566.3600001</v>
      </c>
      <c r="J103" s="1123" t="s">
        <v>342</v>
      </c>
    </row>
    <row r="104" spans="2:10" ht="18" customHeight="1" thickBot="1">
      <c r="B104" s="988" t="s">
        <v>1963</v>
      </c>
      <c r="C104" s="670" t="s">
        <v>706</v>
      </c>
      <c r="D104" s="979" t="s">
        <v>2294</v>
      </c>
      <c r="E104" s="1721">
        <v>-13284576.030000042</v>
      </c>
      <c r="F104" s="1721">
        <v>131171200.24000001</v>
      </c>
      <c r="G104" s="1722">
        <v>1329837829.5599999</v>
      </c>
      <c r="H104" s="1721">
        <v>1447724453.77</v>
      </c>
      <c r="I104" s="1723">
        <v>1555081482.27</v>
      </c>
      <c r="J104" s="1140" t="s">
        <v>1963</v>
      </c>
    </row>
    <row r="105" spans="2:10" ht="18" customHeight="1">
      <c r="B105" s="657"/>
      <c r="C105" s="657"/>
      <c r="D105" s="657"/>
      <c r="E105" s="1146">
        <v>68</v>
      </c>
      <c r="F105" s="1147"/>
      <c r="G105" s="1147"/>
      <c r="H105" s="1147"/>
      <c r="I105" s="1147"/>
      <c r="J105" s="657"/>
    </row>
    <row r="106" spans="2:10" ht="18" customHeight="1">
      <c r="B106" s="657"/>
      <c r="C106" s="657"/>
      <c r="D106" s="657"/>
      <c r="E106" s="1146"/>
      <c r="F106" s="1147"/>
      <c r="G106" s="1147"/>
      <c r="H106" s="1147"/>
      <c r="I106" s="1147"/>
      <c r="J106" s="657"/>
    </row>
    <row r="107" spans="2:10" ht="18" customHeight="1" thickBot="1">
      <c r="B107" s="1116" t="str">
        <f>+CONAMEDATE6</f>
        <v>Annual Report of VERIZON NEW YORK INC.                                                                                    For the period ending DECEMBER 31, 2023</v>
      </c>
      <c r="C107" s="572"/>
      <c r="D107" s="572"/>
      <c r="E107" s="572"/>
      <c r="F107" s="572"/>
      <c r="G107" s="572"/>
      <c r="H107" s="572"/>
      <c r="I107" s="572"/>
      <c r="J107" s="572"/>
    </row>
    <row r="108" spans="2:10" ht="18" customHeight="1">
      <c r="B108" s="717"/>
      <c r="C108" s="655"/>
      <c r="D108" s="655"/>
      <c r="E108" s="655"/>
      <c r="F108" s="655"/>
      <c r="G108" s="655"/>
      <c r="H108" s="655"/>
      <c r="I108" s="655"/>
      <c r="J108" s="946"/>
    </row>
    <row r="109" spans="2:10" ht="18" customHeight="1">
      <c r="B109" s="710" t="s">
        <v>1914</v>
      </c>
      <c r="C109" s="681"/>
      <c r="D109" s="681"/>
      <c r="E109" s="681"/>
      <c r="F109" s="681"/>
      <c r="G109" s="658"/>
      <c r="H109" s="681"/>
      <c r="I109" s="681"/>
      <c r="J109" s="658"/>
    </row>
    <row r="110" spans="2:10" ht="18" customHeight="1" thickBot="1">
      <c r="B110" s="1148"/>
      <c r="C110" s="670"/>
      <c r="D110" s="670"/>
      <c r="E110" s="670"/>
      <c r="F110" s="670"/>
      <c r="G110" s="670"/>
      <c r="H110" s="1121"/>
      <c r="I110" s="1121"/>
      <c r="J110" s="1122"/>
    </row>
    <row r="111" spans="2:10" ht="18" customHeight="1">
      <c r="B111" s="964"/>
      <c r="C111" s="679"/>
      <c r="D111" s="660"/>
      <c r="E111" s="660"/>
      <c r="F111" s="660"/>
      <c r="G111" s="1149"/>
      <c r="H111" s="665" t="s">
        <v>1053</v>
      </c>
      <c r="I111" s="665" t="s">
        <v>1053</v>
      </c>
      <c r="J111" s="573"/>
    </row>
    <row r="112" spans="2:10" ht="18" customHeight="1">
      <c r="B112" s="966" t="s">
        <v>35</v>
      </c>
      <c r="C112" s="679"/>
      <c r="D112" s="665" t="s">
        <v>546</v>
      </c>
      <c r="E112" s="665" t="s">
        <v>1915</v>
      </c>
      <c r="F112" s="665" t="s">
        <v>1916</v>
      </c>
      <c r="G112" s="965" t="s">
        <v>1917</v>
      </c>
      <c r="H112" s="665" t="s">
        <v>46</v>
      </c>
      <c r="I112" s="665" t="s">
        <v>46</v>
      </c>
      <c r="J112" s="1123" t="s">
        <v>35</v>
      </c>
    </row>
    <row r="113" spans="2:10" ht="18" customHeight="1">
      <c r="B113" s="966" t="s">
        <v>47</v>
      </c>
      <c r="C113" s="679"/>
      <c r="D113" s="665" t="s">
        <v>459</v>
      </c>
      <c r="E113" s="665" t="s">
        <v>1918</v>
      </c>
      <c r="F113" s="665" t="s">
        <v>1919</v>
      </c>
      <c r="G113" s="965" t="s">
        <v>1920</v>
      </c>
      <c r="H113" s="665" t="s">
        <v>2595</v>
      </c>
      <c r="I113" s="665" t="s">
        <v>2595</v>
      </c>
      <c r="J113" s="1123" t="s">
        <v>47</v>
      </c>
    </row>
    <row r="114" spans="2:10" ht="18" customHeight="1" thickBot="1">
      <c r="B114" s="1124"/>
      <c r="C114" s="670"/>
      <c r="D114" s="690"/>
      <c r="E114" s="690"/>
      <c r="F114" s="690"/>
      <c r="G114" s="1143"/>
      <c r="H114" s="690"/>
      <c r="I114" s="690"/>
      <c r="J114" s="989"/>
    </row>
    <row r="115" spans="2:10" ht="18" customHeight="1">
      <c r="B115" s="964"/>
      <c r="C115" s="572"/>
      <c r="D115" s="1125" t="s">
        <v>1643</v>
      </c>
      <c r="E115" s="660"/>
      <c r="F115" s="660"/>
      <c r="G115" s="962" t="s">
        <v>1736</v>
      </c>
      <c r="H115" s="660" t="s">
        <v>1736</v>
      </c>
      <c r="I115" s="660" t="s">
        <v>1736</v>
      </c>
      <c r="J115" s="573"/>
    </row>
    <row r="116" spans="2:10" ht="18" customHeight="1">
      <c r="B116" s="964"/>
      <c r="C116" s="1126"/>
      <c r="D116" s="1127" t="s">
        <v>1089</v>
      </c>
      <c r="E116" s="660"/>
      <c r="F116" s="660"/>
      <c r="G116" s="962"/>
      <c r="H116" s="660"/>
      <c r="I116" s="660"/>
      <c r="J116" s="573"/>
    </row>
    <row r="117" spans="2:10" ht="18" customHeight="1">
      <c r="B117" s="966" t="s">
        <v>1964</v>
      </c>
      <c r="C117" s="572" t="s">
        <v>2298</v>
      </c>
      <c r="D117" s="660" t="s">
        <v>2299</v>
      </c>
      <c r="E117" s="1089">
        <v>89320606.910000101</v>
      </c>
      <c r="F117" s="1089">
        <v>9341666.75</v>
      </c>
      <c r="G117" s="1089">
        <v>5622546.9900000002</v>
      </c>
      <c r="H117" s="1128">
        <v>104284820.6500001</v>
      </c>
      <c r="I117" s="1089">
        <v>120067837.24999987</v>
      </c>
      <c r="J117" s="1123" t="s">
        <v>1964</v>
      </c>
    </row>
    <row r="118" spans="2:10" ht="18" customHeight="1">
      <c r="B118" s="966" t="s">
        <v>2296</v>
      </c>
      <c r="C118" s="572" t="s">
        <v>2300</v>
      </c>
      <c r="D118" s="660" t="s">
        <v>2301</v>
      </c>
      <c r="E118" s="1089">
        <v>0</v>
      </c>
      <c r="F118" s="1089">
        <v>0</v>
      </c>
      <c r="G118" s="1089">
        <v>0</v>
      </c>
      <c r="H118" s="1128">
        <v>0</v>
      </c>
      <c r="I118" s="1089">
        <v>0</v>
      </c>
      <c r="J118" s="1123" t="s">
        <v>2296</v>
      </c>
    </row>
    <row r="119" spans="2:10" ht="18" customHeight="1">
      <c r="B119" s="966" t="s">
        <v>2297</v>
      </c>
      <c r="C119" s="572" t="s">
        <v>2302</v>
      </c>
      <c r="D119" s="660" t="s">
        <v>2303</v>
      </c>
      <c r="E119" s="1089">
        <v>-371725.29999999993</v>
      </c>
      <c r="F119" s="1089">
        <v>0</v>
      </c>
      <c r="G119" s="1089">
        <v>134246237.88</v>
      </c>
      <c r="H119" s="1128">
        <v>133874512.58</v>
      </c>
      <c r="I119" s="1089">
        <v>153621781.91000006</v>
      </c>
      <c r="J119" s="1123" t="s">
        <v>2297</v>
      </c>
    </row>
    <row r="120" spans="2:10" ht="18" customHeight="1">
      <c r="B120" s="966" t="s">
        <v>2304</v>
      </c>
      <c r="C120" s="572" t="s">
        <v>2305</v>
      </c>
      <c r="D120" s="1129" t="s">
        <v>1089</v>
      </c>
      <c r="E120" s="1724">
        <v>88948881.610000104</v>
      </c>
      <c r="F120" s="1724">
        <v>9341666.75</v>
      </c>
      <c r="G120" s="722">
        <v>139868784.87</v>
      </c>
      <c r="H120" s="1718">
        <v>238159333.23000011</v>
      </c>
      <c r="I120" s="1715">
        <v>273689619.15999991</v>
      </c>
      <c r="J120" s="1123" t="s">
        <v>2304</v>
      </c>
    </row>
    <row r="121" spans="2:10" ht="18" customHeight="1">
      <c r="B121" s="964"/>
      <c r="C121" s="572"/>
      <c r="D121" s="660"/>
      <c r="E121" s="1150"/>
      <c r="F121" s="1130"/>
      <c r="G121" s="1131"/>
      <c r="H121" s="1130"/>
      <c r="I121" s="1130"/>
      <c r="J121" s="573"/>
    </row>
    <row r="122" spans="2:10" ht="18" customHeight="1">
      <c r="B122" s="964" t="s">
        <v>706</v>
      </c>
      <c r="C122" s="1126"/>
      <c r="D122" s="1127" t="s">
        <v>2306</v>
      </c>
      <c r="E122" s="1128"/>
      <c r="F122" s="1128"/>
      <c r="G122" s="1132"/>
      <c r="H122" s="1128"/>
      <c r="I122" s="1128"/>
      <c r="J122" s="573" t="s">
        <v>706</v>
      </c>
    </row>
    <row r="123" spans="2:10" ht="18" customHeight="1">
      <c r="B123" s="966" t="s">
        <v>1432</v>
      </c>
      <c r="C123" s="572" t="s">
        <v>2307</v>
      </c>
      <c r="D123" s="660" t="s">
        <v>2308</v>
      </c>
      <c r="E123" s="1089">
        <v>0</v>
      </c>
      <c r="F123" s="1089">
        <v>0</v>
      </c>
      <c r="G123" s="1089">
        <v>0</v>
      </c>
      <c r="H123" s="1128">
        <v>0</v>
      </c>
      <c r="I123" s="1089">
        <v>0</v>
      </c>
      <c r="J123" s="1123" t="s">
        <v>1432</v>
      </c>
    </row>
    <row r="124" spans="2:10" ht="18" customHeight="1">
      <c r="B124" s="966" t="s">
        <v>1528</v>
      </c>
      <c r="C124" s="572" t="s">
        <v>2309</v>
      </c>
      <c r="D124" s="660" t="s">
        <v>2310</v>
      </c>
      <c r="E124" s="1089">
        <v>3252899.23</v>
      </c>
      <c r="F124" s="1089">
        <v>1254539.2000000002</v>
      </c>
      <c r="G124" s="1089">
        <v>2428130.6800000006</v>
      </c>
      <c r="H124" s="1128">
        <v>6935569.1100000003</v>
      </c>
      <c r="I124" s="1089">
        <v>5299154.3499999996</v>
      </c>
      <c r="J124" s="1123" t="s">
        <v>1528</v>
      </c>
    </row>
    <row r="125" spans="2:10" ht="18" customHeight="1">
      <c r="B125" s="966" t="s">
        <v>2311</v>
      </c>
      <c r="C125" s="572" t="s">
        <v>2312</v>
      </c>
      <c r="D125" s="660" t="s">
        <v>2313</v>
      </c>
      <c r="E125" s="1089">
        <v>0</v>
      </c>
      <c r="F125" s="1089">
        <v>0</v>
      </c>
      <c r="G125" s="1089">
        <v>0</v>
      </c>
      <c r="H125" s="1128">
        <v>0</v>
      </c>
      <c r="I125" s="1089">
        <v>0</v>
      </c>
      <c r="J125" s="1123" t="s">
        <v>2311</v>
      </c>
    </row>
    <row r="126" spans="2:10" ht="18" customHeight="1">
      <c r="B126" s="966" t="s">
        <v>348</v>
      </c>
      <c r="C126" s="572" t="s">
        <v>2314</v>
      </c>
      <c r="D126" s="660" t="s">
        <v>2315</v>
      </c>
      <c r="E126" s="1089">
        <v>61910549.659999989</v>
      </c>
      <c r="F126" s="1089">
        <v>36234739.409999996</v>
      </c>
      <c r="G126" s="1089">
        <v>-41634337.010000013</v>
      </c>
      <c r="H126" s="1128">
        <v>56510952.05999998</v>
      </c>
      <c r="I126" s="1089">
        <v>69664723.120000005</v>
      </c>
      <c r="J126" s="1123" t="s">
        <v>348</v>
      </c>
    </row>
    <row r="127" spans="2:10" ht="18" customHeight="1">
      <c r="B127" s="966" t="s">
        <v>353</v>
      </c>
      <c r="C127" s="572" t="s">
        <v>2316</v>
      </c>
      <c r="D127" s="660" t="s">
        <v>2317</v>
      </c>
      <c r="E127" s="1089">
        <v>4828087.1899999995</v>
      </c>
      <c r="F127" s="1089">
        <v>1958088.0500000003</v>
      </c>
      <c r="G127" s="1089">
        <v>35088129.659999989</v>
      </c>
      <c r="H127" s="1128">
        <v>41874304.899999991</v>
      </c>
      <c r="I127" s="1089">
        <v>42605802.660000026</v>
      </c>
      <c r="J127" s="1123" t="s">
        <v>353</v>
      </c>
    </row>
    <row r="128" spans="2:10" ht="18" customHeight="1">
      <c r="B128" s="966" t="s">
        <v>356</v>
      </c>
      <c r="C128" s="572" t="s">
        <v>2318</v>
      </c>
      <c r="D128" s="660" t="s">
        <v>2319</v>
      </c>
      <c r="E128" s="1089">
        <v>8759895.9799999986</v>
      </c>
      <c r="F128" s="1089">
        <v>3721972.0300000003</v>
      </c>
      <c r="G128" s="1089">
        <v>1313412.8700000001</v>
      </c>
      <c r="H128" s="1128">
        <v>13795280.879999999</v>
      </c>
      <c r="I128" s="1089">
        <v>8011808.8499999996</v>
      </c>
      <c r="J128" s="1123" t="s">
        <v>356</v>
      </c>
    </row>
    <row r="129" spans="2:10" ht="18" customHeight="1">
      <c r="B129" s="966" t="s">
        <v>360</v>
      </c>
      <c r="C129" s="572" t="s">
        <v>2320</v>
      </c>
      <c r="D129" s="1135" t="s">
        <v>2306</v>
      </c>
      <c r="E129" s="1718">
        <v>78751432.059999987</v>
      </c>
      <c r="F129" s="1718">
        <v>43169338.689999998</v>
      </c>
      <c r="G129" s="722">
        <v>-2804663.800000024</v>
      </c>
      <c r="H129" s="1718">
        <v>119116106.94999996</v>
      </c>
      <c r="I129" s="1715">
        <v>125581488.98000003</v>
      </c>
      <c r="J129" s="1123" t="s">
        <v>360</v>
      </c>
    </row>
    <row r="130" spans="2:10" ht="18" customHeight="1">
      <c r="B130" s="966" t="s">
        <v>2070</v>
      </c>
      <c r="C130" s="572" t="s">
        <v>706</v>
      </c>
      <c r="D130" s="665" t="s">
        <v>2321</v>
      </c>
      <c r="E130" s="1724">
        <v>167700313.67000008</v>
      </c>
      <c r="F130" s="1718">
        <v>52511005.439999998</v>
      </c>
      <c r="G130" s="722">
        <v>137064121.06999999</v>
      </c>
      <c r="H130" s="1718">
        <v>357275440.18000007</v>
      </c>
      <c r="I130" s="1715">
        <v>399271108.13999993</v>
      </c>
      <c r="J130" s="1123" t="s">
        <v>2070</v>
      </c>
    </row>
    <row r="131" spans="2:10" ht="18" customHeight="1">
      <c r="B131" s="964"/>
      <c r="C131" s="572"/>
      <c r="D131" s="660"/>
      <c r="E131" s="1150"/>
      <c r="F131" s="1130"/>
      <c r="G131" s="1131"/>
      <c r="H131" s="1130"/>
      <c r="I131" s="1130"/>
      <c r="J131" s="573"/>
    </row>
    <row r="132" spans="2:10" ht="18" customHeight="1">
      <c r="B132" s="964" t="s">
        <v>706</v>
      </c>
      <c r="C132" s="572" t="s">
        <v>1085</v>
      </c>
      <c r="D132" s="1125" t="s">
        <v>2322</v>
      </c>
      <c r="E132" s="1128"/>
      <c r="F132" s="1128"/>
      <c r="G132" s="1132"/>
      <c r="H132" s="1128"/>
      <c r="I132" s="1128"/>
      <c r="J132" s="573" t="s">
        <v>706</v>
      </c>
    </row>
    <row r="133" spans="2:10" ht="18" customHeight="1">
      <c r="B133" s="964"/>
      <c r="C133" s="572"/>
      <c r="D133" s="1127" t="s">
        <v>2323</v>
      </c>
      <c r="E133" s="1128"/>
      <c r="F133" s="1128"/>
      <c r="G133" s="1132" t="s">
        <v>706</v>
      </c>
      <c r="H133" s="1128"/>
      <c r="I133" s="1128"/>
      <c r="J133" s="573"/>
    </row>
    <row r="134" spans="2:10" ht="18" customHeight="1">
      <c r="B134" s="966" t="s">
        <v>2074</v>
      </c>
      <c r="C134" s="572" t="s">
        <v>2324</v>
      </c>
      <c r="D134" s="660" t="s">
        <v>2325</v>
      </c>
      <c r="E134" s="1089">
        <v>-46608.77</v>
      </c>
      <c r="F134" s="1089">
        <v>0</v>
      </c>
      <c r="G134" s="1089">
        <v>-513548.55000000005</v>
      </c>
      <c r="H134" s="1128">
        <v>-560157.32000000007</v>
      </c>
      <c r="I134" s="1089">
        <v>-609290.15999999992</v>
      </c>
      <c r="J134" s="1123" t="s">
        <v>2074</v>
      </c>
    </row>
    <row r="135" spans="2:10" ht="18" customHeight="1">
      <c r="B135" s="966" t="s">
        <v>2077</v>
      </c>
      <c r="C135" s="572" t="s">
        <v>2326</v>
      </c>
      <c r="D135" s="660" t="s">
        <v>2327</v>
      </c>
      <c r="E135" s="1089">
        <v>18876.029999999995</v>
      </c>
      <c r="F135" s="1089">
        <v>0</v>
      </c>
      <c r="G135" s="1089">
        <v>411879.87000000017</v>
      </c>
      <c r="H135" s="1128">
        <v>430755.90000000014</v>
      </c>
      <c r="I135" s="1089">
        <v>-376627.72</v>
      </c>
      <c r="J135" s="1123" t="s">
        <v>2077</v>
      </c>
    </row>
    <row r="136" spans="2:10" ht="18" customHeight="1">
      <c r="B136" s="966" t="s">
        <v>2328</v>
      </c>
      <c r="C136" s="572" t="s">
        <v>2329</v>
      </c>
      <c r="D136" s="1129" t="s">
        <v>2323</v>
      </c>
      <c r="E136" s="1724">
        <v>-27732.74</v>
      </c>
      <c r="F136" s="1724">
        <v>0</v>
      </c>
      <c r="G136" s="722">
        <v>-101668.67999999988</v>
      </c>
      <c r="H136" s="1718">
        <v>-129401.41999999988</v>
      </c>
      <c r="I136" s="1725">
        <v>-985917.87999999989</v>
      </c>
      <c r="J136" s="1123" t="s">
        <v>2328</v>
      </c>
    </row>
    <row r="137" spans="2:10" ht="18" customHeight="1">
      <c r="B137" s="964"/>
      <c r="C137" s="572"/>
      <c r="D137" s="660"/>
      <c r="E137" s="1150"/>
      <c r="F137" s="1130"/>
      <c r="G137" s="1131"/>
      <c r="H137" s="1130"/>
      <c r="I137" s="1150"/>
      <c r="J137" s="573"/>
    </row>
    <row r="138" spans="2:10" ht="18" customHeight="1">
      <c r="B138" s="964" t="s">
        <v>706</v>
      </c>
      <c r="C138" s="572"/>
      <c r="D138" s="1127" t="s">
        <v>2330</v>
      </c>
      <c r="E138" s="1128"/>
      <c r="F138" s="1128"/>
      <c r="G138" s="1132"/>
      <c r="H138" s="1128"/>
      <c r="I138" s="1128"/>
      <c r="J138" s="573" t="s">
        <v>706</v>
      </c>
    </row>
    <row r="139" spans="2:10" ht="18" customHeight="1">
      <c r="B139" s="966" t="s">
        <v>2331</v>
      </c>
      <c r="C139" s="572" t="s">
        <v>2332</v>
      </c>
      <c r="D139" s="660" t="s">
        <v>2333</v>
      </c>
      <c r="E139" s="1089">
        <v>-282831.2900000001</v>
      </c>
      <c r="F139" s="1089">
        <v>0</v>
      </c>
      <c r="G139" s="1089">
        <v>18862283.299999997</v>
      </c>
      <c r="H139" s="1128">
        <v>18579452.009999998</v>
      </c>
      <c r="I139" s="1089">
        <v>25810717.250000007</v>
      </c>
      <c r="J139" s="1123" t="s">
        <v>2331</v>
      </c>
    </row>
    <row r="140" spans="2:10" ht="18" customHeight="1">
      <c r="B140" s="966" t="s">
        <v>2334</v>
      </c>
      <c r="C140" s="572" t="s">
        <v>2335</v>
      </c>
      <c r="D140" s="660" t="s">
        <v>2336</v>
      </c>
      <c r="E140" s="1089">
        <v>541.3900000000001</v>
      </c>
      <c r="F140" s="1089">
        <v>0</v>
      </c>
      <c r="G140" s="1089">
        <v>46740.28</v>
      </c>
      <c r="H140" s="1128">
        <v>47281.67</v>
      </c>
      <c r="I140" s="1089">
        <v>-83598.819999999992</v>
      </c>
      <c r="J140" s="1123" t="s">
        <v>2334</v>
      </c>
    </row>
    <row r="141" spans="2:10" ht="18" customHeight="1">
      <c r="B141" s="966" t="s">
        <v>2337</v>
      </c>
      <c r="C141" s="572" t="s">
        <v>2338</v>
      </c>
      <c r="D141" s="660" t="s">
        <v>2339</v>
      </c>
      <c r="E141" s="1089">
        <v>545719165.13000047</v>
      </c>
      <c r="F141" s="1089">
        <v>172617336.58999985</v>
      </c>
      <c r="G141" s="1089">
        <v>27319102.119999997</v>
      </c>
      <c r="H141" s="1128">
        <v>745655603.84000027</v>
      </c>
      <c r="I141" s="1089">
        <v>661806113.81999934</v>
      </c>
      <c r="J141" s="1123" t="s">
        <v>2337</v>
      </c>
    </row>
    <row r="142" spans="2:10" ht="18" customHeight="1">
      <c r="B142" s="966" t="s">
        <v>2340</v>
      </c>
      <c r="C142" s="572" t="s">
        <v>2341</v>
      </c>
      <c r="D142" s="660" t="s">
        <v>2342</v>
      </c>
      <c r="E142" s="1089">
        <v>50913433.839999989</v>
      </c>
      <c r="F142" s="1089">
        <v>19170381.88000001</v>
      </c>
      <c r="G142" s="1089">
        <v>126302287.67000024</v>
      </c>
      <c r="H142" s="1128">
        <v>196386103.39000022</v>
      </c>
      <c r="I142" s="1089">
        <v>270263738.62999982</v>
      </c>
      <c r="J142" s="1123" t="s">
        <v>2340</v>
      </c>
    </row>
    <row r="143" spans="2:10" ht="18" customHeight="1">
      <c r="B143" s="966" t="s">
        <v>2343</v>
      </c>
      <c r="C143" s="572" t="s">
        <v>2344</v>
      </c>
      <c r="D143" s="660" t="s">
        <v>2345</v>
      </c>
      <c r="E143" s="1089">
        <v>7561.23</v>
      </c>
      <c r="F143" s="1089">
        <v>0</v>
      </c>
      <c r="G143" s="1089">
        <v>5588001.8799999943</v>
      </c>
      <c r="H143" s="1128">
        <v>5595563.1099999947</v>
      </c>
      <c r="I143" s="1089">
        <v>6042163.019999994</v>
      </c>
      <c r="J143" s="1123" t="s">
        <v>2343</v>
      </c>
    </row>
    <row r="144" spans="2:10" ht="18" customHeight="1">
      <c r="B144" s="966" t="s">
        <v>2346</v>
      </c>
      <c r="C144" s="572" t="s">
        <v>2347</v>
      </c>
      <c r="D144" s="660" t="s">
        <v>2348</v>
      </c>
      <c r="E144" s="1089">
        <v>384.02999999999872</v>
      </c>
      <c r="F144" s="1089">
        <v>0</v>
      </c>
      <c r="G144" s="1089">
        <v>60006278.060000002</v>
      </c>
      <c r="H144" s="1128">
        <v>60006662.090000004</v>
      </c>
      <c r="I144" s="1089">
        <v>-146405.6</v>
      </c>
      <c r="J144" s="1123" t="s">
        <v>2346</v>
      </c>
    </row>
    <row r="145" spans="2:10" ht="18" customHeight="1">
      <c r="B145" s="966" t="s">
        <v>2349</v>
      </c>
      <c r="C145" s="572" t="s">
        <v>2350</v>
      </c>
      <c r="D145" s="660" t="s">
        <v>2351</v>
      </c>
      <c r="E145" s="1089">
        <v>-763070.34000000032</v>
      </c>
      <c r="F145" s="1089">
        <v>0</v>
      </c>
      <c r="G145" s="1089">
        <v>333794.78000000003</v>
      </c>
      <c r="H145" s="1128">
        <v>-429275.56000000029</v>
      </c>
      <c r="I145" s="1089">
        <v>-193783.87000000011</v>
      </c>
      <c r="J145" s="1123" t="s">
        <v>2349</v>
      </c>
    </row>
    <row r="146" spans="2:10" ht="18" customHeight="1">
      <c r="B146" s="966" t="s">
        <v>2352</v>
      </c>
      <c r="C146" s="572" t="s">
        <v>2353</v>
      </c>
      <c r="D146" s="660" t="s">
        <v>2354</v>
      </c>
      <c r="E146" s="1089">
        <v>25913923.330000062</v>
      </c>
      <c r="F146" s="1089">
        <v>28487328.229999989</v>
      </c>
      <c r="G146" s="1089">
        <v>236986364.6200009</v>
      </c>
      <c r="H146" s="1128">
        <v>291387616.18000096</v>
      </c>
      <c r="I146" s="1089">
        <v>250116174.77999786</v>
      </c>
      <c r="J146" s="1123" t="s">
        <v>2352</v>
      </c>
    </row>
    <row r="147" spans="2:10" ht="18" customHeight="1">
      <c r="B147" s="966" t="s">
        <v>2355</v>
      </c>
      <c r="C147" s="572" t="s">
        <v>2356</v>
      </c>
      <c r="D147" s="1129" t="s">
        <v>2330</v>
      </c>
      <c r="E147" s="1724">
        <v>621509107.32000053</v>
      </c>
      <c r="F147" s="1718">
        <v>220275046.69999984</v>
      </c>
      <c r="G147" s="722">
        <v>475444852.71000111</v>
      </c>
      <c r="H147" s="1718">
        <v>1317229006.7300014</v>
      </c>
      <c r="I147" s="1725">
        <v>1213615119.2099969</v>
      </c>
      <c r="J147" s="1123" t="s">
        <v>2355</v>
      </c>
    </row>
    <row r="148" spans="2:10" ht="18" customHeight="1">
      <c r="B148" s="966" t="s">
        <v>2090</v>
      </c>
      <c r="C148" s="572" t="s">
        <v>2357</v>
      </c>
      <c r="D148" s="660" t="s">
        <v>2358</v>
      </c>
      <c r="E148" s="1128"/>
      <c r="F148" s="1128"/>
      <c r="G148" s="722"/>
      <c r="H148" s="1718">
        <v>0</v>
      </c>
      <c r="I148" s="1144">
        <v>0</v>
      </c>
      <c r="J148" s="1123" t="s">
        <v>2090</v>
      </c>
    </row>
    <row r="149" spans="2:10" ht="18" customHeight="1">
      <c r="B149" s="966" t="s">
        <v>2092</v>
      </c>
      <c r="C149" s="572" t="s">
        <v>706</v>
      </c>
      <c r="D149" s="665" t="s">
        <v>2359</v>
      </c>
      <c r="E149" s="1724">
        <v>621481374.58000052</v>
      </c>
      <c r="F149" s="1718">
        <v>220275046.69999984</v>
      </c>
      <c r="G149" s="1726">
        <v>475343184.0300011</v>
      </c>
      <c r="H149" s="1144">
        <v>1317099605.3100014</v>
      </c>
      <c r="I149" s="1727">
        <v>1212629201.3299968</v>
      </c>
      <c r="J149" s="1123" t="s">
        <v>2092</v>
      </c>
    </row>
    <row r="150" spans="2:10" ht="18" customHeight="1" thickBot="1">
      <c r="B150" s="988" t="s">
        <v>1838</v>
      </c>
      <c r="C150" s="670" t="s">
        <v>706</v>
      </c>
      <c r="D150" s="979" t="s">
        <v>2360</v>
      </c>
      <c r="E150" s="981">
        <v>1113149790.4500005</v>
      </c>
      <c r="F150" s="981">
        <v>649872168.4799999</v>
      </c>
      <c r="G150" s="1728">
        <v>3542972893.0300012</v>
      </c>
      <c r="H150" s="981">
        <v>5305994851.960001</v>
      </c>
      <c r="I150" s="1729">
        <v>5449803864.7399979</v>
      </c>
      <c r="J150" s="1140" t="s">
        <v>1838</v>
      </c>
    </row>
    <row r="151" spans="2:10" ht="18" customHeight="1">
      <c r="B151" s="572"/>
      <c r="C151" s="572"/>
      <c r="D151" s="572"/>
      <c r="E151" s="1151">
        <v>69</v>
      </c>
      <c r="G151" s="990"/>
      <c r="H151" s="924"/>
      <c r="I151" s="864"/>
      <c r="J151" s="572"/>
    </row>
    <row r="152" spans="2:10" ht="18" customHeight="1">
      <c r="B152" s="657"/>
      <c r="C152" s="657"/>
      <c r="D152" s="657"/>
      <c r="E152" s="1151"/>
      <c r="F152" s="1146"/>
      <c r="G152" s="1147"/>
      <c r="H152" s="1147"/>
      <c r="I152" s="1147"/>
      <c r="J152" s="657"/>
    </row>
    <row r="153" spans="2:10" ht="17.5">
      <c r="F153" s="822"/>
      <c r="G153" s="923"/>
      <c r="H153" s="1152"/>
      <c r="J153" s="686"/>
    </row>
    <row r="154" spans="2:10">
      <c r="G154" s="1153"/>
    </row>
    <row r="155" spans="2:10">
      <c r="F155" s="1154"/>
      <c r="G155" s="924"/>
    </row>
    <row r="156" spans="2:10">
      <c r="F156" s="1153"/>
    </row>
    <row r="157" spans="2:10">
      <c r="H157" s="1112"/>
    </row>
    <row r="158" spans="2:10">
      <c r="H158" s="1112"/>
    </row>
    <row r="159" spans="2:10">
      <c r="H159" s="1112"/>
    </row>
    <row r="164" spans="2:10" ht="17.5">
      <c r="B164" s="572"/>
      <c r="C164" s="572"/>
      <c r="D164" s="572"/>
      <c r="G164" s="864"/>
      <c r="I164" s="572"/>
      <c r="J164" s="572"/>
    </row>
    <row r="165" spans="2:10" ht="17.5">
      <c r="B165" s="572"/>
      <c r="C165" s="572"/>
      <c r="D165" s="572"/>
      <c r="G165" s="864"/>
      <c r="I165" s="572"/>
      <c r="J165" s="572"/>
    </row>
    <row r="166" spans="2:10" ht="17.5">
      <c r="B166" s="572"/>
      <c r="C166" s="572"/>
      <c r="D166" s="572"/>
      <c r="G166" s="864"/>
      <c r="I166" s="572"/>
      <c r="J166" s="572"/>
    </row>
    <row r="167" spans="2:10" ht="17.5">
      <c r="B167" s="572"/>
      <c r="C167" s="572"/>
      <c r="D167" s="572"/>
      <c r="G167" s="864"/>
      <c r="I167" s="572"/>
      <c r="J167" s="572"/>
    </row>
    <row r="168" spans="2:10" ht="17.5">
      <c r="B168" s="572"/>
      <c r="C168" s="572"/>
      <c r="D168" s="572"/>
      <c r="G168" s="864"/>
      <c r="I168" s="572"/>
      <c r="J168" s="572"/>
    </row>
    <row r="169" spans="2:10" ht="17.5">
      <c r="B169" s="572"/>
      <c r="C169" s="572"/>
      <c r="D169" s="572"/>
      <c r="G169" s="864"/>
      <c r="I169" s="572"/>
      <c r="J169" s="572"/>
    </row>
    <row r="170" spans="2:10" ht="17.5">
      <c r="B170" s="572"/>
      <c r="C170" s="572"/>
      <c r="D170" s="572"/>
      <c r="G170" s="864"/>
      <c r="I170" s="572"/>
      <c r="J170" s="572"/>
    </row>
    <row r="171" spans="2:10" ht="17.5">
      <c r="B171" s="572"/>
      <c r="C171" s="572"/>
      <c r="D171" s="572"/>
      <c r="G171" s="864"/>
      <c r="I171" s="572"/>
      <c r="J171" s="572"/>
    </row>
    <row r="172" spans="2:10" ht="17.5">
      <c r="B172" s="572"/>
      <c r="C172" s="572"/>
      <c r="D172" s="572"/>
      <c r="G172" s="864"/>
      <c r="I172" s="572"/>
      <c r="J172" s="572"/>
    </row>
    <row r="173" spans="2:10" ht="17.5">
      <c r="B173" s="572"/>
      <c r="C173" s="572"/>
      <c r="D173" s="572"/>
      <c r="G173" s="864"/>
      <c r="I173" s="572"/>
      <c r="J173" s="572"/>
    </row>
    <row r="174" spans="2:10" ht="17.5">
      <c r="B174" s="572"/>
      <c r="C174" s="572"/>
      <c r="D174" s="572"/>
      <c r="G174" s="864"/>
      <c r="I174" s="572"/>
      <c r="J174" s="572"/>
    </row>
    <row r="175" spans="2:10">
      <c r="G175" s="822"/>
    </row>
    <row r="176" spans="2:10">
      <c r="G176" s="822"/>
    </row>
    <row r="177" spans="7:7">
      <c r="G177" s="822"/>
    </row>
    <row r="178" spans="7:7">
      <c r="G178" s="822"/>
    </row>
    <row r="179" spans="7:7">
      <c r="G179" s="822"/>
    </row>
    <row r="180" spans="7:7">
      <c r="G180" s="822"/>
    </row>
    <row r="181" spans="7:7">
      <c r="G181" s="822"/>
    </row>
    <row r="182" spans="7:7">
      <c r="G182" s="822"/>
    </row>
    <row r="183" spans="7:7">
      <c r="G183" s="822"/>
    </row>
    <row r="184" spans="7:7">
      <c r="G184" s="822"/>
    </row>
    <row r="185" spans="7:7">
      <c r="G185" s="822"/>
    </row>
    <row r="186" spans="7:7">
      <c r="G186" s="822"/>
    </row>
    <row r="187" spans="7:7">
      <c r="G187" s="822"/>
    </row>
    <row r="188" spans="7:7">
      <c r="G188" s="822"/>
    </row>
    <row r="189" spans="7:7">
      <c r="G189" s="822"/>
    </row>
    <row r="190" spans="7:7">
      <c r="G190" s="822"/>
    </row>
    <row r="191" spans="7:7">
      <c r="G191" s="822"/>
    </row>
    <row r="192" spans="7:7">
      <c r="G192" s="822"/>
    </row>
    <row r="193" spans="7:7">
      <c r="G193" s="822"/>
    </row>
    <row r="194" spans="7:7">
      <c r="G194" s="822"/>
    </row>
    <row r="195" spans="7:7">
      <c r="G195" s="822"/>
    </row>
    <row r="196" spans="7:7">
      <c r="G196" s="822"/>
    </row>
    <row r="197" spans="7:7">
      <c r="G197" s="822"/>
    </row>
    <row r="198" spans="7:7">
      <c r="G198" s="822"/>
    </row>
    <row r="199" spans="7:7">
      <c r="G199" s="822"/>
    </row>
    <row r="200" spans="7:7">
      <c r="G200" s="822"/>
    </row>
    <row r="201" spans="7:7">
      <c r="G201" s="822"/>
    </row>
    <row r="202" spans="7:7">
      <c r="G202" s="822"/>
    </row>
    <row r="203" spans="7:7">
      <c r="G203" s="822"/>
    </row>
    <row r="204" spans="7:7">
      <c r="G204" s="822"/>
    </row>
    <row r="205" spans="7:7">
      <c r="G205" s="822"/>
    </row>
    <row r="206" spans="7:7">
      <c r="G206" s="822"/>
    </row>
    <row r="207" spans="7:7">
      <c r="G207" s="822"/>
    </row>
    <row r="208" spans="7:7">
      <c r="G208" s="822"/>
    </row>
    <row r="209" spans="7:7">
      <c r="G209" s="822"/>
    </row>
  </sheetData>
  <pageMargins left="0.7" right="0.7" top="0.75" bottom="0.75" header="0.3" footer="0.3"/>
  <pageSetup scale="47" orientation="portrait" r:id="rId1"/>
  <rowBreaks count="2" manualBreakCount="2">
    <brk id="53" max="16383" man="1"/>
    <brk id="10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dimension ref="A1:F93"/>
  <sheetViews>
    <sheetView defaultGridColor="0" colorId="22" zoomScale="75" zoomScaleNormal="75" workbookViewId="0">
      <selection activeCell="H38" sqref="H38"/>
    </sheetView>
  </sheetViews>
  <sheetFormatPr defaultColWidth="9.84375" defaultRowHeight="15.5"/>
  <cols>
    <col min="1" max="1" width="9.84375" style="123"/>
    <col min="2" max="2" width="78.84375" style="123" customWidth="1"/>
    <col min="3" max="4" width="9.84375" style="123"/>
    <col min="5" max="5" width="10.84375" style="123" customWidth="1"/>
    <col min="6" max="16384" width="9.84375" style="123"/>
  </cols>
  <sheetData>
    <row r="1" spans="1:6" ht="16" thickBot="1">
      <c r="A1" s="58" t="str">
        <f>'Data Sheet'!A46</f>
        <v>Annual Report of VERIZON NEW YORK INC.                                      For the period ending DECEMBER 31, 2023</v>
      </c>
      <c r="B1" s="59"/>
      <c r="C1" s="59"/>
      <c r="D1" s="59"/>
      <c r="E1" s="59"/>
      <c r="F1" s="59"/>
    </row>
    <row r="2" spans="1:6">
      <c r="A2" s="60"/>
      <c r="B2" s="61"/>
      <c r="C2" s="61"/>
      <c r="D2" s="61"/>
      <c r="E2" s="62"/>
      <c r="F2" s="59"/>
    </row>
    <row r="3" spans="1:6" ht="17.5">
      <c r="A3" s="124" t="s">
        <v>1276</v>
      </c>
      <c r="B3" s="125"/>
      <c r="C3" s="125"/>
      <c r="D3" s="125"/>
      <c r="E3" s="126"/>
      <c r="F3" s="59"/>
    </row>
    <row r="4" spans="1:6">
      <c r="A4" s="66"/>
      <c r="B4" s="59"/>
      <c r="C4" s="59"/>
      <c r="D4" s="59"/>
      <c r="E4" s="67"/>
      <c r="F4" s="59"/>
    </row>
    <row r="5" spans="1:6" ht="46.5">
      <c r="A5" s="66"/>
      <c r="B5" s="127" t="s">
        <v>545</v>
      </c>
      <c r="C5" s="59"/>
      <c r="D5" s="59"/>
      <c r="E5" s="67"/>
      <c r="F5" s="59"/>
    </row>
    <row r="6" spans="1:6" ht="16" thickBot="1">
      <c r="A6" s="66"/>
      <c r="B6" s="59"/>
      <c r="C6" s="59"/>
      <c r="D6" s="59"/>
      <c r="E6" s="67"/>
      <c r="F6" s="59"/>
    </row>
    <row r="7" spans="1:6">
      <c r="A7" s="128"/>
      <c r="B7" s="61"/>
      <c r="C7" s="61"/>
      <c r="D7" s="128"/>
      <c r="E7" s="62"/>
      <c r="F7" s="59"/>
    </row>
    <row r="8" spans="1:6">
      <c r="A8" s="129" t="s">
        <v>546</v>
      </c>
      <c r="B8" s="130" t="s">
        <v>547</v>
      </c>
      <c r="C8" s="125"/>
      <c r="D8" s="129" t="s">
        <v>548</v>
      </c>
      <c r="E8" s="131" t="s">
        <v>458</v>
      </c>
      <c r="F8" s="59"/>
    </row>
    <row r="9" spans="1:6">
      <c r="A9" s="132" t="s">
        <v>549</v>
      </c>
      <c r="B9" s="59"/>
      <c r="C9" s="59"/>
      <c r="D9" s="132" t="s">
        <v>549</v>
      </c>
      <c r="E9" s="133" t="s">
        <v>549</v>
      </c>
      <c r="F9" s="59"/>
    </row>
    <row r="10" spans="1:6" ht="16" thickBot="1">
      <c r="A10" s="134"/>
      <c r="B10" s="94"/>
      <c r="C10" s="94"/>
      <c r="D10" s="134"/>
      <c r="E10" s="135"/>
      <c r="F10" s="59"/>
    </row>
    <row r="11" spans="1:6">
      <c r="A11" s="1383"/>
      <c r="B11" s="830"/>
      <c r="C11" s="830"/>
      <c r="D11" s="1384"/>
      <c r="E11" s="766"/>
      <c r="F11" s="59"/>
    </row>
    <row r="12" spans="1:6">
      <c r="A12" s="1383"/>
      <c r="B12" s="830"/>
      <c r="C12" s="830"/>
      <c r="D12" s="1384"/>
      <c r="E12" s="766"/>
      <c r="F12" s="59"/>
    </row>
    <row r="13" spans="1:6">
      <c r="A13" s="1383"/>
      <c r="B13" s="830"/>
      <c r="C13" s="830"/>
      <c r="D13" s="1384"/>
      <c r="E13" s="766"/>
      <c r="F13" s="59"/>
    </row>
    <row r="14" spans="1:6">
      <c r="A14" s="1383"/>
      <c r="B14" s="830"/>
      <c r="C14" s="830"/>
      <c r="D14" s="1384"/>
      <c r="E14" s="766"/>
      <c r="F14" s="59"/>
    </row>
    <row r="15" spans="1:6" ht="17.5">
      <c r="A15" s="1385">
        <v>1</v>
      </c>
      <c r="B15" s="1386" t="s">
        <v>2887</v>
      </c>
      <c r="C15" s="1386"/>
      <c r="D15" s="1387">
        <v>4</v>
      </c>
      <c r="E15" s="1388" t="s">
        <v>3281</v>
      </c>
      <c r="F15" s="59"/>
    </row>
    <row r="16" spans="1:6" ht="17.5">
      <c r="A16" s="1385"/>
      <c r="B16" s="1386"/>
      <c r="C16" s="1386"/>
      <c r="D16" s="1387"/>
      <c r="E16" s="1388"/>
      <c r="F16" s="59"/>
    </row>
    <row r="17" spans="1:6" ht="17.5">
      <c r="A17" s="1385"/>
      <c r="B17" s="1386"/>
      <c r="C17" s="1386"/>
      <c r="D17" s="1387">
        <v>18</v>
      </c>
      <c r="E17" s="1388" t="s">
        <v>3208</v>
      </c>
      <c r="F17" s="59"/>
    </row>
    <row r="18" spans="1:6" ht="17.5">
      <c r="A18" s="1385"/>
      <c r="B18" s="1389"/>
      <c r="C18" s="1389"/>
      <c r="D18" s="1384"/>
      <c r="E18" s="766"/>
      <c r="F18" s="59"/>
    </row>
    <row r="19" spans="1:6" ht="17.5">
      <c r="A19" s="1385"/>
      <c r="B19" s="1390"/>
      <c r="C19" s="1389"/>
      <c r="D19" s="1387">
        <v>54</v>
      </c>
      <c r="E19" s="1388" t="s">
        <v>3206</v>
      </c>
      <c r="F19" s="59"/>
    </row>
    <row r="20" spans="1:6" ht="17.5">
      <c r="A20" s="1385"/>
      <c r="B20" s="1389"/>
      <c r="C20" s="1389"/>
      <c r="D20" s="1387"/>
      <c r="E20" s="1388"/>
      <c r="F20" s="59"/>
    </row>
    <row r="21" spans="1:6" ht="17.5">
      <c r="A21" s="1385"/>
      <c r="B21" s="1389"/>
      <c r="C21" s="1389"/>
      <c r="D21" s="1387">
        <v>55</v>
      </c>
      <c r="E21" s="1388" t="s">
        <v>3207</v>
      </c>
      <c r="F21" s="59"/>
    </row>
    <row r="22" spans="1:6" ht="17.5">
      <c r="A22" s="1385"/>
      <c r="B22" s="1389"/>
      <c r="C22" s="1389"/>
      <c r="D22" s="1384"/>
      <c r="E22" s="766"/>
      <c r="F22" s="59"/>
    </row>
    <row r="23" spans="1:6" ht="17.5">
      <c r="A23" s="1385"/>
      <c r="B23" s="1389"/>
      <c r="C23" s="1389"/>
      <c r="D23" s="1387">
        <v>59</v>
      </c>
      <c r="E23" s="1388" t="s">
        <v>3203</v>
      </c>
      <c r="F23" s="59"/>
    </row>
    <row r="24" spans="1:6">
      <c r="A24" s="1383"/>
      <c r="B24" s="838"/>
      <c r="C24" s="838"/>
      <c r="D24" s="1384"/>
      <c r="E24" s="766"/>
      <c r="F24" s="59"/>
    </row>
    <row r="25" spans="1:6" ht="17.5">
      <c r="A25" s="1383"/>
      <c r="B25" s="1390"/>
      <c r="C25" s="838"/>
      <c r="D25" s="1387"/>
      <c r="E25" s="1388"/>
      <c r="F25" s="59"/>
    </row>
    <row r="26" spans="1:6" ht="17.5">
      <c r="A26" s="1383"/>
      <c r="B26" s="1389"/>
      <c r="C26" s="838"/>
      <c r="D26" s="1387"/>
      <c r="E26" s="1388"/>
      <c r="F26" s="59"/>
    </row>
    <row r="27" spans="1:6" ht="17.5">
      <c r="A27" s="1383"/>
      <c r="B27" s="1389"/>
      <c r="C27" s="838"/>
      <c r="D27" s="1387"/>
      <c r="E27" s="1388"/>
      <c r="F27" s="59"/>
    </row>
    <row r="28" spans="1:6" ht="17.5">
      <c r="A28" s="1383"/>
      <c r="B28" s="838"/>
      <c r="C28" s="838"/>
      <c r="D28" s="1387"/>
      <c r="E28" s="1388"/>
      <c r="F28" s="59"/>
    </row>
    <row r="29" spans="1:6" ht="17.5">
      <c r="A29" s="1383"/>
      <c r="B29" s="1390"/>
      <c r="C29" s="1389"/>
      <c r="D29" s="1387"/>
      <c r="E29" s="1388"/>
      <c r="F29" s="59"/>
    </row>
    <row r="30" spans="1:6" ht="17.5">
      <c r="A30" s="1383"/>
      <c r="B30" s="1389"/>
      <c r="C30" s="1389"/>
      <c r="D30" s="1387"/>
      <c r="E30" s="1388"/>
      <c r="F30" s="59"/>
    </row>
    <row r="31" spans="1:6" ht="17.5">
      <c r="A31" s="1383"/>
      <c r="B31" s="1389"/>
      <c r="C31" s="1389"/>
      <c r="D31" s="1387"/>
      <c r="E31" s="1388"/>
      <c r="F31" s="59"/>
    </row>
    <row r="32" spans="1:6" ht="17.5">
      <c r="A32" s="1383"/>
      <c r="B32" s="838"/>
      <c r="C32" s="838"/>
      <c r="D32" s="1387"/>
      <c r="E32" s="1388"/>
      <c r="F32" s="59"/>
    </row>
    <row r="33" spans="1:6" ht="17.5">
      <c r="A33" s="1383"/>
      <c r="B33" s="1390"/>
      <c r="C33" s="838"/>
      <c r="D33" s="1387"/>
      <c r="E33" s="1388"/>
      <c r="F33" s="59"/>
    </row>
    <row r="34" spans="1:6" ht="17.5">
      <c r="A34" s="1383"/>
      <c r="B34" s="1389"/>
      <c r="C34" s="838"/>
      <c r="D34" s="1384"/>
      <c r="E34" s="766"/>
      <c r="F34" s="59"/>
    </row>
    <row r="35" spans="1:6">
      <c r="A35" s="1383"/>
      <c r="B35" s="830"/>
      <c r="C35" s="830"/>
      <c r="D35" s="1384"/>
      <c r="E35" s="766"/>
      <c r="F35" s="59"/>
    </row>
    <row r="36" spans="1:6">
      <c r="A36" s="1383"/>
      <c r="B36" s="830"/>
      <c r="C36" s="830"/>
      <c r="D36" s="1384"/>
      <c r="E36" s="766"/>
      <c r="F36" s="59"/>
    </row>
    <row r="37" spans="1:6">
      <c r="A37" s="1383"/>
      <c r="B37" s="830"/>
      <c r="C37" s="830"/>
      <c r="D37" s="1384"/>
      <c r="E37" s="766"/>
      <c r="F37" s="59"/>
    </row>
    <row r="38" spans="1:6">
      <c r="A38" s="1383"/>
      <c r="B38" s="830"/>
      <c r="C38" s="830"/>
      <c r="D38" s="1384"/>
      <c r="E38" s="766"/>
      <c r="F38" s="59"/>
    </row>
    <row r="39" spans="1:6">
      <c r="A39" s="1383"/>
      <c r="B39" s="830"/>
      <c r="C39" s="830"/>
      <c r="D39" s="1384"/>
      <c r="E39" s="766"/>
      <c r="F39" s="59"/>
    </row>
    <row r="40" spans="1:6">
      <c r="A40" s="1383"/>
      <c r="B40" s="830"/>
      <c r="C40" s="830"/>
      <c r="D40" s="1384"/>
      <c r="E40" s="766"/>
      <c r="F40" s="59"/>
    </row>
    <row r="41" spans="1:6">
      <c r="A41" s="1383"/>
      <c r="B41" s="830"/>
      <c r="C41" s="830"/>
      <c r="D41" s="1384"/>
      <c r="E41" s="766"/>
      <c r="F41" s="59"/>
    </row>
    <row r="42" spans="1:6">
      <c r="A42" s="1383"/>
      <c r="B42" s="830"/>
      <c r="C42" s="830"/>
      <c r="D42" s="1384"/>
      <c r="E42" s="766"/>
      <c r="F42" s="59"/>
    </row>
    <row r="43" spans="1:6">
      <c r="A43" s="1383"/>
      <c r="B43" s="830"/>
      <c r="C43" s="830"/>
      <c r="D43" s="1384"/>
      <c r="E43" s="766"/>
      <c r="F43" s="59"/>
    </row>
    <row r="44" spans="1:6">
      <c r="A44" s="1383"/>
      <c r="B44" s="830"/>
      <c r="C44" s="830"/>
      <c r="D44" s="1384"/>
      <c r="E44" s="766"/>
      <c r="F44" s="59"/>
    </row>
    <row r="45" spans="1:6">
      <c r="A45" s="1383"/>
      <c r="B45" s="830"/>
      <c r="C45" s="830"/>
      <c r="D45" s="1384"/>
      <c r="E45" s="766"/>
      <c r="F45" s="59"/>
    </row>
    <row r="46" spans="1:6">
      <c r="A46" s="1383"/>
      <c r="B46" s="830"/>
      <c r="C46" s="830"/>
      <c r="D46" s="1384"/>
      <c r="E46" s="766"/>
      <c r="F46" s="59"/>
    </row>
    <row r="47" spans="1:6">
      <c r="A47" s="1383"/>
      <c r="B47" s="830"/>
      <c r="C47" s="830"/>
      <c r="D47" s="1384"/>
      <c r="E47" s="766"/>
      <c r="F47" s="59"/>
    </row>
    <row r="48" spans="1:6">
      <c r="A48" s="1383"/>
      <c r="B48" s="830"/>
      <c r="C48" s="830"/>
      <c r="D48" s="1384"/>
      <c r="E48" s="766"/>
      <c r="F48" s="59"/>
    </row>
    <row r="49" spans="1:6">
      <c r="A49" s="1383"/>
      <c r="B49" s="830"/>
      <c r="C49" s="830"/>
      <c r="D49" s="1384"/>
      <c r="E49" s="766"/>
      <c r="F49" s="59"/>
    </row>
    <row r="50" spans="1:6">
      <c r="A50" s="1383"/>
      <c r="B50" s="830"/>
      <c r="C50" s="830"/>
      <c r="D50" s="1384"/>
      <c r="E50" s="766"/>
      <c r="F50" s="59"/>
    </row>
    <row r="51" spans="1:6">
      <c r="A51" s="1383"/>
      <c r="B51" s="830"/>
      <c r="C51" s="830"/>
      <c r="D51" s="1384"/>
      <c r="E51" s="766"/>
      <c r="F51" s="59"/>
    </row>
    <row r="52" spans="1:6">
      <c r="A52" s="1383"/>
      <c r="B52" s="830"/>
      <c r="C52" s="830"/>
      <c r="D52" s="1384"/>
      <c r="E52" s="766"/>
      <c r="F52" s="59"/>
    </row>
    <row r="53" spans="1:6">
      <c r="A53" s="1383"/>
      <c r="B53" s="830"/>
      <c r="C53" s="830"/>
      <c r="D53" s="1384"/>
      <c r="E53" s="766"/>
      <c r="F53" s="59"/>
    </row>
    <row r="54" spans="1:6">
      <c r="A54" s="1383"/>
      <c r="B54" s="830"/>
      <c r="C54" s="830"/>
      <c r="D54" s="1384"/>
      <c r="E54" s="766"/>
      <c r="F54" s="59"/>
    </row>
    <row r="55" spans="1:6">
      <c r="A55" s="1383"/>
      <c r="B55" s="830"/>
      <c r="C55" s="830"/>
      <c r="D55" s="1384"/>
      <c r="E55" s="766"/>
      <c r="F55" s="59"/>
    </row>
    <row r="56" spans="1:6">
      <c r="A56" s="1383"/>
      <c r="B56" s="830"/>
      <c r="C56" s="830"/>
      <c r="D56" s="1384"/>
      <c r="E56" s="766"/>
      <c r="F56" s="59"/>
    </row>
    <row r="57" spans="1:6">
      <c r="A57" s="1383"/>
      <c r="B57" s="830"/>
      <c r="C57" s="830"/>
      <c r="D57" s="1384"/>
      <c r="E57" s="766"/>
      <c r="F57" s="59"/>
    </row>
    <row r="58" spans="1:6">
      <c r="A58" s="1383"/>
      <c r="B58" s="830"/>
      <c r="C58" s="830"/>
      <c r="D58" s="1384"/>
      <c r="E58" s="766"/>
      <c r="F58" s="59"/>
    </row>
    <row r="59" spans="1:6">
      <c r="A59" s="1383"/>
      <c r="B59" s="830"/>
      <c r="C59" s="830"/>
      <c r="D59" s="1384"/>
      <c r="E59" s="766"/>
      <c r="F59" s="59"/>
    </row>
    <row r="60" spans="1:6">
      <c r="A60" s="1383"/>
      <c r="B60" s="830"/>
      <c r="C60" s="830"/>
      <c r="D60" s="1384"/>
      <c r="E60" s="766"/>
      <c r="F60" s="59"/>
    </row>
    <row r="61" spans="1:6">
      <c r="A61" s="1383"/>
      <c r="B61" s="830"/>
      <c r="C61" s="830"/>
      <c r="D61" s="1384"/>
      <c r="E61" s="766"/>
      <c r="F61" s="59"/>
    </row>
    <row r="62" spans="1:6">
      <c r="A62" s="1383"/>
      <c r="B62" s="830"/>
      <c r="C62" s="830"/>
      <c r="D62" s="1384"/>
      <c r="E62" s="766"/>
      <c r="F62" s="59"/>
    </row>
    <row r="63" spans="1:6">
      <c r="A63" s="1383"/>
      <c r="B63" s="830"/>
      <c r="C63" s="830"/>
      <c r="D63" s="1384"/>
      <c r="E63" s="766"/>
      <c r="F63" s="59"/>
    </row>
    <row r="64" spans="1:6">
      <c r="A64" s="1383"/>
      <c r="B64" s="830"/>
      <c r="C64" s="830"/>
      <c r="D64" s="1384"/>
      <c r="E64" s="766"/>
      <c r="F64" s="59"/>
    </row>
    <row r="65" spans="1:6">
      <c r="A65" s="1383"/>
      <c r="B65" s="830"/>
      <c r="C65" s="830"/>
      <c r="D65" s="1384"/>
      <c r="E65" s="766"/>
      <c r="F65" s="59"/>
    </row>
    <row r="66" spans="1:6">
      <c r="A66" s="1383"/>
      <c r="B66" s="830"/>
      <c r="C66" s="830"/>
      <c r="D66" s="1384"/>
      <c r="E66" s="766"/>
      <c r="F66" s="59"/>
    </row>
    <row r="67" spans="1:6">
      <c r="A67" s="1383"/>
      <c r="B67" s="830"/>
      <c r="C67" s="830"/>
      <c r="D67" s="1384"/>
      <c r="E67" s="766"/>
      <c r="F67" s="59"/>
    </row>
    <row r="68" spans="1:6">
      <c r="A68" s="1383"/>
      <c r="B68" s="830"/>
      <c r="C68" s="830"/>
      <c r="D68" s="1384"/>
      <c r="E68" s="766"/>
      <c r="F68" s="59"/>
    </row>
    <row r="69" spans="1:6">
      <c r="A69" s="1383"/>
      <c r="B69" s="830"/>
      <c r="C69" s="830"/>
      <c r="D69" s="1384"/>
      <c r="E69" s="766"/>
      <c r="F69" s="59"/>
    </row>
    <row r="70" spans="1:6">
      <c r="A70" s="1383"/>
      <c r="B70" s="830"/>
      <c r="C70" s="830"/>
      <c r="D70" s="1384"/>
      <c r="E70" s="766"/>
      <c r="F70" s="59"/>
    </row>
    <row r="71" spans="1:6">
      <c r="A71" s="1383"/>
      <c r="B71" s="830"/>
      <c r="C71" s="830"/>
      <c r="D71" s="1384"/>
      <c r="E71" s="766"/>
      <c r="F71" s="59"/>
    </row>
    <row r="72" spans="1:6">
      <c r="A72" s="1383"/>
      <c r="B72" s="830"/>
      <c r="C72" s="830"/>
      <c r="D72" s="1384"/>
      <c r="E72" s="766"/>
      <c r="F72" s="59"/>
    </row>
    <row r="73" spans="1:6">
      <c r="A73" s="1383"/>
      <c r="B73" s="830"/>
      <c r="C73" s="830"/>
      <c r="D73" s="1384"/>
      <c r="E73" s="766"/>
      <c r="F73" s="59"/>
    </row>
    <row r="74" spans="1:6">
      <c r="A74" s="1383"/>
      <c r="B74" s="830"/>
      <c r="C74" s="830"/>
      <c r="D74" s="1384"/>
      <c r="E74" s="766"/>
      <c r="F74" s="59"/>
    </row>
    <row r="75" spans="1:6">
      <c r="A75" s="1383"/>
      <c r="B75" s="830"/>
      <c r="C75" s="830"/>
      <c r="D75" s="1384"/>
      <c r="E75" s="766"/>
      <c r="F75" s="59"/>
    </row>
    <row r="76" spans="1:6" ht="16" thickBot="1">
      <c r="A76" s="1391"/>
      <c r="B76" s="1265"/>
      <c r="C76" s="1265"/>
      <c r="D76" s="1392"/>
      <c r="E76" s="1309"/>
      <c r="F76" s="59"/>
    </row>
    <row r="77" spans="1:6">
      <c r="A77" s="59"/>
      <c r="B77" s="87"/>
      <c r="C77" s="59"/>
      <c r="D77" s="59"/>
      <c r="E77" s="59"/>
      <c r="F77" s="59"/>
    </row>
    <row r="78" spans="1:6">
      <c r="A78" s="59"/>
      <c r="B78" s="59"/>
      <c r="C78" s="59"/>
      <c r="D78" s="59"/>
    </row>
    <row r="79" spans="1:6">
      <c r="A79" s="59"/>
      <c r="B79" s="59"/>
      <c r="C79" s="59"/>
      <c r="D79" s="59"/>
    </row>
    <row r="80" spans="1:6">
      <c r="A80" s="59"/>
      <c r="B80" s="59"/>
      <c r="C80" s="59"/>
      <c r="D80" s="59"/>
    </row>
    <row r="81" spans="1:6">
      <c r="A81" s="59"/>
      <c r="B81" s="59"/>
      <c r="C81" s="59"/>
      <c r="D81" s="59"/>
    </row>
    <row r="82" spans="1:6">
      <c r="A82" s="59"/>
      <c r="B82" s="59"/>
      <c r="C82" s="59"/>
      <c r="D82" s="59"/>
    </row>
    <row r="83" spans="1:6">
      <c r="A83" s="59"/>
      <c r="B83" s="2"/>
      <c r="C83" s="59"/>
      <c r="D83" s="59"/>
      <c r="E83" s="59"/>
      <c r="F83" s="59"/>
    </row>
    <row r="84" spans="1:6">
      <c r="A84" s="59"/>
      <c r="B84" s="59"/>
      <c r="C84" s="59"/>
      <c r="D84" s="59"/>
      <c r="E84" s="59"/>
      <c r="F84" s="59"/>
    </row>
    <row r="85" spans="1:6">
      <c r="A85" s="59"/>
      <c r="B85" s="59"/>
      <c r="C85" s="59"/>
      <c r="D85" s="59"/>
      <c r="E85" s="59"/>
      <c r="F85" s="59"/>
    </row>
    <row r="86" spans="1:6">
      <c r="A86" s="59"/>
      <c r="B86" s="59"/>
      <c r="C86" s="59"/>
      <c r="D86" s="59"/>
      <c r="E86" s="59"/>
      <c r="F86" s="59"/>
    </row>
    <row r="87" spans="1:6">
      <c r="A87" s="59"/>
      <c r="B87" s="59"/>
      <c r="C87" s="59"/>
      <c r="D87" s="59"/>
      <c r="E87" s="59"/>
      <c r="F87" s="59"/>
    </row>
    <row r="88" spans="1:6">
      <c r="A88" s="59"/>
      <c r="B88" s="59"/>
      <c r="C88" s="59"/>
      <c r="D88" s="59"/>
      <c r="E88" s="59"/>
      <c r="F88" s="59"/>
    </row>
    <row r="89" spans="1:6">
      <c r="A89" s="59"/>
      <c r="B89" s="59"/>
      <c r="C89" s="59"/>
      <c r="D89" s="59"/>
      <c r="E89" s="59"/>
      <c r="F89" s="59"/>
    </row>
    <row r="90" spans="1:6">
      <c r="A90" s="59"/>
      <c r="B90" s="59"/>
      <c r="C90" s="59"/>
      <c r="D90" s="59"/>
      <c r="E90" s="59"/>
      <c r="F90" s="59"/>
    </row>
    <row r="91" spans="1:6">
      <c r="A91" s="59"/>
      <c r="B91" s="59"/>
      <c r="C91" s="59"/>
      <c r="D91" s="59"/>
      <c r="E91" s="59"/>
      <c r="F91" s="59"/>
    </row>
    <row r="92" spans="1:6">
      <c r="A92" s="59"/>
      <c r="B92" s="59"/>
      <c r="C92" s="59"/>
      <c r="D92" s="59"/>
      <c r="E92" s="59"/>
      <c r="F92" s="59"/>
    </row>
    <row r="93" spans="1:6">
      <c r="A93" s="59"/>
      <c r="B93" s="59"/>
      <c r="C93" s="59"/>
      <c r="D93" s="59"/>
      <c r="E93" s="59"/>
      <c r="F93" s="59"/>
    </row>
  </sheetData>
  <pageMargins left="0.5" right="0.5" top="0.5" bottom="0.5" header="0.5" footer="0.5"/>
  <pageSetup scale="58" orientation="portrait" r:id="rId1"/>
  <headerFooter alignWithMargins="0"/>
  <rowBreaks count="1" manualBreakCount="1">
    <brk id="77" max="16383"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dimension ref="A1:S64"/>
  <sheetViews>
    <sheetView defaultGridColor="0" topLeftCell="B1" colorId="22" zoomScale="75" zoomScaleNormal="75" workbookViewId="0"/>
  </sheetViews>
  <sheetFormatPr defaultColWidth="9.84375" defaultRowHeight="15.5"/>
  <cols>
    <col min="1" max="1" width="2.84375" style="570" customWidth="1"/>
    <col min="2" max="2" width="4.84375" style="570" customWidth="1"/>
    <col min="3" max="3" width="1.84375" style="570" customWidth="1"/>
    <col min="4" max="4" width="30.3828125" style="570" customWidth="1"/>
    <col min="5" max="5" width="14.84375" style="570" customWidth="1"/>
    <col min="6" max="6" width="18.84375" style="570" bestFit="1" customWidth="1"/>
    <col min="7" max="7" width="13.3828125" style="570" customWidth="1"/>
    <col min="8" max="8" width="10.921875" style="570" customWidth="1"/>
    <col min="9" max="9" width="12.84375" style="570" customWidth="1"/>
    <col min="10" max="10" width="13.4609375" style="570" customWidth="1"/>
    <col min="11" max="11" width="2.84375" style="570" customWidth="1"/>
    <col min="12" max="12" width="5.84375" style="570" customWidth="1"/>
    <col min="13" max="13" width="30.84375" style="570" customWidth="1"/>
    <col min="14" max="18" width="14.84375" style="570" customWidth="1"/>
    <col min="19" max="19" width="14.61328125" style="570" bestFit="1" customWidth="1"/>
    <col min="20" max="16384" width="9.84375" style="570"/>
  </cols>
  <sheetData>
    <row r="1" spans="1:18" ht="16" thickBot="1">
      <c r="A1" s="1116" t="str">
        <f>'Data Sheet'!A54</f>
        <v>Annual Report of VERIZON NEW YORK INC.                                                                            For the period ending DECEMBER 31, 2023</v>
      </c>
      <c r="B1" s="557"/>
      <c r="C1" s="1155"/>
      <c r="D1" s="1155"/>
      <c r="E1" s="1155"/>
      <c r="F1" s="1155"/>
      <c r="G1" s="1155"/>
      <c r="H1" s="1156"/>
      <c r="I1" s="1155"/>
      <c r="J1" s="1155"/>
      <c r="K1" s="1116" t="str">
        <f>'Data Sheet'!A54</f>
        <v>Annual Report of VERIZON NEW YORK INC.                                                                            For the period ending DECEMBER 31, 2023</v>
      </c>
      <c r="L1" s="557"/>
      <c r="M1" s="1155"/>
      <c r="N1" s="1155"/>
      <c r="O1" s="1155"/>
      <c r="P1" s="1156"/>
      <c r="Q1" s="1155"/>
      <c r="R1" s="1155"/>
    </row>
    <row r="2" spans="1:18">
      <c r="A2" s="1157"/>
      <c r="B2" s="1158"/>
      <c r="C2" s="1158"/>
      <c r="D2" s="1158"/>
      <c r="E2" s="1158"/>
      <c r="F2" s="1158"/>
      <c r="G2" s="1158"/>
      <c r="H2" s="1158"/>
      <c r="I2" s="1158"/>
      <c r="J2" s="1159" t="s">
        <v>706</v>
      </c>
      <c r="K2" s="707"/>
      <c r="L2" s="1158"/>
      <c r="M2" s="1158"/>
      <c r="N2" s="1158"/>
      <c r="O2" s="1158"/>
      <c r="P2" s="1158"/>
      <c r="Q2" s="1158"/>
      <c r="R2" s="1159" t="s">
        <v>706</v>
      </c>
    </row>
    <row r="3" spans="1:18">
      <c r="A3" s="1160"/>
      <c r="B3" s="1155"/>
      <c r="C3" s="1155"/>
      <c r="D3" s="1155"/>
      <c r="E3" s="1155"/>
      <c r="F3" s="1155"/>
      <c r="G3" s="1155"/>
      <c r="H3" s="1155"/>
      <c r="I3" s="1155"/>
      <c r="J3" s="1161"/>
      <c r="K3" s="556"/>
      <c r="L3" s="1155"/>
      <c r="M3" s="1155"/>
      <c r="N3" s="1155"/>
      <c r="O3" s="1155"/>
      <c r="P3" s="1155"/>
      <c r="Q3" s="1155"/>
      <c r="R3" s="1161" t="s">
        <v>706</v>
      </c>
    </row>
    <row r="4" spans="1:18" ht="18">
      <c r="A4" s="1162"/>
      <c r="B4" s="720" t="s">
        <v>2361</v>
      </c>
      <c r="C4" s="1163"/>
      <c r="D4" s="1163"/>
      <c r="E4" s="1163"/>
      <c r="F4" s="1163"/>
      <c r="G4" s="1163"/>
      <c r="H4" s="1163"/>
      <c r="I4" s="1163"/>
      <c r="J4" s="1164"/>
      <c r="K4" s="556"/>
      <c r="L4" s="1165" t="s">
        <v>2362</v>
      </c>
      <c r="M4" s="1165"/>
      <c r="N4" s="1165"/>
      <c r="O4" s="1165"/>
      <c r="P4" s="1165"/>
      <c r="Q4" s="1165"/>
      <c r="R4" s="1166"/>
    </row>
    <row r="5" spans="1:18">
      <c r="A5" s="556"/>
      <c r="B5" s="557"/>
      <c r="C5" s="557"/>
      <c r="D5" s="557"/>
      <c r="E5" s="557"/>
      <c r="F5" s="557"/>
      <c r="G5" s="711"/>
      <c r="H5" s="711"/>
      <c r="I5" s="711"/>
      <c r="J5" s="558"/>
      <c r="K5" s="556"/>
      <c r="L5" s="557"/>
      <c r="M5" s="557"/>
      <c r="N5" s="557"/>
      <c r="O5" s="557"/>
      <c r="P5" s="711"/>
      <c r="Q5" s="711"/>
      <c r="R5" s="558"/>
    </row>
    <row r="6" spans="1:18">
      <c r="A6" s="556"/>
      <c r="B6" s="762" t="s">
        <v>1858</v>
      </c>
      <c r="C6" s="557"/>
      <c r="D6" s="1167" t="s">
        <v>2363</v>
      </c>
      <c r="J6" s="1184"/>
      <c r="K6" s="556"/>
      <c r="L6" s="762" t="s">
        <v>1243</v>
      </c>
      <c r="M6" s="1167" t="s">
        <v>2364</v>
      </c>
      <c r="R6" s="1184"/>
    </row>
    <row r="7" spans="1:18">
      <c r="A7" s="556"/>
      <c r="B7" s="557"/>
      <c r="C7" s="557"/>
      <c r="D7" s="1167" t="s">
        <v>707</v>
      </c>
      <c r="J7" s="1184"/>
      <c r="K7" s="556"/>
      <c r="L7" s="557"/>
      <c r="M7" s="1167" t="s">
        <v>708</v>
      </c>
      <c r="R7" s="1184"/>
    </row>
    <row r="8" spans="1:18">
      <c r="A8" s="556"/>
      <c r="B8" s="557"/>
      <c r="C8" s="557"/>
      <c r="D8" s="1167"/>
      <c r="J8" s="1184"/>
      <c r="K8" s="556"/>
      <c r="L8" s="557"/>
      <c r="M8" s="1167"/>
      <c r="R8" s="1184"/>
    </row>
    <row r="9" spans="1:18">
      <c r="A9" s="556"/>
      <c r="B9" s="762" t="s">
        <v>1872</v>
      </c>
      <c r="C9" s="557"/>
      <c r="D9" s="1167" t="s">
        <v>709</v>
      </c>
      <c r="J9" s="1184"/>
      <c r="K9" s="556"/>
      <c r="L9" s="762" t="s">
        <v>1268</v>
      </c>
      <c r="M9" s="1167" t="s">
        <v>710</v>
      </c>
      <c r="R9" s="1184"/>
    </row>
    <row r="10" spans="1:18">
      <c r="A10" s="556"/>
      <c r="B10" s="557"/>
      <c r="C10" s="557"/>
      <c r="D10" s="1167" t="s">
        <v>711</v>
      </c>
      <c r="J10" s="1184"/>
      <c r="K10" s="556"/>
      <c r="L10" s="557"/>
      <c r="M10" s="1167" t="s">
        <v>712</v>
      </c>
      <c r="R10" s="1184"/>
    </row>
    <row r="11" spans="1:18">
      <c r="A11" s="556"/>
      <c r="B11" s="557"/>
      <c r="C11" s="557"/>
      <c r="D11" s="1167"/>
      <c r="J11" s="1184"/>
      <c r="K11" s="556"/>
      <c r="L11" s="557"/>
      <c r="M11" s="1167"/>
      <c r="R11" s="1184"/>
    </row>
    <row r="12" spans="1:18">
      <c r="A12" s="556"/>
      <c r="B12" s="762" t="s">
        <v>1223</v>
      </c>
      <c r="C12" s="557"/>
      <c r="D12" s="1167" t="s">
        <v>713</v>
      </c>
      <c r="J12" s="1184"/>
      <c r="K12" s="556"/>
      <c r="L12" s="762" t="s">
        <v>1271</v>
      </c>
      <c r="M12" s="1167" t="s">
        <v>714</v>
      </c>
      <c r="R12" s="1184"/>
    </row>
    <row r="13" spans="1:18">
      <c r="A13" s="556"/>
      <c r="B13" s="557"/>
      <c r="C13" s="557"/>
      <c r="D13" s="557"/>
      <c r="E13" s="557"/>
      <c r="F13" s="557"/>
      <c r="G13" s="557"/>
      <c r="H13" s="557"/>
      <c r="I13" s="557"/>
      <c r="J13" s="716"/>
      <c r="K13" s="556"/>
      <c r="L13" s="557"/>
      <c r="M13" s="1167" t="s">
        <v>715</v>
      </c>
      <c r="R13" s="1185"/>
    </row>
    <row r="14" spans="1:18">
      <c r="A14" s="1168"/>
      <c r="B14" s="1169"/>
      <c r="C14" s="1170"/>
      <c r="D14" s="1169"/>
      <c r="E14" s="1171"/>
      <c r="F14" s="1169"/>
      <c r="G14" s="1171"/>
      <c r="H14" s="1169"/>
      <c r="I14" s="1171"/>
      <c r="J14" s="1172"/>
      <c r="K14" s="1168"/>
      <c r="L14" s="1169"/>
      <c r="M14" s="1171"/>
      <c r="N14" s="1169"/>
      <c r="O14" s="1171"/>
      <c r="P14" s="1169"/>
      <c r="Q14" s="1170"/>
      <c r="R14" s="1172"/>
    </row>
    <row r="15" spans="1:18">
      <c r="A15" s="556"/>
      <c r="B15" s="557"/>
      <c r="C15" s="761"/>
      <c r="D15" s="557"/>
      <c r="E15" s="1173" t="s">
        <v>716</v>
      </c>
      <c r="F15" s="557"/>
      <c r="G15" s="753" t="s">
        <v>706</v>
      </c>
      <c r="H15" s="557" t="s">
        <v>706</v>
      </c>
      <c r="I15" s="1173" t="s">
        <v>1411</v>
      </c>
      <c r="J15" s="1174" t="s">
        <v>1411</v>
      </c>
      <c r="K15" s="556"/>
      <c r="L15" s="557"/>
      <c r="M15" s="753"/>
      <c r="N15" s="557" t="s">
        <v>706</v>
      </c>
      <c r="O15" s="1173" t="s">
        <v>1411</v>
      </c>
      <c r="P15" s="557" t="s">
        <v>706</v>
      </c>
      <c r="Q15" s="1175" t="s">
        <v>45</v>
      </c>
      <c r="R15" s="1176"/>
    </row>
    <row r="16" spans="1:18">
      <c r="A16" s="556"/>
      <c r="B16" s="762" t="s">
        <v>35</v>
      </c>
      <c r="C16" s="761"/>
      <c r="D16" s="762" t="s">
        <v>717</v>
      </c>
      <c r="E16" s="1173" t="s">
        <v>718</v>
      </c>
      <c r="F16" s="762" t="s">
        <v>1411</v>
      </c>
      <c r="G16" s="1173" t="s">
        <v>1411</v>
      </c>
      <c r="H16" s="762" t="s">
        <v>1411</v>
      </c>
      <c r="I16" s="1173" t="s">
        <v>415</v>
      </c>
      <c r="J16" s="1174" t="s">
        <v>415</v>
      </c>
      <c r="K16" s="556"/>
      <c r="L16" s="762" t="s">
        <v>35</v>
      </c>
      <c r="M16" s="1173" t="s">
        <v>717</v>
      </c>
      <c r="N16" s="762" t="s">
        <v>1411</v>
      </c>
      <c r="O16" s="1173" t="s">
        <v>2418</v>
      </c>
      <c r="P16" s="762" t="s">
        <v>1411</v>
      </c>
      <c r="Q16" s="1173" t="s">
        <v>1411</v>
      </c>
      <c r="R16" s="558" t="s">
        <v>706</v>
      </c>
    </row>
    <row r="17" spans="1:19">
      <c r="A17" s="556"/>
      <c r="B17" s="762" t="s">
        <v>47</v>
      </c>
      <c r="C17" s="761"/>
      <c r="D17" s="557"/>
      <c r="E17" s="1173" t="s">
        <v>719</v>
      </c>
      <c r="F17" s="762" t="s">
        <v>411</v>
      </c>
      <c r="G17" s="1173" t="s">
        <v>1526</v>
      </c>
      <c r="H17" s="762" t="s">
        <v>1553</v>
      </c>
      <c r="I17" s="1173" t="s">
        <v>1731</v>
      </c>
      <c r="J17" s="1174" t="s">
        <v>720</v>
      </c>
      <c r="K17" s="556"/>
      <c r="L17" s="762" t="s">
        <v>47</v>
      </c>
      <c r="M17" s="753"/>
      <c r="N17" s="762" t="s">
        <v>1531</v>
      </c>
      <c r="O17" s="1173" t="s">
        <v>2420</v>
      </c>
      <c r="P17" s="762" t="s">
        <v>2414</v>
      </c>
      <c r="Q17" s="1173" t="s">
        <v>549</v>
      </c>
      <c r="R17" s="1174" t="s">
        <v>1719</v>
      </c>
    </row>
    <row r="18" spans="1:19">
      <c r="A18" s="714"/>
      <c r="B18" s="715"/>
      <c r="C18" s="1177"/>
      <c r="D18" s="1178" t="s">
        <v>459</v>
      </c>
      <c r="E18" s="1179" t="s">
        <v>460</v>
      </c>
      <c r="F18" s="1178" t="s">
        <v>461</v>
      </c>
      <c r="G18" s="1179" t="s">
        <v>61</v>
      </c>
      <c r="H18" s="1178" t="s">
        <v>62</v>
      </c>
      <c r="I18" s="1179" t="s">
        <v>63</v>
      </c>
      <c r="J18" s="1180" t="s">
        <v>64</v>
      </c>
      <c r="K18" s="714"/>
      <c r="L18" s="715"/>
      <c r="M18" s="1179" t="s">
        <v>459</v>
      </c>
      <c r="N18" s="1178" t="s">
        <v>65</v>
      </c>
      <c r="O18" s="1179" t="s">
        <v>66</v>
      </c>
      <c r="P18" s="1178" t="s">
        <v>67</v>
      </c>
      <c r="Q18" s="1179" t="s">
        <v>68</v>
      </c>
      <c r="R18" s="1180" t="s">
        <v>69</v>
      </c>
      <c r="S18" s="785"/>
    </row>
    <row r="19" spans="1:19">
      <c r="A19" s="556"/>
      <c r="B19" s="557"/>
      <c r="C19" s="761"/>
      <c r="D19" s="557"/>
      <c r="E19" s="753"/>
      <c r="F19" s="557"/>
      <c r="G19" s="753"/>
      <c r="H19" s="557"/>
      <c r="I19" s="753"/>
      <c r="J19" s="558"/>
      <c r="K19" s="556"/>
      <c r="L19" s="557"/>
      <c r="M19" s="753"/>
      <c r="N19" s="557"/>
      <c r="O19" s="753"/>
      <c r="P19" s="557"/>
      <c r="Q19" s="753"/>
      <c r="R19" s="558"/>
      <c r="S19" s="785"/>
    </row>
    <row r="20" spans="1:19">
      <c r="A20" s="556"/>
      <c r="B20" s="557"/>
      <c r="C20" s="761"/>
      <c r="D20" s="557" t="s">
        <v>721</v>
      </c>
      <c r="E20" s="753"/>
      <c r="F20" s="557"/>
      <c r="G20" s="753"/>
      <c r="H20" s="557"/>
      <c r="I20" s="753"/>
      <c r="J20" s="558"/>
      <c r="K20" s="556"/>
      <c r="L20" s="557"/>
      <c r="M20" s="753" t="s">
        <v>721</v>
      </c>
      <c r="N20" s="557"/>
      <c r="O20" s="753"/>
      <c r="P20" s="557"/>
      <c r="Q20" s="753"/>
      <c r="R20" s="558"/>
      <c r="S20" s="785"/>
    </row>
    <row r="21" spans="1:19">
      <c r="A21" s="556"/>
      <c r="B21" s="557"/>
      <c r="C21" s="761"/>
      <c r="D21" s="557"/>
      <c r="E21" s="753"/>
      <c r="F21" s="557"/>
      <c r="G21" s="753"/>
      <c r="H21" s="557"/>
      <c r="I21" s="753"/>
      <c r="J21" s="558"/>
      <c r="K21" s="556"/>
      <c r="L21" s="557"/>
      <c r="M21" s="753"/>
      <c r="N21" s="557"/>
      <c r="O21" s="753"/>
      <c r="P21" s="557"/>
      <c r="Q21" s="753"/>
      <c r="R21" s="558"/>
      <c r="S21" s="785"/>
    </row>
    <row r="22" spans="1:19">
      <c r="A22" s="556"/>
      <c r="B22" s="762" t="s">
        <v>463</v>
      </c>
      <c r="C22" s="761"/>
      <c r="D22" s="557" t="s">
        <v>273</v>
      </c>
      <c r="E22" s="1186">
        <v>-694142207</v>
      </c>
      <c r="F22" s="1069">
        <v>-583667667</v>
      </c>
      <c r="G22" s="888">
        <v>-110474540</v>
      </c>
      <c r="H22" s="1066"/>
      <c r="I22" s="1068"/>
      <c r="J22" s="847"/>
      <c r="K22" s="556"/>
      <c r="L22" s="762" t="s">
        <v>463</v>
      </c>
      <c r="M22" s="753" t="s">
        <v>273</v>
      </c>
      <c r="N22" s="1066"/>
      <c r="O22" s="1068"/>
      <c r="P22" s="1066"/>
      <c r="Q22" s="1068"/>
      <c r="R22" s="847"/>
      <c r="S22" s="785"/>
    </row>
    <row r="23" spans="1:19">
      <c r="A23" s="556"/>
      <c r="B23" s="762" t="s">
        <v>820</v>
      </c>
      <c r="C23" s="761"/>
      <c r="D23" s="557" t="s">
        <v>722</v>
      </c>
      <c r="E23" s="888"/>
      <c r="F23" s="1069"/>
      <c r="G23" s="888"/>
      <c r="H23" s="1069"/>
      <c r="I23" s="888"/>
      <c r="J23" s="889"/>
      <c r="K23" s="556"/>
      <c r="L23" s="762" t="s">
        <v>820</v>
      </c>
      <c r="M23" s="753" t="s">
        <v>722</v>
      </c>
      <c r="N23" s="1069"/>
      <c r="O23" s="1068"/>
      <c r="P23" s="1066"/>
      <c r="Q23" s="1068"/>
      <c r="R23" s="847"/>
      <c r="S23" s="785"/>
    </row>
    <row r="24" spans="1:19">
      <c r="A24" s="556"/>
      <c r="B24" s="762" t="s">
        <v>1058</v>
      </c>
      <c r="C24" s="761"/>
      <c r="D24" s="557" t="s">
        <v>723</v>
      </c>
      <c r="E24" s="888"/>
      <c r="F24" s="1069"/>
      <c r="G24" s="888"/>
      <c r="H24" s="1069"/>
      <c r="I24" s="888"/>
      <c r="J24" s="889"/>
      <c r="K24" s="556"/>
      <c r="L24" s="762" t="s">
        <v>1058</v>
      </c>
      <c r="M24" s="753" t="s">
        <v>723</v>
      </c>
      <c r="N24" s="1069"/>
      <c r="O24" s="888"/>
      <c r="P24" s="1069"/>
      <c r="Q24" s="1068"/>
      <c r="R24" s="889"/>
      <c r="S24" s="785"/>
    </row>
    <row r="25" spans="1:19">
      <c r="A25" s="556"/>
      <c r="B25" s="762" t="s">
        <v>70</v>
      </c>
      <c r="C25" s="761"/>
      <c r="D25" s="557" t="s">
        <v>2911</v>
      </c>
      <c r="E25" s="1186">
        <v>8650725.9600000009</v>
      </c>
      <c r="F25" s="1069"/>
      <c r="G25" s="888"/>
      <c r="H25" s="1069"/>
      <c r="I25" s="888"/>
      <c r="J25" s="889">
        <v>8650725.9600000009</v>
      </c>
      <c r="K25" s="556"/>
      <c r="L25" s="762" t="s">
        <v>70</v>
      </c>
      <c r="M25" s="753" t="s">
        <v>45</v>
      </c>
      <c r="N25" s="1069"/>
      <c r="O25" s="888"/>
      <c r="P25" s="1069"/>
      <c r="Q25" s="888"/>
      <c r="R25" s="889"/>
      <c r="S25" s="785"/>
    </row>
    <row r="26" spans="1:19">
      <c r="A26" s="556"/>
      <c r="B26" s="762" t="s">
        <v>71</v>
      </c>
      <c r="C26" s="761"/>
      <c r="D26" s="557" t="s">
        <v>2912</v>
      </c>
      <c r="E26" s="1187">
        <v>18532228.189999998</v>
      </c>
      <c r="F26" s="1188"/>
      <c r="G26" s="1189"/>
      <c r="H26" s="1189"/>
      <c r="I26" s="1189"/>
      <c r="J26" s="1189">
        <v>18532228.189999998</v>
      </c>
      <c r="K26" s="556"/>
      <c r="L26" s="762" t="s">
        <v>71</v>
      </c>
      <c r="M26" s="753"/>
      <c r="N26" s="1188"/>
      <c r="O26" s="1189"/>
      <c r="P26" s="1188"/>
      <c r="Q26" s="888"/>
      <c r="R26" s="1190"/>
      <c r="S26" s="785"/>
    </row>
    <row r="27" spans="1:19">
      <c r="A27" s="556"/>
      <c r="B27" s="762" t="s">
        <v>471</v>
      </c>
      <c r="C27" s="761"/>
      <c r="D27" s="557" t="s">
        <v>724</v>
      </c>
      <c r="E27" s="1730">
        <f t="shared" ref="E27:J27" si="0">SUM(E22:E26)</f>
        <v>-666959252.8499999</v>
      </c>
      <c r="F27" s="1731">
        <f t="shared" si="0"/>
        <v>-583667667</v>
      </c>
      <c r="G27" s="1730">
        <f t="shared" si="0"/>
        <v>-110474540</v>
      </c>
      <c r="H27" s="1731">
        <f t="shared" si="0"/>
        <v>0</v>
      </c>
      <c r="I27" s="1730">
        <f t="shared" si="0"/>
        <v>0</v>
      </c>
      <c r="J27" s="1732">
        <f t="shared" si="0"/>
        <v>27182954.149999999</v>
      </c>
      <c r="K27" s="556"/>
      <c r="L27" s="762" t="s">
        <v>471</v>
      </c>
      <c r="M27" s="753" t="s">
        <v>724</v>
      </c>
      <c r="N27" s="1731">
        <f>SUM(N22:N26)</f>
        <v>0</v>
      </c>
      <c r="O27" s="1730">
        <f>SUM(O22:O26)</f>
        <v>0</v>
      </c>
      <c r="P27" s="1731">
        <f>SUM(P22:P26)</f>
        <v>0</v>
      </c>
      <c r="Q27" s="1733" t="s">
        <v>725</v>
      </c>
      <c r="R27" s="1732">
        <f>SUM(R22:R26)</f>
        <v>0</v>
      </c>
      <c r="S27" s="785"/>
    </row>
    <row r="28" spans="1:19">
      <c r="A28" s="556"/>
      <c r="B28" s="557"/>
      <c r="C28" s="761"/>
      <c r="D28" s="557"/>
      <c r="E28" s="613"/>
      <c r="F28" s="617"/>
      <c r="G28" s="613"/>
      <c r="H28" s="617"/>
      <c r="I28" s="613"/>
      <c r="J28" s="615"/>
      <c r="K28" s="556"/>
      <c r="L28" s="557"/>
      <c r="M28" s="753"/>
      <c r="N28" s="617"/>
      <c r="O28" s="613"/>
      <c r="P28" s="617"/>
      <c r="Q28" s="613"/>
      <c r="R28" s="615"/>
      <c r="S28" s="785"/>
    </row>
    <row r="29" spans="1:19">
      <c r="A29" s="556"/>
      <c r="B29" s="557"/>
      <c r="C29" s="761"/>
      <c r="D29" s="557" t="s">
        <v>726</v>
      </c>
      <c r="E29" s="613"/>
      <c r="F29" s="617"/>
      <c r="G29" s="613"/>
      <c r="H29" s="617"/>
      <c r="I29" s="613"/>
      <c r="J29" s="615"/>
      <c r="K29" s="556"/>
      <c r="L29" s="557"/>
      <c r="M29" s="753" t="s">
        <v>726</v>
      </c>
      <c r="N29" s="617"/>
      <c r="O29" s="613"/>
      <c r="P29" s="617"/>
      <c r="Q29" s="613"/>
      <c r="R29" s="615"/>
      <c r="S29" s="785"/>
    </row>
    <row r="30" spans="1:19">
      <c r="A30" s="556"/>
      <c r="B30" s="557"/>
      <c r="C30" s="761"/>
      <c r="D30" s="557"/>
      <c r="E30" s="753"/>
      <c r="F30" s="557"/>
      <c r="G30" s="753"/>
      <c r="H30" s="557"/>
      <c r="I30" s="753"/>
      <c r="J30" s="558"/>
      <c r="K30" s="556"/>
      <c r="L30" s="557"/>
      <c r="M30" s="753"/>
      <c r="N30" s="557"/>
      <c r="O30" s="753"/>
      <c r="P30" s="557"/>
      <c r="Q30" s="753"/>
      <c r="R30" s="558"/>
      <c r="S30" s="785"/>
    </row>
    <row r="31" spans="1:19">
      <c r="A31" s="556"/>
      <c r="B31" s="762" t="s">
        <v>474</v>
      </c>
      <c r="C31" s="761"/>
      <c r="D31" s="557" t="s">
        <v>727</v>
      </c>
      <c r="E31" s="1186">
        <v>70460339</v>
      </c>
      <c r="F31" s="1066"/>
      <c r="G31" s="1068"/>
      <c r="H31" s="1066"/>
      <c r="I31" s="888">
        <v>42966221.499827005</v>
      </c>
      <c r="J31" s="1191">
        <v>27494117.500172995</v>
      </c>
      <c r="K31" s="556"/>
      <c r="L31" s="762" t="s">
        <v>474</v>
      </c>
      <c r="M31" s="753" t="s">
        <v>727</v>
      </c>
      <c r="N31" s="1069"/>
      <c r="O31" s="888"/>
      <c r="P31" s="1069"/>
      <c r="Q31" s="888"/>
      <c r="R31" s="847"/>
      <c r="S31" s="785"/>
    </row>
    <row r="32" spans="1:19">
      <c r="A32" s="556"/>
      <c r="B32" s="762" t="s">
        <v>2064</v>
      </c>
      <c r="C32" s="761"/>
      <c r="D32" s="557" t="s">
        <v>728</v>
      </c>
      <c r="E32" s="1186"/>
      <c r="F32" s="1069"/>
      <c r="G32" s="888"/>
      <c r="H32" s="1069"/>
      <c r="I32" s="888"/>
      <c r="J32" s="889"/>
      <c r="K32" s="556"/>
      <c r="L32" s="762" t="s">
        <v>2064</v>
      </c>
      <c r="M32" s="753" t="s">
        <v>728</v>
      </c>
      <c r="N32" s="1069"/>
      <c r="O32" s="888"/>
      <c r="P32" s="1069"/>
      <c r="Q32" s="888"/>
      <c r="R32" s="889"/>
      <c r="S32" s="785"/>
    </row>
    <row r="33" spans="1:19">
      <c r="A33" s="556"/>
      <c r="B33" s="762" t="s">
        <v>334</v>
      </c>
      <c r="C33" s="761"/>
      <c r="D33" s="557" t="s">
        <v>729</v>
      </c>
      <c r="E33" s="1186">
        <v>14975388</v>
      </c>
      <c r="F33" s="1069"/>
      <c r="G33" s="888"/>
      <c r="H33" s="1069"/>
      <c r="I33" s="888">
        <v>9131886.7746840008</v>
      </c>
      <c r="J33" s="889">
        <v>5843501.2253159992</v>
      </c>
      <c r="K33" s="556"/>
      <c r="L33" s="762" t="s">
        <v>334</v>
      </c>
      <c r="M33" s="753" t="s">
        <v>729</v>
      </c>
      <c r="N33" s="1069"/>
      <c r="O33" s="888"/>
      <c r="P33" s="1069"/>
      <c r="Q33" s="888"/>
      <c r="R33" s="889"/>
      <c r="S33" s="785"/>
    </row>
    <row r="34" spans="1:19">
      <c r="A34" s="556"/>
      <c r="B34" s="762" t="s">
        <v>72</v>
      </c>
      <c r="C34" s="761"/>
      <c r="D34" s="557" t="s">
        <v>730</v>
      </c>
      <c r="E34" s="1186"/>
      <c r="F34" s="1069"/>
      <c r="G34" s="888"/>
      <c r="H34" s="1069"/>
      <c r="I34" s="888"/>
      <c r="J34" s="889"/>
      <c r="K34" s="556"/>
      <c r="L34" s="762" t="s">
        <v>72</v>
      </c>
      <c r="M34" s="753" t="s">
        <v>730</v>
      </c>
      <c r="N34" s="1069"/>
      <c r="O34" s="888"/>
      <c r="P34" s="1069"/>
      <c r="Q34" s="888"/>
      <c r="R34" s="889"/>
      <c r="S34" s="785"/>
    </row>
    <row r="35" spans="1:19">
      <c r="A35" s="556"/>
      <c r="B35" s="762" t="s">
        <v>73</v>
      </c>
      <c r="C35" s="761"/>
      <c r="D35" s="557" t="s">
        <v>731</v>
      </c>
      <c r="E35" s="1186"/>
      <c r="F35" s="1069"/>
      <c r="G35" s="888"/>
      <c r="H35" s="1069"/>
      <c r="I35" s="888"/>
      <c r="J35" s="889"/>
      <c r="K35" s="556"/>
      <c r="L35" s="762" t="s">
        <v>73</v>
      </c>
      <c r="M35" s="753" t="s">
        <v>731</v>
      </c>
      <c r="N35" s="1069"/>
      <c r="O35" s="888"/>
      <c r="P35" s="1069"/>
      <c r="Q35" s="888"/>
      <c r="R35" s="889"/>
      <c r="S35" s="785"/>
    </row>
    <row r="36" spans="1:19">
      <c r="A36" s="556"/>
      <c r="B36" s="762" t="s">
        <v>74</v>
      </c>
      <c r="C36" s="761"/>
      <c r="D36" s="557" t="s">
        <v>732</v>
      </c>
      <c r="E36" s="1186"/>
      <c r="F36" s="1069"/>
      <c r="G36" s="888"/>
      <c r="H36" s="1069"/>
      <c r="I36" s="888"/>
      <c r="J36" s="889"/>
      <c r="K36" s="556"/>
      <c r="L36" s="762" t="s">
        <v>74</v>
      </c>
      <c r="M36" s="753" t="s">
        <v>732</v>
      </c>
      <c r="N36" s="1069"/>
      <c r="O36" s="888"/>
      <c r="P36" s="1069"/>
      <c r="Q36" s="888"/>
      <c r="R36" s="889"/>
      <c r="S36" s="785"/>
    </row>
    <row r="37" spans="1:19">
      <c r="A37" s="556"/>
      <c r="B37" s="762" t="s">
        <v>75</v>
      </c>
      <c r="C37" s="761"/>
      <c r="D37" s="557" t="s">
        <v>733</v>
      </c>
      <c r="E37" s="1186"/>
      <c r="F37" s="1069"/>
      <c r="G37" s="888"/>
      <c r="H37" s="1069"/>
      <c r="I37" s="888"/>
      <c r="J37" s="889"/>
      <c r="K37" s="556"/>
      <c r="L37" s="762" t="s">
        <v>75</v>
      </c>
      <c r="M37" s="753" t="s">
        <v>734</v>
      </c>
      <c r="N37" s="1069"/>
      <c r="O37" s="888"/>
      <c r="P37" s="1069"/>
      <c r="Q37" s="888"/>
      <c r="R37" s="889"/>
      <c r="S37" s="785"/>
    </row>
    <row r="38" spans="1:19">
      <c r="A38" s="556"/>
      <c r="B38" s="762" t="s">
        <v>76</v>
      </c>
      <c r="C38" s="761"/>
      <c r="D38" s="557" t="s">
        <v>735</v>
      </c>
      <c r="E38" s="1186"/>
      <c r="F38" s="1069"/>
      <c r="G38" s="888"/>
      <c r="H38" s="1069"/>
      <c r="I38" s="888"/>
      <c r="J38" s="889"/>
      <c r="K38" s="556"/>
      <c r="L38" s="762" t="s">
        <v>76</v>
      </c>
      <c r="M38" s="753" t="s">
        <v>736</v>
      </c>
      <c r="N38" s="1069"/>
      <c r="O38" s="888"/>
      <c r="P38" s="1069"/>
      <c r="Q38" s="888"/>
      <c r="R38" s="889"/>
      <c r="S38" s="785"/>
    </row>
    <row r="39" spans="1:19">
      <c r="A39" s="556"/>
      <c r="B39" s="762" t="s">
        <v>77</v>
      </c>
      <c r="C39" s="761"/>
      <c r="D39" s="557" t="s">
        <v>737</v>
      </c>
      <c r="E39" s="1186"/>
      <c r="F39" s="1069"/>
      <c r="G39" s="888"/>
      <c r="H39" s="1069"/>
      <c r="I39" s="888"/>
      <c r="J39" s="889"/>
      <c r="K39" s="556"/>
      <c r="L39" s="762" t="s">
        <v>77</v>
      </c>
      <c r="M39" s="753" t="s">
        <v>737</v>
      </c>
      <c r="N39" s="1069"/>
      <c r="O39" s="888"/>
      <c r="P39" s="1069"/>
      <c r="Q39" s="888"/>
      <c r="R39" s="889"/>
      <c r="S39" s="785"/>
    </row>
    <row r="40" spans="1:19">
      <c r="A40" s="556"/>
      <c r="B40" s="762" t="s">
        <v>78</v>
      </c>
      <c r="C40" s="761"/>
      <c r="D40" s="557" t="s">
        <v>738</v>
      </c>
      <c r="E40" s="1186"/>
      <c r="F40" s="1069"/>
      <c r="G40" s="888"/>
      <c r="H40" s="1069"/>
      <c r="I40" s="888"/>
      <c r="J40" s="889"/>
      <c r="K40" s="556"/>
      <c r="L40" s="762" t="s">
        <v>78</v>
      </c>
      <c r="M40" s="753" t="s">
        <v>738</v>
      </c>
      <c r="N40" s="1069"/>
      <c r="O40" s="888"/>
      <c r="P40" s="1069"/>
      <c r="Q40" s="888"/>
      <c r="R40" s="889"/>
      <c r="S40" s="785"/>
    </row>
    <row r="41" spans="1:19">
      <c r="A41" s="556"/>
      <c r="B41" s="762" t="s">
        <v>79</v>
      </c>
      <c r="C41" s="761"/>
      <c r="D41" s="557" t="s">
        <v>739</v>
      </c>
      <c r="E41" s="1186"/>
      <c r="F41" s="1069"/>
      <c r="G41" s="888"/>
      <c r="H41" s="1069"/>
      <c r="I41" s="888"/>
      <c r="J41" s="889"/>
      <c r="K41" s="556"/>
      <c r="L41" s="762" t="s">
        <v>79</v>
      </c>
      <c r="M41" s="753" t="s">
        <v>739</v>
      </c>
      <c r="N41" s="1069"/>
      <c r="O41" s="888"/>
      <c r="P41" s="1069"/>
      <c r="Q41" s="888"/>
      <c r="R41" s="889"/>
      <c r="S41" s="785"/>
    </row>
    <row r="42" spans="1:19">
      <c r="A42" s="556"/>
      <c r="B42" s="762" t="s">
        <v>80</v>
      </c>
      <c r="C42" s="761"/>
      <c r="D42" s="557" t="s">
        <v>740</v>
      </c>
      <c r="E42" s="1186">
        <v>-22117559.399999995</v>
      </c>
      <c r="F42" s="1069"/>
      <c r="G42" s="888"/>
      <c r="H42" s="1069"/>
      <c r="I42" s="888">
        <v>-13487132.899204198</v>
      </c>
      <c r="J42" s="889">
        <v>-8630426.5007957965</v>
      </c>
      <c r="K42" s="556"/>
      <c r="L42" s="762" t="s">
        <v>80</v>
      </c>
      <c r="M42" s="753" t="s">
        <v>740</v>
      </c>
      <c r="N42" s="1069"/>
      <c r="O42" s="888"/>
      <c r="P42" s="1069"/>
      <c r="Q42" s="888"/>
      <c r="R42" s="889"/>
      <c r="S42" s="785"/>
    </row>
    <row r="43" spans="1:19">
      <c r="A43" s="556"/>
      <c r="B43" s="557"/>
      <c r="C43" s="761"/>
      <c r="D43" s="557"/>
      <c r="E43" s="1186"/>
      <c r="F43" s="1069"/>
      <c r="G43" s="888"/>
      <c r="H43" s="1069"/>
      <c r="I43" s="888"/>
      <c r="J43" s="889"/>
      <c r="K43" s="556"/>
      <c r="L43" s="557"/>
      <c r="M43" s="753" t="s">
        <v>2913</v>
      </c>
      <c r="N43" s="1069"/>
      <c r="O43" s="888"/>
      <c r="P43" s="1069"/>
      <c r="Q43" s="1193">
        <v>7230</v>
      </c>
      <c r="R43" s="889">
        <v>-8760615</v>
      </c>
      <c r="S43" s="1192"/>
    </row>
    <row r="44" spans="1:19">
      <c r="A44" s="556"/>
      <c r="B44" s="762" t="s">
        <v>81</v>
      </c>
      <c r="C44" s="761"/>
      <c r="D44" s="557" t="s">
        <v>45</v>
      </c>
      <c r="E44" s="1189">
        <v>-164287913.59</v>
      </c>
      <c r="F44" s="1188"/>
      <c r="G44" s="1189"/>
      <c r="H44" s="1188"/>
      <c r="I44" s="1188">
        <v>-7396106.4816178689</v>
      </c>
      <c r="J44" s="1188">
        <v>-4732774.1083821291</v>
      </c>
      <c r="K44" s="556"/>
      <c r="L44" s="762" t="s">
        <v>81</v>
      </c>
      <c r="M44" s="753" t="s">
        <v>45</v>
      </c>
      <c r="N44" s="1188"/>
      <c r="O44" s="1189"/>
      <c r="P44" s="1188"/>
      <c r="Q44" s="1193">
        <v>7430</v>
      </c>
      <c r="R44" s="890">
        <v>-143398418</v>
      </c>
      <c r="S44" s="1192"/>
    </row>
    <row r="45" spans="1:19">
      <c r="A45" s="556"/>
      <c r="B45" s="762" t="s">
        <v>82</v>
      </c>
      <c r="C45" s="761"/>
      <c r="D45" s="557" t="s">
        <v>724</v>
      </c>
      <c r="E45" s="1730">
        <f t="shared" ref="E45:J45" si="1">SUM(E31:E44)</f>
        <v>-100969745.98999999</v>
      </c>
      <c r="F45" s="1731">
        <f t="shared" si="1"/>
        <v>0</v>
      </c>
      <c r="G45" s="1730">
        <f t="shared" si="1"/>
        <v>0</v>
      </c>
      <c r="H45" s="1731">
        <f t="shared" si="1"/>
        <v>0</v>
      </c>
      <c r="I45" s="1730">
        <f t="shared" si="1"/>
        <v>31214868.893688947</v>
      </c>
      <c r="J45" s="1732">
        <f t="shared" si="1"/>
        <v>19974418.11631107</v>
      </c>
      <c r="K45" s="556"/>
      <c r="L45" s="762" t="s">
        <v>82</v>
      </c>
      <c r="M45" s="753" t="s">
        <v>724</v>
      </c>
      <c r="N45" s="1731">
        <f>SUM(N31:N44)</f>
        <v>0</v>
      </c>
      <c r="O45" s="1730">
        <f>SUM(O31:O44)</f>
        <v>0</v>
      </c>
      <c r="P45" s="1731">
        <f>SUM(P31:P44)</f>
        <v>0</v>
      </c>
      <c r="Q45" s="1733" t="s">
        <v>725</v>
      </c>
      <c r="R45" s="1732">
        <f>SUM(R31:R44)</f>
        <v>-152159033</v>
      </c>
      <c r="S45" s="785"/>
    </row>
    <row r="46" spans="1:19">
      <c r="A46" s="556"/>
      <c r="B46" s="557" t="s">
        <v>706</v>
      </c>
      <c r="C46" s="761"/>
      <c r="D46" s="557"/>
      <c r="E46" s="613"/>
      <c r="F46" s="617"/>
      <c r="G46" s="613"/>
      <c r="H46" s="617"/>
      <c r="I46" s="613"/>
      <c r="J46" s="615"/>
      <c r="K46" s="556"/>
      <c r="L46" s="557" t="s">
        <v>706</v>
      </c>
      <c r="M46" s="753"/>
      <c r="N46" s="617"/>
      <c r="O46" s="613"/>
      <c r="P46" s="617"/>
      <c r="Q46" s="613"/>
      <c r="R46" s="615"/>
      <c r="S46" s="785"/>
    </row>
    <row r="47" spans="1:19">
      <c r="A47" s="556"/>
      <c r="B47" s="762" t="s">
        <v>83</v>
      </c>
      <c r="C47" s="761"/>
      <c r="D47" s="557" t="s">
        <v>741</v>
      </c>
      <c r="E47" s="888"/>
      <c r="F47" s="1069"/>
      <c r="G47" s="888"/>
      <c r="H47" s="1069"/>
      <c r="I47" s="888"/>
      <c r="J47" s="889"/>
      <c r="K47" s="556"/>
      <c r="L47" s="762" t="s">
        <v>83</v>
      </c>
      <c r="M47" s="753" t="s">
        <v>741</v>
      </c>
      <c r="N47" s="1069"/>
      <c r="O47" s="888"/>
      <c r="P47" s="1069"/>
      <c r="Q47" s="888"/>
      <c r="R47" s="889"/>
      <c r="S47" s="785"/>
    </row>
    <row r="48" spans="1:19">
      <c r="A48" s="556"/>
      <c r="B48" s="557"/>
      <c r="C48" s="761"/>
      <c r="D48" s="557"/>
      <c r="E48" s="753"/>
      <c r="F48" s="557"/>
      <c r="G48" s="753"/>
      <c r="H48" s="557"/>
      <c r="I48" s="753"/>
      <c r="J48" s="558"/>
      <c r="K48" s="556"/>
      <c r="L48" s="557"/>
      <c r="M48" s="753"/>
      <c r="N48" s="557"/>
      <c r="O48" s="753"/>
      <c r="P48" s="557"/>
      <c r="Q48" s="753"/>
      <c r="R48" s="558"/>
      <c r="S48" s="785"/>
    </row>
    <row r="49" spans="1:19">
      <c r="A49" s="556"/>
      <c r="B49" s="762" t="s">
        <v>84</v>
      </c>
      <c r="C49" s="761"/>
      <c r="D49" s="557" t="s">
        <v>742</v>
      </c>
      <c r="E49" s="1186">
        <v>213918345.95000002</v>
      </c>
      <c r="F49" s="1066"/>
      <c r="G49" s="1068"/>
      <c r="H49" s="1066"/>
      <c r="I49" s="888">
        <v>130445909.93188837</v>
      </c>
      <c r="J49" s="889">
        <v>83472436.018111646</v>
      </c>
      <c r="K49" s="556"/>
      <c r="L49" s="762" t="s">
        <v>84</v>
      </c>
      <c r="M49" s="753" t="s">
        <v>742</v>
      </c>
      <c r="N49" s="1069"/>
      <c r="O49" s="888"/>
      <c r="P49" s="1069"/>
      <c r="Q49" s="888"/>
      <c r="R49" s="847"/>
      <c r="S49" s="785"/>
    </row>
    <row r="50" spans="1:19">
      <c r="A50" s="556"/>
      <c r="B50" s="762" t="s">
        <v>85</v>
      </c>
      <c r="C50" s="761"/>
      <c r="D50" s="557" t="s">
        <v>743</v>
      </c>
      <c r="E50" s="1186">
        <v>69663593.559999987</v>
      </c>
      <c r="F50" s="1069"/>
      <c r="G50" s="888"/>
      <c r="H50" s="1069"/>
      <c r="I50" s="888">
        <v>42480371.707733072</v>
      </c>
      <c r="J50" s="889">
        <v>27183221.852266915</v>
      </c>
      <c r="K50" s="556"/>
      <c r="L50" s="762" t="s">
        <v>85</v>
      </c>
      <c r="M50" s="753" t="s">
        <v>743</v>
      </c>
      <c r="N50" s="1069"/>
      <c r="O50" s="888"/>
      <c r="P50" s="1069"/>
      <c r="Q50" s="888"/>
      <c r="R50" s="889"/>
      <c r="S50" s="1194"/>
    </row>
    <row r="51" spans="1:19">
      <c r="A51" s="556"/>
      <c r="B51" s="762" t="s">
        <v>86</v>
      </c>
      <c r="C51" s="761"/>
      <c r="D51" s="557" t="s">
        <v>744</v>
      </c>
      <c r="E51" s="1186">
        <v>1919116.75</v>
      </c>
      <c r="F51" s="1069"/>
      <c r="G51" s="888"/>
      <c r="H51" s="1069"/>
      <c r="I51" s="888">
        <v>1170263.9603327501</v>
      </c>
      <c r="J51" s="889">
        <v>748852.78966724989</v>
      </c>
      <c r="K51" s="556"/>
      <c r="L51" s="762" t="s">
        <v>86</v>
      </c>
      <c r="M51" s="753" t="s">
        <v>744</v>
      </c>
      <c r="N51" s="1069"/>
      <c r="O51" s="888"/>
      <c r="P51" s="1069"/>
      <c r="Q51" s="888"/>
      <c r="R51" s="889"/>
      <c r="S51" s="1194"/>
    </row>
    <row r="52" spans="1:19">
      <c r="A52" s="556"/>
      <c r="B52" s="762" t="s">
        <v>87</v>
      </c>
      <c r="C52" s="761"/>
      <c r="D52" s="557" t="s">
        <v>745</v>
      </c>
      <c r="E52" s="1186">
        <v>12593184</v>
      </c>
      <c r="F52" s="1069"/>
      <c r="G52" s="888"/>
      <c r="H52" s="1069"/>
      <c r="I52" s="888">
        <v>7679235.4509120006</v>
      </c>
      <c r="J52" s="889">
        <v>4913948.5490879994</v>
      </c>
      <c r="K52" s="556"/>
      <c r="L52" s="762" t="s">
        <v>87</v>
      </c>
      <c r="M52" s="753" t="s">
        <v>745</v>
      </c>
      <c r="N52" s="1069"/>
      <c r="O52" s="888"/>
      <c r="P52" s="1069"/>
      <c r="Q52" s="888"/>
      <c r="R52" s="889"/>
      <c r="S52" s="785"/>
    </row>
    <row r="53" spans="1:19">
      <c r="A53" s="556"/>
      <c r="B53" s="762" t="s">
        <v>2076</v>
      </c>
      <c r="C53" s="761"/>
      <c r="D53" s="557" t="s">
        <v>1924</v>
      </c>
      <c r="E53" s="888"/>
      <c r="F53" s="1069"/>
      <c r="G53" s="888"/>
      <c r="H53" s="1069"/>
      <c r="I53" s="888">
        <v>0</v>
      </c>
      <c r="J53" s="889">
        <v>0</v>
      </c>
      <c r="K53" s="556"/>
      <c r="L53" s="762" t="s">
        <v>2076</v>
      </c>
      <c r="M53" s="753" t="s">
        <v>1924</v>
      </c>
      <c r="N53" s="1069"/>
      <c r="O53" s="888"/>
      <c r="P53" s="1069"/>
      <c r="Q53" s="888"/>
      <c r="R53" s="889"/>
      <c r="S53" s="1194"/>
    </row>
    <row r="54" spans="1:19">
      <c r="A54" s="556"/>
      <c r="B54" s="762" t="s">
        <v>2078</v>
      </c>
      <c r="C54" s="761"/>
      <c r="D54" s="557" t="s">
        <v>45</v>
      </c>
      <c r="E54" s="888"/>
      <c r="F54" s="1069"/>
      <c r="G54" s="888"/>
      <c r="H54" s="1069"/>
      <c r="I54" s="888">
        <v>0</v>
      </c>
      <c r="J54" s="889">
        <v>0</v>
      </c>
      <c r="K54" s="556"/>
      <c r="L54" s="762" t="s">
        <v>2078</v>
      </c>
      <c r="M54" s="753" t="s">
        <v>45</v>
      </c>
      <c r="N54" s="1069"/>
      <c r="O54" s="888"/>
      <c r="P54" s="1069"/>
      <c r="Q54" s="888"/>
      <c r="R54" s="889"/>
      <c r="S54" s="1194"/>
    </row>
    <row r="55" spans="1:19">
      <c r="A55" s="556"/>
      <c r="B55" s="762" t="s">
        <v>2080</v>
      </c>
      <c r="C55" s="761"/>
      <c r="D55" s="557"/>
      <c r="E55" s="1189"/>
      <c r="F55" s="1188"/>
      <c r="G55" s="1189"/>
      <c r="H55" s="1188"/>
      <c r="I55" s="1189"/>
      <c r="J55" s="1190"/>
      <c r="K55" s="556"/>
      <c r="L55" s="762" t="s">
        <v>2080</v>
      </c>
      <c r="M55" s="753"/>
      <c r="N55" s="1188"/>
      <c r="O55" s="1189"/>
      <c r="P55" s="1188"/>
      <c r="Q55" s="888"/>
      <c r="R55" s="1190"/>
      <c r="S55" s="785"/>
    </row>
    <row r="56" spans="1:19">
      <c r="A56" s="556"/>
      <c r="B56" s="762" t="s">
        <v>2083</v>
      </c>
      <c r="C56" s="761"/>
      <c r="D56" s="557" t="s">
        <v>724</v>
      </c>
      <c r="E56" s="1730">
        <f t="shared" ref="E56:J56" si="2">SUM(E49:E55)</f>
        <v>298094240.25999999</v>
      </c>
      <c r="F56" s="1734">
        <f t="shared" si="2"/>
        <v>0</v>
      </c>
      <c r="G56" s="1734">
        <f t="shared" si="2"/>
        <v>0</v>
      </c>
      <c r="H56" s="1734">
        <f t="shared" si="2"/>
        <v>0</v>
      </c>
      <c r="I56" s="1734">
        <f t="shared" si="2"/>
        <v>181775781.05086619</v>
      </c>
      <c r="J56" s="1732">
        <f t="shared" si="2"/>
        <v>116318459.2091338</v>
      </c>
      <c r="K56" s="556"/>
      <c r="L56" s="762" t="s">
        <v>2083</v>
      </c>
      <c r="M56" s="753" t="s">
        <v>724</v>
      </c>
      <c r="N56" s="1731">
        <f>SUM(N49:N55)</f>
        <v>0</v>
      </c>
      <c r="O56" s="1730">
        <f>SUM(O49:O55)</f>
        <v>0</v>
      </c>
      <c r="P56" s="1731">
        <f>SUM(P49:P55)</f>
        <v>0</v>
      </c>
      <c r="Q56" s="1735" t="s">
        <v>725</v>
      </c>
      <c r="R56" s="1732">
        <f>SUM(R49:R55)</f>
        <v>0</v>
      </c>
      <c r="S56" s="785"/>
    </row>
    <row r="57" spans="1:19">
      <c r="A57" s="556"/>
      <c r="B57" s="557"/>
      <c r="C57" s="761"/>
      <c r="D57" s="557"/>
      <c r="E57" s="613"/>
      <c r="F57" s="617"/>
      <c r="G57" s="613"/>
      <c r="H57" s="617"/>
      <c r="I57" s="613"/>
      <c r="J57" s="615"/>
      <c r="K57" s="556"/>
      <c r="L57" s="557"/>
      <c r="M57" s="753"/>
      <c r="N57" s="617"/>
      <c r="O57" s="613"/>
      <c r="P57" s="617"/>
      <c r="Q57" s="613"/>
      <c r="R57" s="615"/>
      <c r="S57" s="785"/>
    </row>
    <row r="58" spans="1:19">
      <c r="A58" s="556"/>
      <c r="B58" s="762" t="s">
        <v>2397</v>
      </c>
      <c r="C58" s="761"/>
      <c r="D58" s="581" t="s">
        <v>746</v>
      </c>
      <c r="E58" s="1068"/>
      <c r="F58" s="1066"/>
      <c r="G58" s="1068"/>
      <c r="H58" s="1066"/>
      <c r="I58" s="1068"/>
      <c r="J58" s="847"/>
      <c r="K58" s="556"/>
      <c r="L58" s="762" t="s">
        <v>2397</v>
      </c>
      <c r="M58" s="609" t="s">
        <v>746</v>
      </c>
      <c r="N58" s="1069"/>
      <c r="O58" s="888"/>
      <c r="P58" s="1069"/>
      <c r="Q58" s="888"/>
      <c r="R58" s="889"/>
      <c r="S58" s="785"/>
    </row>
    <row r="59" spans="1:19">
      <c r="A59" s="556"/>
      <c r="B59" s="762" t="s">
        <v>2400</v>
      </c>
      <c r="C59" s="761"/>
      <c r="D59" s="557"/>
      <c r="E59" s="888"/>
      <c r="F59" s="1069"/>
      <c r="G59" s="888"/>
      <c r="H59" s="1069"/>
      <c r="I59" s="888"/>
      <c r="J59" s="889"/>
      <c r="K59" s="556"/>
      <c r="L59" s="762" t="s">
        <v>2400</v>
      </c>
      <c r="M59" s="753"/>
      <c r="N59" s="1069"/>
      <c r="O59" s="888"/>
      <c r="P59" s="1069"/>
      <c r="Q59" s="888"/>
      <c r="R59" s="889"/>
      <c r="S59" s="785"/>
    </row>
    <row r="60" spans="1:19">
      <c r="A60" s="556"/>
      <c r="B60" s="762" t="s">
        <v>2403</v>
      </c>
      <c r="C60" s="761"/>
      <c r="D60" s="557"/>
      <c r="E60" s="1189"/>
      <c r="F60" s="1188"/>
      <c r="G60" s="1189"/>
      <c r="H60" s="1188"/>
      <c r="I60" s="1189"/>
      <c r="J60" s="1190"/>
      <c r="K60" s="556"/>
      <c r="L60" s="762" t="s">
        <v>2403</v>
      </c>
      <c r="M60" s="753"/>
      <c r="N60" s="1188"/>
      <c r="O60" s="1189"/>
      <c r="P60" s="1188"/>
      <c r="Q60" s="888"/>
      <c r="R60" s="1190"/>
      <c r="S60" s="785"/>
    </row>
    <row r="61" spans="1:19">
      <c r="A61" s="556"/>
      <c r="B61" s="557" t="s">
        <v>706</v>
      </c>
      <c r="C61" s="761"/>
      <c r="D61" s="557"/>
      <c r="E61" s="613"/>
      <c r="F61" s="617"/>
      <c r="G61" s="613"/>
      <c r="H61" s="617"/>
      <c r="I61" s="613"/>
      <c r="J61" s="615"/>
      <c r="K61" s="556"/>
      <c r="L61" s="557" t="s">
        <v>706</v>
      </c>
      <c r="M61" s="753"/>
      <c r="N61" s="617"/>
      <c r="O61" s="613"/>
      <c r="P61" s="617"/>
      <c r="Q61" s="613"/>
      <c r="R61" s="615"/>
      <c r="S61" s="785"/>
    </row>
    <row r="62" spans="1:19" ht="16" thickBot="1">
      <c r="A62" s="1468"/>
      <c r="B62" s="1736" t="s">
        <v>2407</v>
      </c>
      <c r="C62" s="1627"/>
      <c r="D62" s="1181" t="s">
        <v>747</v>
      </c>
      <c r="E62" s="1737">
        <f t="shared" ref="E62:J62" si="3">E27+E45+E56+E58+E59+E60</f>
        <v>-469834758.57999992</v>
      </c>
      <c r="F62" s="1738">
        <f t="shared" si="3"/>
        <v>-583667667</v>
      </c>
      <c r="G62" s="1737">
        <f t="shared" si="3"/>
        <v>-110474540</v>
      </c>
      <c r="H62" s="1738">
        <f t="shared" si="3"/>
        <v>0</v>
      </c>
      <c r="I62" s="1737">
        <f t="shared" si="3"/>
        <v>212990649.94455513</v>
      </c>
      <c r="J62" s="1453">
        <f t="shared" si="3"/>
        <v>163475831.47544485</v>
      </c>
      <c r="K62" s="1468"/>
      <c r="L62" s="1736" t="s">
        <v>2407</v>
      </c>
      <c r="M62" s="1739" t="s">
        <v>747</v>
      </c>
      <c r="N62" s="1738">
        <f>N27+N45+N56+N58+N59+N60</f>
        <v>0</v>
      </c>
      <c r="O62" s="1737">
        <f>O27+O45+O56+O58+O59+O60</f>
        <v>0</v>
      </c>
      <c r="P62" s="1738">
        <f>P27+P45+P56+P58+P59+P60</f>
        <v>0</v>
      </c>
      <c r="Q62" s="1740" t="s">
        <v>748</v>
      </c>
      <c r="R62" s="1453">
        <f>R27+R45+R56+R58+R59+R60</f>
        <v>-152159033</v>
      </c>
      <c r="S62" s="785"/>
    </row>
    <row r="63" spans="1:19">
      <c r="A63" s="557"/>
      <c r="B63" s="557" t="s">
        <v>454</v>
      </c>
      <c r="C63" s="557"/>
      <c r="D63" s="557"/>
      <c r="E63" s="557"/>
      <c r="F63" s="557"/>
      <c r="G63" s="557"/>
      <c r="H63" s="557"/>
      <c r="I63" s="557"/>
      <c r="J63" s="557"/>
      <c r="K63" s="557"/>
      <c r="L63" s="557" t="s">
        <v>706</v>
      </c>
      <c r="M63" s="557"/>
      <c r="N63" s="557"/>
      <c r="O63" s="557"/>
      <c r="P63" s="557"/>
      <c r="Q63" s="557"/>
      <c r="R63" s="1182" t="s">
        <v>454</v>
      </c>
      <c r="S63" s="785"/>
    </row>
    <row r="64" spans="1:19">
      <c r="A64" s="1183">
        <v>70</v>
      </c>
      <c r="B64" s="1183"/>
      <c r="C64" s="1183"/>
      <c r="D64" s="1183"/>
      <c r="E64" s="1183"/>
      <c r="F64" s="1183"/>
      <c r="G64" s="1183"/>
      <c r="H64" s="1183"/>
      <c r="I64" s="1183"/>
      <c r="J64" s="1183"/>
      <c r="K64" s="557"/>
      <c r="L64" s="1183">
        <v>71</v>
      </c>
      <c r="M64" s="1183"/>
      <c r="N64" s="1183"/>
      <c r="O64" s="1183"/>
      <c r="P64" s="1183"/>
      <c r="Q64" s="1183"/>
      <c r="R64" s="1183"/>
      <c r="S64" s="785"/>
    </row>
  </sheetData>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64</xdr:row>
                    <xdr:rowOff>0</xdr:rowOff>
                  </from>
                  <to>
                    <xdr:col>0</xdr:col>
                    <xdr:colOff>0</xdr:colOff>
                    <xdr:row>64</xdr:row>
                    <xdr:rowOff>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dimension ref="A1:AH57"/>
  <sheetViews>
    <sheetView defaultGridColor="0" colorId="22" zoomScale="75" zoomScaleNormal="75" workbookViewId="0">
      <selection activeCell="L17" sqref="L17"/>
    </sheetView>
  </sheetViews>
  <sheetFormatPr defaultColWidth="9.84375" defaultRowHeight="15.5"/>
  <cols>
    <col min="1" max="1" width="9.84375" style="570"/>
    <col min="2" max="2" width="10.15234375" style="570" customWidth="1"/>
    <col min="3" max="3" width="27.84375" style="570" customWidth="1"/>
    <col min="4" max="4" width="38.4609375" style="570" customWidth="1"/>
    <col min="5" max="5" width="33.3828125" style="570" customWidth="1"/>
    <col min="6" max="6" width="24.15234375" style="570" customWidth="1"/>
    <col min="7" max="250" width="9.84375" style="570"/>
    <col min="251" max="251" width="9.921875" style="570" customWidth="1"/>
    <col min="252" max="252" width="27.84375" style="570" customWidth="1"/>
    <col min="253" max="253" width="34.15234375" style="570" customWidth="1"/>
    <col min="254" max="254" width="14.84375" style="570" customWidth="1"/>
    <col min="255" max="255" width="20.4609375" style="570" customWidth="1"/>
    <col min="256" max="506" width="9.84375" style="570"/>
    <col min="507" max="507" width="9.921875" style="570" customWidth="1"/>
    <col min="508" max="508" width="27.84375" style="570" customWidth="1"/>
    <col min="509" max="509" width="34.15234375" style="570" customWidth="1"/>
    <col min="510" max="510" width="14.84375" style="570" customWidth="1"/>
    <col min="511" max="511" width="20.4609375" style="570" customWidth="1"/>
    <col min="512" max="762" width="9.84375" style="570"/>
    <col min="763" max="763" width="9.921875" style="570" customWidth="1"/>
    <col min="764" max="764" width="27.84375" style="570" customWidth="1"/>
    <col min="765" max="765" width="34.15234375" style="570" customWidth="1"/>
    <col min="766" max="766" width="14.84375" style="570" customWidth="1"/>
    <col min="767" max="767" width="20.4609375" style="570" customWidth="1"/>
    <col min="768" max="1018" width="9.84375" style="570"/>
    <col min="1019" max="1019" width="9.921875" style="570" customWidth="1"/>
    <col min="1020" max="1020" width="27.84375" style="570" customWidth="1"/>
    <col min="1021" max="1021" width="34.15234375" style="570" customWidth="1"/>
    <col min="1022" max="1022" width="14.84375" style="570" customWidth="1"/>
    <col min="1023" max="1023" width="20.4609375" style="570" customWidth="1"/>
    <col min="1024" max="1274" width="9.84375" style="570"/>
    <col min="1275" max="1275" width="9.921875" style="570" customWidth="1"/>
    <col min="1276" max="1276" width="27.84375" style="570" customWidth="1"/>
    <col min="1277" max="1277" width="34.15234375" style="570" customWidth="1"/>
    <col min="1278" max="1278" width="14.84375" style="570" customWidth="1"/>
    <col min="1279" max="1279" width="20.4609375" style="570" customWidth="1"/>
    <col min="1280" max="1530" width="9.84375" style="570"/>
    <col min="1531" max="1531" width="9.921875" style="570" customWidth="1"/>
    <col min="1532" max="1532" width="27.84375" style="570" customWidth="1"/>
    <col min="1533" max="1533" width="34.15234375" style="570" customWidth="1"/>
    <col min="1534" max="1534" width="14.84375" style="570" customWidth="1"/>
    <col min="1535" max="1535" width="20.4609375" style="570" customWidth="1"/>
    <col min="1536" max="1786" width="9.84375" style="570"/>
    <col min="1787" max="1787" width="9.921875" style="570" customWidth="1"/>
    <col min="1788" max="1788" width="27.84375" style="570" customWidth="1"/>
    <col min="1789" max="1789" width="34.15234375" style="570" customWidth="1"/>
    <col min="1790" max="1790" width="14.84375" style="570" customWidth="1"/>
    <col min="1791" max="1791" width="20.4609375" style="570" customWidth="1"/>
    <col min="1792" max="2042" width="9.84375" style="570"/>
    <col min="2043" max="2043" width="9.921875" style="570" customWidth="1"/>
    <col min="2044" max="2044" width="27.84375" style="570" customWidth="1"/>
    <col min="2045" max="2045" width="34.15234375" style="570" customWidth="1"/>
    <col min="2046" max="2046" width="14.84375" style="570" customWidth="1"/>
    <col min="2047" max="2047" width="20.4609375" style="570" customWidth="1"/>
    <col min="2048" max="2298" width="9.84375" style="570"/>
    <col min="2299" max="2299" width="9.921875" style="570" customWidth="1"/>
    <col min="2300" max="2300" width="27.84375" style="570" customWidth="1"/>
    <col min="2301" max="2301" width="34.15234375" style="570" customWidth="1"/>
    <col min="2302" max="2302" width="14.84375" style="570" customWidth="1"/>
    <col min="2303" max="2303" width="20.4609375" style="570" customWidth="1"/>
    <col min="2304" max="2554" width="9.84375" style="570"/>
    <col min="2555" max="2555" width="9.921875" style="570" customWidth="1"/>
    <col min="2556" max="2556" width="27.84375" style="570" customWidth="1"/>
    <col min="2557" max="2557" width="34.15234375" style="570" customWidth="1"/>
    <col min="2558" max="2558" width="14.84375" style="570" customWidth="1"/>
    <col min="2559" max="2559" width="20.4609375" style="570" customWidth="1"/>
    <col min="2560" max="2810" width="9.84375" style="570"/>
    <col min="2811" max="2811" width="9.921875" style="570" customWidth="1"/>
    <col min="2812" max="2812" width="27.84375" style="570" customWidth="1"/>
    <col min="2813" max="2813" width="34.15234375" style="570" customWidth="1"/>
    <col min="2814" max="2814" width="14.84375" style="570" customWidth="1"/>
    <col min="2815" max="2815" width="20.4609375" style="570" customWidth="1"/>
    <col min="2816" max="3066" width="9.84375" style="570"/>
    <col min="3067" max="3067" width="9.921875" style="570" customWidth="1"/>
    <col min="3068" max="3068" width="27.84375" style="570" customWidth="1"/>
    <col min="3069" max="3069" width="34.15234375" style="570" customWidth="1"/>
    <col min="3070" max="3070" width="14.84375" style="570" customWidth="1"/>
    <col min="3071" max="3071" width="20.4609375" style="570" customWidth="1"/>
    <col min="3072" max="3322" width="9.84375" style="570"/>
    <col min="3323" max="3323" width="9.921875" style="570" customWidth="1"/>
    <col min="3324" max="3324" width="27.84375" style="570" customWidth="1"/>
    <col min="3325" max="3325" width="34.15234375" style="570" customWidth="1"/>
    <col min="3326" max="3326" width="14.84375" style="570" customWidth="1"/>
    <col min="3327" max="3327" width="20.4609375" style="570" customWidth="1"/>
    <col min="3328" max="3578" width="9.84375" style="570"/>
    <col min="3579" max="3579" width="9.921875" style="570" customWidth="1"/>
    <col min="3580" max="3580" width="27.84375" style="570" customWidth="1"/>
    <col min="3581" max="3581" width="34.15234375" style="570" customWidth="1"/>
    <col min="3582" max="3582" width="14.84375" style="570" customWidth="1"/>
    <col min="3583" max="3583" width="20.4609375" style="570" customWidth="1"/>
    <col min="3584" max="3834" width="9.84375" style="570"/>
    <col min="3835" max="3835" width="9.921875" style="570" customWidth="1"/>
    <col min="3836" max="3836" width="27.84375" style="570" customWidth="1"/>
    <col min="3837" max="3837" width="34.15234375" style="570" customWidth="1"/>
    <col min="3838" max="3838" width="14.84375" style="570" customWidth="1"/>
    <col min="3839" max="3839" width="20.4609375" style="570" customWidth="1"/>
    <col min="3840" max="4090" width="9.84375" style="570"/>
    <col min="4091" max="4091" width="9.921875" style="570" customWidth="1"/>
    <col min="4092" max="4092" width="27.84375" style="570" customWidth="1"/>
    <col min="4093" max="4093" width="34.15234375" style="570" customWidth="1"/>
    <col min="4094" max="4094" width="14.84375" style="570" customWidth="1"/>
    <col min="4095" max="4095" width="20.4609375" style="570" customWidth="1"/>
    <col min="4096" max="4346" width="9.84375" style="570"/>
    <col min="4347" max="4347" width="9.921875" style="570" customWidth="1"/>
    <col min="4348" max="4348" width="27.84375" style="570" customWidth="1"/>
    <col min="4349" max="4349" width="34.15234375" style="570" customWidth="1"/>
    <col min="4350" max="4350" width="14.84375" style="570" customWidth="1"/>
    <col min="4351" max="4351" width="20.4609375" style="570" customWidth="1"/>
    <col min="4352" max="4602" width="9.84375" style="570"/>
    <col min="4603" max="4603" width="9.921875" style="570" customWidth="1"/>
    <col min="4604" max="4604" width="27.84375" style="570" customWidth="1"/>
    <col min="4605" max="4605" width="34.15234375" style="570" customWidth="1"/>
    <col min="4606" max="4606" width="14.84375" style="570" customWidth="1"/>
    <col min="4607" max="4607" width="20.4609375" style="570" customWidth="1"/>
    <col min="4608" max="4858" width="9.84375" style="570"/>
    <col min="4859" max="4859" width="9.921875" style="570" customWidth="1"/>
    <col min="4860" max="4860" width="27.84375" style="570" customWidth="1"/>
    <col min="4861" max="4861" width="34.15234375" style="570" customWidth="1"/>
    <col min="4862" max="4862" width="14.84375" style="570" customWidth="1"/>
    <col min="4863" max="4863" width="20.4609375" style="570" customWidth="1"/>
    <col min="4864" max="5114" width="9.84375" style="570"/>
    <col min="5115" max="5115" width="9.921875" style="570" customWidth="1"/>
    <col min="5116" max="5116" width="27.84375" style="570" customWidth="1"/>
    <col min="5117" max="5117" width="34.15234375" style="570" customWidth="1"/>
    <col min="5118" max="5118" width="14.84375" style="570" customWidth="1"/>
    <col min="5119" max="5119" width="20.4609375" style="570" customWidth="1"/>
    <col min="5120" max="5370" width="9.84375" style="570"/>
    <col min="5371" max="5371" width="9.921875" style="570" customWidth="1"/>
    <col min="5372" max="5372" width="27.84375" style="570" customWidth="1"/>
    <col min="5373" max="5373" width="34.15234375" style="570" customWidth="1"/>
    <col min="5374" max="5374" width="14.84375" style="570" customWidth="1"/>
    <col min="5375" max="5375" width="20.4609375" style="570" customWidth="1"/>
    <col min="5376" max="5626" width="9.84375" style="570"/>
    <col min="5627" max="5627" width="9.921875" style="570" customWidth="1"/>
    <col min="5628" max="5628" width="27.84375" style="570" customWidth="1"/>
    <col min="5629" max="5629" width="34.15234375" style="570" customWidth="1"/>
    <col min="5630" max="5630" width="14.84375" style="570" customWidth="1"/>
    <col min="5631" max="5631" width="20.4609375" style="570" customWidth="1"/>
    <col min="5632" max="5882" width="9.84375" style="570"/>
    <col min="5883" max="5883" width="9.921875" style="570" customWidth="1"/>
    <col min="5884" max="5884" width="27.84375" style="570" customWidth="1"/>
    <col min="5885" max="5885" width="34.15234375" style="570" customWidth="1"/>
    <col min="5886" max="5886" width="14.84375" style="570" customWidth="1"/>
    <col min="5887" max="5887" width="20.4609375" style="570" customWidth="1"/>
    <col min="5888" max="6138" width="9.84375" style="570"/>
    <col min="6139" max="6139" width="9.921875" style="570" customWidth="1"/>
    <col min="6140" max="6140" width="27.84375" style="570" customWidth="1"/>
    <col min="6141" max="6141" width="34.15234375" style="570" customWidth="1"/>
    <col min="6142" max="6142" width="14.84375" style="570" customWidth="1"/>
    <col min="6143" max="6143" width="20.4609375" style="570" customWidth="1"/>
    <col min="6144" max="6394" width="9.84375" style="570"/>
    <col min="6395" max="6395" width="9.921875" style="570" customWidth="1"/>
    <col min="6396" max="6396" width="27.84375" style="570" customWidth="1"/>
    <col min="6397" max="6397" width="34.15234375" style="570" customWidth="1"/>
    <col min="6398" max="6398" width="14.84375" style="570" customWidth="1"/>
    <col min="6399" max="6399" width="20.4609375" style="570" customWidth="1"/>
    <col min="6400" max="6650" width="9.84375" style="570"/>
    <col min="6651" max="6651" width="9.921875" style="570" customWidth="1"/>
    <col min="6652" max="6652" width="27.84375" style="570" customWidth="1"/>
    <col min="6653" max="6653" width="34.15234375" style="570" customWidth="1"/>
    <col min="6654" max="6654" width="14.84375" style="570" customWidth="1"/>
    <col min="6655" max="6655" width="20.4609375" style="570" customWidth="1"/>
    <col min="6656" max="6906" width="9.84375" style="570"/>
    <col min="6907" max="6907" width="9.921875" style="570" customWidth="1"/>
    <col min="6908" max="6908" width="27.84375" style="570" customWidth="1"/>
    <col min="6909" max="6909" width="34.15234375" style="570" customWidth="1"/>
    <col min="6910" max="6910" width="14.84375" style="570" customWidth="1"/>
    <col min="6911" max="6911" width="20.4609375" style="570" customWidth="1"/>
    <col min="6912" max="7162" width="9.84375" style="570"/>
    <col min="7163" max="7163" width="9.921875" style="570" customWidth="1"/>
    <col min="7164" max="7164" width="27.84375" style="570" customWidth="1"/>
    <col min="7165" max="7165" width="34.15234375" style="570" customWidth="1"/>
    <col min="7166" max="7166" width="14.84375" style="570" customWidth="1"/>
    <col min="7167" max="7167" width="20.4609375" style="570" customWidth="1"/>
    <col min="7168" max="7418" width="9.84375" style="570"/>
    <col min="7419" max="7419" width="9.921875" style="570" customWidth="1"/>
    <col min="7420" max="7420" width="27.84375" style="570" customWidth="1"/>
    <col min="7421" max="7421" width="34.15234375" style="570" customWidth="1"/>
    <col min="7422" max="7422" width="14.84375" style="570" customWidth="1"/>
    <col min="7423" max="7423" width="20.4609375" style="570" customWidth="1"/>
    <col min="7424" max="7674" width="9.84375" style="570"/>
    <col min="7675" max="7675" width="9.921875" style="570" customWidth="1"/>
    <col min="7676" max="7676" width="27.84375" style="570" customWidth="1"/>
    <col min="7677" max="7677" width="34.15234375" style="570" customWidth="1"/>
    <col min="7678" max="7678" width="14.84375" style="570" customWidth="1"/>
    <col min="7679" max="7679" width="20.4609375" style="570" customWidth="1"/>
    <col min="7680" max="7930" width="9.84375" style="570"/>
    <col min="7931" max="7931" width="9.921875" style="570" customWidth="1"/>
    <col min="7932" max="7932" width="27.84375" style="570" customWidth="1"/>
    <col min="7933" max="7933" width="34.15234375" style="570" customWidth="1"/>
    <col min="7934" max="7934" width="14.84375" style="570" customWidth="1"/>
    <col min="7935" max="7935" width="20.4609375" style="570" customWidth="1"/>
    <col min="7936" max="8186" width="9.84375" style="570"/>
    <col min="8187" max="8187" width="9.921875" style="570" customWidth="1"/>
    <col min="8188" max="8188" width="27.84375" style="570" customWidth="1"/>
    <col min="8189" max="8189" width="34.15234375" style="570" customWidth="1"/>
    <col min="8190" max="8190" width="14.84375" style="570" customWidth="1"/>
    <col min="8191" max="8191" width="20.4609375" style="570" customWidth="1"/>
    <col min="8192" max="8442" width="9.84375" style="570"/>
    <col min="8443" max="8443" width="9.921875" style="570" customWidth="1"/>
    <col min="8444" max="8444" width="27.84375" style="570" customWidth="1"/>
    <col min="8445" max="8445" width="34.15234375" style="570" customWidth="1"/>
    <col min="8446" max="8446" width="14.84375" style="570" customWidth="1"/>
    <col min="8447" max="8447" width="20.4609375" style="570" customWidth="1"/>
    <col min="8448" max="8698" width="9.84375" style="570"/>
    <col min="8699" max="8699" width="9.921875" style="570" customWidth="1"/>
    <col min="8700" max="8700" width="27.84375" style="570" customWidth="1"/>
    <col min="8701" max="8701" width="34.15234375" style="570" customWidth="1"/>
    <col min="8702" max="8702" width="14.84375" style="570" customWidth="1"/>
    <col min="8703" max="8703" width="20.4609375" style="570" customWidth="1"/>
    <col min="8704" max="8954" width="9.84375" style="570"/>
    <col min="8955" max="8955" width="9.921875" style="570" customWidth="1"/>
    <col min="8956" max="8956" width="27.84375" style="570" customWidth="1"/>
    <col min="8957" max="8957" width="34.15234375" style="570" customWidth="1"/>
    <col min="8958" max="8958" width="14.84375" style="570" customWidth="1"/>
    <col min="8959" max="8959" width="20.4609375" style="570" customWidth="1"/>
    <col min="8960" max="9210" width="9.84375" style="570"/>
    <col min="9211" max="9211" width="9.921875" style="570" customWidth="1"/>
    <col min="9212" max="9212" width="27.84375" style="570" customWidth="1"/>
    <col min="9213" max="9213" width="34.15234375" style="570" customWidth="1"/>
    <col min="9214" max="9214" width="14.84375" style="570" customWidth="1"/>
    <col min="9215" max="9215" width="20.4609375" style="570" customWidth="1"/>
    <col min="9216" max="9466" width="9.84375" style="570"/>
    <col min="9467" max="9467" width="9.921875" style="570" customWidth="1"/>
    <col min="9468" max="9468" width="27.84375" style="570" customWidth="1"/>
    <col min="9469" max="9469" width="34.15234375" style="570" customWidth="1"/>
    <col min="9470" max="9470" width="14.84375" style="570" customWidth="1"/>
    <col min="9471" max="9471" width="20.4609375" style="570" customWidth="1"/>
    <col min="9472" max="9722" width="9.84375" style="570"/>
    <col min="9723" max="9723" width="9.921875" style="570" customWidth="1"/>
    <col min="9724" max="9724" width="27.84375" style="570" customWidth="1"/>
    <col min="9725" max="9725" width="34.15234375" style="570" customWidth="1"/>
    <col min="9726" max="9726" width="14.84375" style="570" customWidth="1"/>
    <col min="9727" max="9727" width="20.4609375" style="570" customWidth="1"/>
    <col min="9728" max="9978" width="9.84375" style="570"/>
    <col min="9979" max="9979" width="9.921875" style="570" customWidth="1"/>
    <col min="9980" max="9980" width="27.84375" style="570" customWidth="1"/>
    <col min="9981" max="9981" width="34.15234375" style="570" customWidth="1"/>
    <col min="9982" max="9982" width="14.84375" style="570" customWidth="1"/>
    <col min="9983" max="9983" width="20.4609375" style="570" customWidth="1"/>
    <col min="9984" max="10234" width="9.84375" style="570"/>
    <col min="10235" max="10235" width="9.921875" style="570" customWidth="1"/>
    <col min="10236" max="10236" width="27.84375" style="570" customWidth="1"/>
    <col min="10237" max="10237" width="34.15234375" style="570" customWidth="1"/>
    <col min="10238" max="10238" width="14.84375" style="570" customWidth="1"/>
    <col min="10239" max="10239" width="20.4609375" style="570" customWidth="1"/>
    <col min="10240" max="10490" width="9.84375" style="570"/>
    <col min="10491" max="10491" width="9.921875" style="570" customWidth="1"/>
    <col min="10492" max="10492" width="27.84375" style="570" customWidth="1"/>
    <col min="10493" max="10493" width="34.15234375" style="570" customWidth="1"/>
    <col min="10494" max="10494" width="14.84375" style="570" customWidth="1"/>
    <col min="10495" max="10495" width="20.4609375" style="570" customWidth="1"/>
    <col min="10496" max="10746" width="9.84375" style="570"/>
    <col min="10747" max="10747" width="9.921875" style="570" customWidth="1"/>
    <col min="10748" max="10748" width="27.84375" style="570" customWidth="1"/>
    <col min="10749" max="10749" width="34.15234375" style="570" customWidth="1"/>
    <col min="10750" max="10750" width="14.84375" style="570" customWidth="1"/>
    <col min="10751" max="10751" width="20.4609375" style="570" customWidth="1"/>
    <col min="10752" max="11002" width="9.84375" style="570"/>
    <col min="11003" max="11003" width="9.921875" style="570" customWidth="1"/>
    <col min="11004" max="11004" width="27.84375" style="570" customWidth="1"/>
    <col min="11005" max="11005" width="34.15234375" style="570" customWidth="1"/>
    <col min="11006" max="11006" width="14.84375" style="570" customWidth="1"/>
    <col min="11007" max="11007" width="20.4609375" style="570" customWidth="1"/>
    <col min="11008" max="11258" width="9.84375" style="570"/>
    <col min="11259" max="11259" width="9.921875" style="570" customWidth="1"/>
    <col min="11260" max="11260" width="27.84375" style="570" customWidth="1"/>
    <col min="11261" max="11261" width="34.15234375" style="570" customWidth="1"/>
    <col min="11262" max="11262" width="14.84375" style="570" customWidth="1"/>
    <col min="11263" max="11263" width="20.4609375" style="570" customWidth="1"/>
    <col min="11264" max="11514" width="9.84375" style="570"/>
    <col min="11515" max="11515" width="9.921875" style="570" customWidth="1"/>
    <col min="11516" max="11516" width="27.84375" style="570" customWidth="1"/>
    <col min="11517" max="11517" width="34.15234375" style="570" customWidth="1"/>
    <col min="11518" max="11518" width="14.84375" style="570" customWidth="1"/>
    <col min="11519" max="11519" width="20.4609375" style="570" customWidth="1"/>
    <col min="11520" max="11770" width="9.84375" style="570"/>
    <col min="11771" max="11771" width="9.921875" style="570" customWidth="1"/>
    <col min="11772" max="11772" width="27.84375" style="570" customWidth="1"/>
    <col min="11773" max="11773" width="34.15234375" style="570" customWidth="1"/>
    <col min="11774" max="11774" width="14.84375" style="570" customWidth="1"/>
    <col min="11775" max="11775" width="20.4609375" style="570" customWidth="1"/>
    <col min="11776" max="12026" width="9.84375" style="570"/>
    <col min="12027" max="12027" width="9.921875" style="570" customWidth="1"/>
    <col min="12028" max="12028" width="27.84375" style="570" customWidth="1"/>
    <col min="12029" max="12029" width="34.15234375" style="570" customWidth="1"/>
    <col min="12030" max="12030" width="14.84375" style="570" customWidth="1"/>
    <col min="12031" max="12031" width="20.4609375" style="570" customWidth="1"/>
    <col min="12032" max="12282" width="9.84375" style="570"/>
    <col min="12283" max="12283" width="9.921875" style="570" customWidth="1"/>
    <col min="12284" max="12284" width="27.84375" style="570" customWidth="1"/>
    <col min="12285" max="12285" width="34.15234375" style="570" customWidth="1"/>
    <col min="12286" max="12286" width="14.84375" style="570" customWidth="1"/>
    <col min="12287" max="12287" width="20.4609375" style="570" customWidth="1"/>
    <col min="12288" max="12538" width="9.84375" style="570"/>
    <col min="12539" max="12539" width="9.921875" style="570" customWidth="1"/>
    <col min="12540" max="12540" width="27.84375" style="570" customWidth="1"/>
    <col min="12541" max="12541" width="34.15234375" style="570" customWidth="1"/>
    <col min="12542" max="12542" width="14.84375" style="570" customWidth="1"/>
    <col min="12543" max="12543" width="20.4609375" style="570" customWidth="1"/>
    <col min="12544" max="12794" width="9.84375" style="570"/>
    <col min="12795" max="12795" width="9.921875" style="570" customWidth="1"/>
    <col min="12796" max="12796" width="27.84375" style="570" customWidth="1"/>
    <col min="12797" max="12797" width="34.15234375" style="570" customWidth="1"/>
    <col min="12798" max="12798" width="14.84375" style="570" customWidth="1"/>
    <col min="12799" max="12799" width="20.4609375" style="570" customWidth="1"/>
    <col min="12800" max="13050" width="9.84375" style="570"/>
    <col min="13051" max="13051" width="9.921875" style="570" customWidth="1"/>
    <col min="13052" max="13052" width="27.84375" style="570" customWidth="1"/>
    <col min="13053" max="13053" width="34.15234375" style="570" customWidth="1"/>
    <col min="13054" max="13054" width="14.84375" style="570" customWidth="1"/>
    <col min="13055" max="13055" width="20.4609375" style="570" customWidth="1"/>
    <col min="13056" max="13306" width="9.84375" style="570"/>
    <col min="13307" max="13307" width="9.921875" style="570" customWidth="1"/>
    <col min="13308" max="13308" width="27.84375" style="570" customWidth="1"/>
    <col min="13309" max="13309" width="34.15234375" style="570" customWidth="1"/>
    <col min="13310" max="13310" width="14.84375" style="570" customWidth="1"/>
    <col min="13311" max="13311" width="20.4609375" style="570" customWidth="1"/>
    <col min="13312" max="13562" width="9.84375" style="570"/>
    <col min="13563" max="13563" width="9.921875" style="570" customWidth="1"/>
    <col min="13564" max="13564" width="27.84375" style="570" customWidth="1"/>
    <col min="13565" max="13565" width="34.15234375" style="570" customWidth="1"/>
    <col min="13566" max="13566" width="14.84375" style="570" customWidth="1"/>
    <col min="13567" max="13567" width="20.4609375" style="570" customWidth="1"/>
    <col min="13568" max="13818" width="9.84375" style="570"/>
    <col min="13819" max="13819" width="9.921875" style="570" customWidth="1"/>
    <col min="13820" max="13820" width="27.84375" style="570" customWidth="1"/>
    <col min="13821" max="13821" width="34.15234375" style="570" customWidth="1"/>
    <col min="13822" max="13822" width="14.84375" style="570" customWidth="1"/>
    <col min="13823" max="13823" width="20.4609375" style="570" customWidth="1"/>
    <col min="13824" max="14074" width="9.84375" style="570"/>
    <col min="14075" max="14075" width="9.921875" style="570" customWidth="1"/>
    <col min="14076" max="14076" width="27.84375" style="570" customWidth="1"/>
    <col min="14077" max="14077" width="34.15234375" style="570" customWidth="1"/>
    <col min="14078" max="14078" width="14.84375" style="570" customWidth="1"/>
    <col min="14079" max="14079" width="20.4609375" style="570" customWidth="1"/>
    <col min="14080" max="14330" width="9.84375" style="570"/>
    <col min="14331" max="14331" width="9.921875" style="570" customWidth="1"/>
    <col min="14332" max="14332" width="27.84375" style="570" customWidth="1"/>
    <col min="14333" max="14333" width="34.15234375" style="570" customWidth="1"/>
    <col min="14334" max="14334" width="14.84375" style="570" customWidth="1"/>
    <col min="14335" max="14335" width="20.4609375" style="570" customWidth="1"/>
    <col min="14336" max="14586" width="9.84375" style="570"/>
    <col min="14587" max="14587" width="9.921875" style="570" customWidth="1"/>
    <col min="14588" max="14588" width="27.84375" style="570" customWidth="1"/>
    <col min="14589" max="14589" width="34.15234375" style="570" customWidth="1"/>
    <col min="14590" max="14590" width="14.84375" style="570" customWidth="1"/>
    <col min="14591" max="14591" width="20.4609375" style="570" customWidth="1"/>
    <col min="14592" max="14842" width="9.84375" style="570"/>
    <col min="14843" max="14843" width="9.921875" style="570" customWidth="1"/>
    <col min="14844" max="14844" width="27.84375" style="570" customWidth="1"/>
    <col min="14845" max="14845" width="34.15234375" style="570" customWidth="1"/>
    <col min="14846" max="14846" width="14.84375" style="570" customWidth="1"/>
    <col min="14847" max="14847" width="20.4609375" style="570" customWidth="1"/>
    <col min="14848" max="15098" width="9.84375" style="570"/>
    <col min="15099" max="15099" width="9.921875" style="570" customWidth="1"/>
    <col min="15100" max="15100" width="27.84375" style="570" customWidth="1"/>
    <col min="15101" max="15101" width="34.15234375" style="570" customWidth="1"/>
    <col min="15102" max="15102" width="14.84375" style="570" customWidth="1"/>
    <col min="15103" max="15103" width="20.4609375" style="570" customWidth="1"/>
    <col min="15104" max="15354" width="9.84375" style="570"/>
    <col min="15355" max="15355" width="9.921875" style="570" customWidth="1"/>
    <col min="15356" max="15356" width="27.84375" style="570" customWidth="1"/>
    <col min="15357" max="15357" width="34.15234375" style="570" customWidth="1"/>
    <col min="15358" max="15358" width="14.84375" style="570" customWidth="1"/>
    <col min="15359" max="15359" width="20.4609375" style="570" customWidth="1"/>
    <col min="15360" max="15610" width="9.84375" style="570"/>
    <col min="15611" max="15611" width="9.921875" style="570" customWidth="1"/>
    <col min="15612" max="15612" width="27.84375" style="570" customWidth="1"/>
    <col min="15613" max="15613" width="34.15234375" style="570" customWidth="1"/>
    <col min="15614" max="15614" width="14.84375" style="570" customWidth="1"/>
    <col min="15615" max="15615" width="20.4609375" style="570" customWidth="1"/>
    <col min="15616" max="15866" width="9.84375" style="570"/>
    <col min="15867" max="15867" width="9.921875" style="570" customWidth="1"/>
    <col min="15868" max="15868" width="27.84375" style="570" customWidth="1"/>
    <col min="15869" max="15869" width="34.15234375" style="570" customWidth="1"/>
    <col min="15870" max="15870" width="14.84375" style="570" customWidth="1"/>
    <col min="15871" max="15871" width="20.4609375" style="570" customWidth="1"/>
    <col min="15872" max="16122" width="9.84375" style="570"/>
    <col min="16123" max="16123" width="9.921875" style="570" customWidth="1"/>
    <col min="16124" max="16124" width="27.84375" style="570" customWidth="1"/>
    <col min="16125" max="16125" width="34.15234375" style="570" customWidth="1"/>
    <col min="16126" max="16126" width="14.84375" style="570" customWidth="1"/>
    <col min="16127" max="16127" width="20.4609375" style="570" customWidth="1"/>
    <col min="16128" max="16384" width="9.84375" style="570"/>
  </cols>
  <sheetData>
    <row r="1" spans="1:34" ht="18" thickBot="1">
      <c r="A1" s="559" t="str">
        <f>+CONAMEDATE5</f>
        <v>Annual Report of VERIZON NEW YORK INC.                                                                            For the period ending DECEMBER 31, 2023</v>
      </c>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row>
    <row r="2" spans="1:34" ht="18">
      <c r="A2" s="945"/>
      <c r="B2" s="655"/>
      <c r="C2" s="655"/>
      <c r="D2" s="655"/>
      <c r="E2" s="655"/>
      <c r="F2" s="946"/>
      <c r="G2" s="572"/>
      <c r="H2" s="572"/>
      <c r="I2" s="572"/>
      <c r="J2" s="572"/>
      <c r="K2" s="572"/>
      <c r="L2" s="572"/>
      <c r="M2" s="572"/>
      <c r="N2" s="572"/>
      <c r="O2" s="572"/>
      <c r="P2" s="572"/>
      <c r="Q2" s="572"/>
      <c r="R2" s="572"/>
      <c r="S2" s="572"/>
      <c r="T2" s="572"/>
      <c r="U2" s="572"/>
      <c r="V2" s="572"/>
      <c r="W2" s="572"/>
      <c r="X2" s="572"/>
      <c r="Y2" s="572"/>
      <c r="Z2" s="572"/>
      <c r="AA2" s="572"/>
      <c r="AB2" s="572"/>
      <c r="AC2" s="572"/>
      <c r="AD2" s="572"/>
      <c r="AE2" s="572"/>
      <c r="AF2" s="572"/>
      <c r="AG2" s="572"/>
      <c r="AH2" s="572"/>
    </row>
    <row r="3" spans="1:34" ht="18">
      <c r="A3" s="710" t="s">
        <v>749</v>
      </c>
      <c r="B3" s="657"/>
      <c r="C3" s="657"/>
      <c r="D3" s="657"/>
      <c r="E3" s="657"/>
      <c r="F3" s="658"/>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row>
    <row r="4" spans="1:34" ht="17.5">
      <c r="A4" s="656"/>
      <c r="B4" s="572"/>
      <c r="C4" s="572"/>
      <c r="D4" s="572"/>
      <c r="E4" s="572"/>
      <c r="F4" s="573"/>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row>
    <row r="5" spans="1:34" ht="17.5">
      <c r="A5" s="948" t="s">
        <v>1400</v>
      </c>
      <c r="B5" s="572" t="s">
        <v>750</v>
      </c>
      <c r="C5" s="572"/>
      <c r="D5" s="572"/>
      <c r="E5" s="572"/>
      <c r="F5" s="573"/>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row>
    <row r="6" spans="1:34" ht="17.5">
      <c r="A6" s="656"/>
      <c r="B6" s="572" t="s">
        <v>751</v>
      </c>
      <c r="C6" s="572"/>
      <c r="D6" s="572"/>
      <c r="E6" s="572"/>
      <c r="F6" s="573"/>
      <c r="G6" s="572"/>
      <c r="H6" s="572"/>
      <c r="I6" s="572"/>
      <c r="J6" s="572"/>
      <c r="K6" s="572"/>
      <c r="L6" s="572"/>
      <c r="M6" s="572"/>
      <c r="N6" s="572"/>
      <c r="O6" s="572"/>
      <c r="P6" s="572"/>
      <c r="Q6" s="572"/>
      <c r="R6" s="572"/>
      <c r="S6" s="572"/>
      <c r="T6" s="572"/>
      <c r="U6" s="572"/>
      <c r="V6" s="572"/>
      <c r="W6" s="572"/>
      <c r="X6" s="572"/>
      <c r="Y6" s="572"/>
      <c r="Z6" s="572"/>
      <c r="AA6" s="572"/>
      <c r="AB6" s="572"/>
      <c r="AC6" s="572"/>
      <c r="AD6" s="572"/>
      <c r="AE6" s="572"/>
      <c r="AF6" s="572"/>
      <c r="AG6" s="572"/>
      <c r="AH6" s="572"/>
    </row>
    <row r="7" spans="1:34" ht="17.5">
      <c r="A7" s="656"/>
      <c r="B7" s="572" t="s">
        <v>752</v>
      </c>
      <c r="C7" s="572"/>
      <c r="D7" s="572"/>
      <c r="E7" s="572"/>
      <c r="F7" s="573"/>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row>
    <row r="8" spans="1:34" ht="17.5">
      <c r="A8" s="656"/>
      <c r="B8" s="572" t="s">
        <v>753</v>
      </c>
      <c r="C8" s="572"/>
      <c r="D8" s="572"/>
      <c r="E8" s="572"/>
      <c r="F8" s="573"/>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row>
    <row r="9" spans="1:34" ht="17.5">
      <c r="A9" s="656"/>
      <c r="B9" s="572" t="s">
        <v>754</v>
      </c>
      <c r="C9" s="572"/>
      <c r="D9" s="572"/>
      <c r="E9" s="572"/>
      <c r="F9" s="573"/>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row>
    <row r="10" spans="1:34" ht="17.5">
      <c r="A10" s="656"/>
      <c r="B10" s="572" t="s">
        <v>755</v>
      </c>
      <c r="C10" s="572"/>
      <c r="D10" s="572"/>
      <c r="E10" s="572"/>
      <c r="F10" s="573"/>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row>
    <row r="11" spans="1:34" ht="17.5">
      <c r="A11" s="948" t="s">
        <v>1406</v>
      </c>
      <c r="B11" s="572" t="s">
        <v>756</v>
      </c>
      <c r="C11" s="572"/>
      <c r="D11" s="572"/>
      <c r="E11" s="572"/>
      <c r="F11" s="573"/>
      <c r="G11" s="572"/>
      <c r="H11" s="572"/>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2"/>
    </row>
    <row r="12" spans="1:34" ht="17.5">
      <c r="A12" s="656"/>
      <c r="B12" s="572" t="s">
        <v>757</v>
      </c>
      <c r="C12" s="572"/>
      <c r="D12" s="572"/>
      <c r="E12" s="572"/>
      <c r="F12" s="573"/>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row>
    <row r="13" spans="1:34" ht="17.5">
      <c r="A13" s="948" t="s">
        <v>2192</v>
      </c>
      <c r="B13" s="572" t="s">
        <v>758</v>
      </c>
      <c r="C13" s="572"/>
      <c r="D13" s="572"/>
      <c r="E13" s="572"/>
      <c r="F13" s="573"/>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row>
    <row r="14" spans="1:34" ht="17.5">
      <c r="A14" s="656"/>
      <c r="B14" s="572" t="s">
        <v>759</v>
      </c>
      <c r="C14" s="572"/>
      <c r="D14" s="572"/>
      <c r="E14" s="572"/>
      <c r="F14" s="573"/>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row>
    <row r="15" spans="1:34" ht="17.5">
      <c r="A15" s="948" t="s">
        <v>189</v>
      </c>
      <c r="B15" s="572" t="s">
        <v>760</v>
      </c>
      <c r="C15" s="572"/>
      <c r="D15" s="572"/>
      <c r="E15" s="572"/>
      <c r="F15" s="573"/>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row>
    <row r="16" spans="1:34" ht="17.5">
      <c r="A16" s="656"/>
      <c r="B16" s="572" t="s">
        <v>761</v>
      </c>
      <c r="C16" s="572"/>
      <c r="D16" s="572"/>
      <c r="E16" s="572"/>
      <c r="F16" s="573"/>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row>
    <row r="17" spans="1:34" ht="17.5">
      <c r="A17" s="656"/>
      <c r="B17" s="572"/>
      <c r="C17" s="572"/>
      <c r="D17" s="572"/>
      <c r="E17" s="572"/>
      <c r="F17" s="573"/>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row>
    <row r="18" spans="1:34" ht="17.5">
      <c r="A18" s="1336" t="s">
        <v>35</v>
      </c>
      <c r="B18" s="1741" t="s">
        <v>1894</v>
      </c>
      <c r="C18" s="1742"/>
      <c r="D18" s="1742"/>
      <c r="E18" s="688"/>
      <c r="F18" s="1743" t="s">
        <v>1719</v>
      </c>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row>
    <row r="19" spans="1:34" ht="17.5">
      <c r="A19" s="967" t="s">
        <v>47</v>
      </c>
      <c r="B19" s="1744" t="s">
        <v>459</v>
      </c>
      <c r="C19" s="987"/>
      <c r="D19" s="987"/>
      <c r="E19" s="970"/>
      <c r="F19" s="1745" t="s">
        <v>460</v>
      </c>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row>
    <row r="20" spans="1:34" ht="17.5">
      <c r="A20" s="966"/>
      <c r="B20" s="1746" t="s">
        <v>1395</v>
      </c>
      <c r="C20" s="1747" t="s">
        <v>2782</v>
      </c>
      <c r="D20" s="1747" t="s">
        <v>2783</v>
      </c>
      <c r="E20" s="1072"/>
      <c r="F20" s="1075"/>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row>
    <row r="21" spans="1:34" ht="17.5">
      <c r="A21" s="966" t="s">
        <v>463</v>
      </c>
      <c r="B21" s="1799">
        <v>44966</v>
      </c>
      <c r="C21" s="1196" t="s">
        <v>3204</v>
      </c>
      <c r="D21" s="1196" t="s">
        <v>3418</v>
      </c>
      <c r="E21" s="1033"/>
      <c r="F21" s="1800">
        <v>36264.68</v>
      </c>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72"/>
    </row>
    <row r="22" spans="1:34" ht="17.5">
      <c r="A22" s="966" t="s">
        <v>820</v>
      </c>
      <c r="B22" s="1799">
        <v>44966</v>
      </c>
      <c r="C22" s="1196" t="s">
        <v>3204</v>
      </c>
      <c r="D22" s="1196" t="s">
        <v>3418</v>
      </c>
      <c r="E22" s="1033"/>
      <c r="F22" s="1800">
        <v>37014.959999999999</v>
      </c>
      <c r="G22" s="572"/>
      <c r="H22" s="572"/>
      <c r="I22" s="572"/>
      <c r="J22" s="572"/>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72"/>
    </row>
    <row r="23" spans="1:34" ht="17.5">
      <c r="A23" s="966" t="s">
        <v>1058</v>
      </c>
      <c r="B23" s="1799">
        <v>45001</v>
      </c>
      <c r="C23" s="1196" t="s">
        <v>3204</v>
      </c>
      <c r="D23" s="1196" t="s">
        <v>3419</v>
      </c>
      <c r="E23" s="1033"/>
      <c r="F23" s="1800">
        <v>7343.32</v>
      </c>
      <c r="G23" s="572"/>
      <c r="H23" s="572"/>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72"/>
    </row>
    <row r="24" spans="1:34" ht="17.5">
      <c r="A24" s="966" t="s">
        <v>70</v>
      </c>
      <c r="B24" s="1799">
        <v>45001</v>
      </c>
      <c r="C24" s="1196" t="s">
        <v>3204</v>
      </c>
      <c r="D24" s="1196" t="s">
        <v>3420</v>
      </c>
      <c r="E24" s="1033"/>
      <c r="F24" s="1800">
        <v>4631.68</v>
      </c>
      <c r="G24" s="572"/>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72"/>
    </row>
    <row r="25" spans="1:34" ht="17.5">
      <c r="A25" s="966" t="s">
        <v>71</v>
      </c>
      <c r="B25" s="1799">
        <v>45001</v>
      </c>
      <c r="C25" s="1196" t="s">
        <v>3204</v>
      </c>
      <c r="D25" s="1196" t="s">
        <v>3421</v>
      </c>
      <c r="E25" s="1033"/>
      <c r="F25" s="1800">
        <v>20135.32</v>
      </c>
      <c r="G25" s="572"/>
      <c r="H25" s="572"/>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72"/>
    </row>
    <row r="26" spans="1:34" ht="17.5">
      <c r="A26" s="966" t="s">
        <v>471</v>
      </c>
      <c r="B26" s="1799">
        <v>44994</v>
      </c>
      <c r="C26" s="1196" t="s">
        <v>3204</v>
      </c>
      <c r="D26" s="1196" t="s">
        <v>3422</v>
      </c>
      <c r="E26" s="1033"/>
      <c r="F26" s="1800">
        <v>13910.8</v>
      </c>
      <c r="G26" s="572"/>
      <c r="H26" s="572"/>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72"/>
    </row>
    <row r="27" spans="1:34" ht="17.5">
      <c r="A27" s="966" t="s">
        <v>474</v>
      </c>
      <c r="B27" s="1799">
        <v>44980</v>
      </c>
      <c r="C27" s="1196" t="s">
        <v>3204</v>
      </c>
      <c r="D27" s="1196" t="s">
        <v>3423</v>
      </c>
      <c r="E27" s="1033"/>
      <c r="F27" s="1800">
        <v>21113.16</v>
      </c>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72"/>
    </row>
    <row r="28" spans="1:34" ht="17.5">
      <c r="A28" s="966" t="s">
        <v>2064</v>
      </c>
      <c r="B28" s="1799">
        <v>44980</v>
      </c>
      <c r="C28" s="1196" t="s">
        <v>3204</v>
      </c>
      <c r="D28" s="1196" t="s">
        <v>3423</v>
      </c>
      <c r="E28" s="1033"/>
      <c r="F28" s="1800">
        <v>20685.2</v>
      </c>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row>
    <row r="29" spans="1:34" ht="17.5">
      <c r="A29" s="966" t="s">
        <v>334</v>
      </c>
      <c r="B29" s="1799">
        <v>45001</v>
      </c>
      <c r="C29" s="1196" t="s">
        <v>3204</v>
      </c>
      <c r="D29" s="1196" t="s">
        <v>3424</v>
      </c>
      <c r="E29" s="1033"/>
      <c r="F29" s="1800">
        <v>25007.4</v>
      </c>
      <c r="G29" s="572"/>
      <c r="H29" s="572"/>
      <c r="I29" s="572"/>
      <c r="J29" s="572"/>
      <c r="K29" s="572"/>
      <c r="L29" s="572"/>
      <c r="M29" s="572"/>
      <c r="N29" s="572"/>
      <c r="O29" s="572"/>
      <c r="P29" s="572"/>
      <c r="Q29" s="572"/>
      <c r="R29" s="572"/>
      <c r="S29" s="572"/>
      <c r="T29" s="572"/>
      <c r="U29" s="572"/>
      <c r="V29" s="572"/>
      <c r="W29" s="572"/>
      <c r="X29" s="572"/>
      <c r="Y29" s="572"/>
      <c r="Z29" s="572"/>
      <c r="AA29" s="572"/>
      <c r="AB29" s="572"/>
      <c r="AC29" s="572"/>
      <c r="AD29" s="572"/>
      <c r="AE29" s="572"/>
      <c r="AF29" s="572"/>
      <c r="AG29" s="572"/>
      <c r="AH29" s="572"/>
    </row>
    <row r="30" spans="1:34" ht="17.5">
      <c r="A30" s="966" t="s">
        <v>72</v>
      </c>
      <c r="B30" s="1799">
        <v>45223</v>
      </c>
      <c r="C30" s="1196" t="s">
        <v>3204</v>
      </c>
      <c r="D30" s="1196" t="s">
        <v>3425</v>
      </c>
      <c r="E30" s="1033"/>
      <c r="F30" s="1800">
        <v>66500</v>
      </c>
      <c r="G30" s="572"/>
      <c r="H30" s="572"/>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572"/>
    </row>
    <row r="31" spans="1:34" ht="17.5">
      <c r="A31" s="966" t="s">
        <v>73</v>
      </c>
      <c r="B31" s="1799">
        <v>45223</v>
      </c>
      <c r="C31" s="1196" t="s">
        <v>3204</v>
      </c>
      <c r="D31" s="1196" t="s">
        <v>3426</v>
      </c>
      <c r="E31" s="1033"/>
      <c r="F31" s="1800">
        <v>79937.649999999994</v>
      </c>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row>
    <row r="32" spans="1:34" ht="17.5">
      <c r="A32" s="966" t="s">
        <v>74</v>
      </c>
      <c r="B32" s="1799">
        <v>45224</v>
      </c>
      <c r="C32" s="1196" t="s">
        <v>3204</v>
      </c>
      <c r="D32" s="1196" t="s">
        <v>3427</v>
      </c>
      <c r="E32" s="1033"/>
      <c r="F32" s="1800">
        <v>142066.9</v>
      </c>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72"/>
    </row>
    <row r="33" spans="1:34" ht="17.5">
      <c r="A33" s="966" t="s">
        <v>75</v>
      </c>
      <c r="B33" s="1799">
        <v>45224</v>
      </c>
      <c r="C33" s="1196" t="s">
        <v>3204</v>
      </c>
      <c r="D33" s="1196" t="s">
        <v>3428</v>
      </c>
      <c r="E33" s="1033"/>
      <c r="F33" s="1800">
        <v>19111.39</v>
      </c>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72"/>
    </row>
    <row r="34" spans="1:34" ht="17.5">
      <c r="A34" s="966" t="s">
        <v>76</v>
      </c>
      <c r="B34" s="1799">
        <v>45216</v>
      </c>
      <c r="C34" s="1196" t="s">
        <v>3204</v>
      </c>
      <c r="D34" s="1196" t="s">
        <v>3429</v>
      </c>
      <c r="E34" s="1033"/>
      <c r="F34" s="1800">
        <v>19194.23</v>
      </c>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row>
    <row r="35" spans="1:34" ht="17.5">
      <c r="A35" s="966" t="s">
        <v>77</v>
      </c>
      <c r="B35" s="1799">
        <v>45216</v>
      </c>
      <c r="C35" s="1196" t="s">
        <v>3204</v>
      </c>
      <c r="D35" s="1196" t="s">
        <v>3430</v>
      </c>
      <c r="E35" s="1033"/>
      <c r="F35" s="1800">
        <v>92335.12</v>
      </c>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row>
    <row r="36" spans="1:34" ht="17.5">
      <c r="A36" s="966" t="s">
        <v>78</v>
      </c>
      <c r="B36" s="1799">
        <v>45216</v>
      </c>
      <c r="C36" s="1196" t="s">
        <v>3204</v>
      </c>
      <c r="D36" s="1196" t="s">
        <v>3431</v>
      </c>
      <c r="E36" s="1033"/>
      <c r="F36" s="1800">
        <v>37502.31</v>
      </c>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row>
    <row r="37" spans="1:34" ht="17.5">
      <c r="A37" s="966" t="s">
        <v>79</v>
      </c>
      <c r="B37" s="1799">
        <v>45261</v>
      </c>
      <c r="C37" s="1196" t="s">
        <v>3204</v>
      </c>
      <c r="D37" s="1196" t="s">
        <v>3427</v>
      </c>
      <c r="E37" s="1033"/>
      <c r="F37" s="1800">
        <v>244165.3</v>
      </c>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row>
    <row r="38" spans="1:34" ht="17.5">
      <c r="A38" s="966">
        <v>18</v>
      </c>
      <c r="B38" s="1799">
        <v>45261</v>
      </c>
      <c r="C38" s="1196" t="s">
        <v>3204</v>
      </c>
      <c r="D38" s="1196" t="s">
        <v>3432</v>
      </c>
      <c r="E38" s="1033"/>
      <c r="F38" s="1800">
        <v>18790.28</v>
      </c>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row>
    <row r="39" spans="1:34" ht="17.5">
      <c r="A39" s="966"/>
      <c r="B39" s="1799"/>
      <c r="C39" s="1196"/>
      <c r="D39" s="1196"/>
      <c r="E39" s="1033"/>
      <c r="F39" s="1800"/>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row>
    <row r="40" spans="1:34" ht="17.5">
      <c r="A40" s="966"/>
      <c r="B40" s="1799"/>
      <c r="C40" s="1196"/>
      <c r="D40" s="1196"/>
      <c r="E40" s="1033"/>
      <c r="F40" s="1800"/>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row>
    <row r="41" spans="1:34" ht="17.5">
      <c r="A41" s="966"/>
      <c r="B41" s="1799"/>
      <c r="C41" s="1196"/>
      <c r="D41" s="1196"/>
      <c r="E41" s="1033"/>
      <c r="F41" s="1800"/>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row>
    <row r="42" spans="1:34" ht="17.5">
      <c r="A42" s="966"/>
      <c r="B42" s="1799"/>
      <c r="C42" s="1196"/>
      <c r="D42" s="1196"/>
      <c r="E42" s="1033"/>
      <c r="F42" s="1800"/>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row>
    <row r="43" spans="1:34" ht="17.5">
      <c r="A43" s="966"/>
      <c r="B43" s="1799"/>
      <c r="C43" s="1196"/>
      <c r="D43" s="1196"/>
      <c r="E43" s="1033"/>
      <c r="F43" s="1800"/>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row>
    <row r="44" spans="1:34" ht="17.5">
      <c r="A44" s="966"/>
      <c r="B44" s="1799"/>
      <c r="C44" s="1196"/>
      <c r="D44" s="1196"/>
      <c r="E44" s="1033"/>
      <c r="F44" s="1800"/>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row>
    <row r="45" spans="1:34" ht="17.5">
      <c r="A45" s="966"/>
      <c r="B45" s="1799"/>
      <c r="C45" s="1196"/>
      <c r="D45" s="1196"/>
      <c r="E45" s="1033"/>
      <c r="F45" s="1800"/>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row>
    <row r="46" spans="1:34" ht="17.5">
      <c r="A46" s="966"/>
      <c r="B46" s="1799"/>
      <c r="C46" s="1196"/>
      <c r="D46" s="1196"/>
      <c r="E46" s="1033"/>
      <c r="F46" s="1800"/>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row>
    <row r="47" spans="1:34" ht="17.5">
      <c r="A47" s="966"/>
      <c r="B47" s="1799"/>
      <c r="C47" s="1196"/>
      <c r="D47" s="1196"/>
      <c r="E47" s="1033"/>
      <c r="F47" s="1800"/>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row>
    <row r="48" spans="1:34" ht="17.5">
      <c r="A48" s="966"/>
      <c r="B48" s="1799"/>
      <c r="C48" s="1196"/>
      <c r="D48" s="1196"/>
      <c r="E48" s="1033"/>
      <c r="F48" s="1800"/>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row>
    <row r="49" spans="1:34" ht="17.5">
      <c r="A49" s="966"/>
      <c r="B49" s="1799"/>
      <c r="C49" s="1196"/>
      <c r="D49" s="1196"/>
      <c r="E49" s="1033"/>
      <c r="F49" s="1800"/>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row>
    <row r="50" spans="1:34" ht="17.5">
      <c r="A50" s="966"/>
      <c r="B50" s="1799"/>
      <c r="C50" s="1196"/>
      <c r="D50" s="1196"/>
      <c r="E50" s="1033"/>
      <c r="F50" s="1800"/>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row>
    <row r="51" spans="1:34" ht="17.5">
      <c r="A51" s="966"/>
      <c r="B51" s="1799"/>
      <c r="C51" s="1196"/>
      <c r="D51" s="1196"/>
      <c r="E51" s="1033"/>
      <c r="F51" s="1800"/>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row>
    <row r="52" spans="1:34" ht="17.5">
      <c r="A52" s="966"/>
      <c r="B52" s="1799"/>
      <c r="C52" s="1196"/>
      <c r="D52" s="1196"/>
      <c r="E52" s="1033"/>
      <c r="F52" s="1800"/>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row>
    <row r="53" spans="1:34" ht="17.5">
      <c r="A53" s="966" t="s">
        <v>2410</v>
      </c>
      <c r="B53" s="1801"/>
      <c r="C53" s="1802"/>
      <c r="D53" s="1803"/>
      <c r="E53" s="1033"/>
      <c r="F53" s="1800"/>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row>
    <row r="54" spans="1:34" ht="18.5" thickBot="1">
      <c r="A54" s="988"/>
      <c r="B54" s="1748"/>
      <c r="C54" s="977"/>
      <c r="D54" s="977"/>
      <c r="E54" s="690"/>
      <c r="F54" s="1749"/>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row>
    <row r="55" spans="1:34" ht="17.5">
      <c r="A55" s="990" t="s">
        <v>2377</v>
      </c>
      <c r="B55" s="572"/>
      <c r="C55" s="572"/>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row>
    <row r="56" spans="1:34" ht="17.5">
      <c r="A56" s="657">
        <v>72</v>
      </c>
      <c r="B56" s="657"/>
      <c r="C56" s="657"/>
      <c r="D56" s="657"/>
      <c r="E56" s="657"/>
      <c r="F56" s="657"/>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row>
    <row r="57" spans="1:34" ht="17.5">
      <c r="A57" s="657"/>
      <c r="B57" s="657"/>
      <c r="C57" s="657"/>
      <c r="D57" s="657"/>
      <c r="E57" s="657"/>
      <c r="F57" s="657"/>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row>
  </sheetData>
  <printOptions horizontalCentered="1"/>
  <pageMargins left="0.5" right="0.5" top="0.5" bottom="0.5" header="0.5" footer="0.5"/>
  <pageSetup scale="69" fitToHeight="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ransitionEvaluation="1"/>
  <dimension ref="A1:J70"/>
  <sheetViews>
    <sheetView defaultGridColor="0" colorId="22" zoomScale="75" zoomScaleNormal="75" workbookViewId="0">
      <selection activeCell="R63" sqref="R63"/>
    </sheetView>
  </sheetViews>
  <sheetFormatPr defaultColWidth="9.84375" defaultRowHeight="15.5"/>
  <cols>
    <col min="1" max="1" width="2.84375" style="570" customWidth="1"/>
    <col min="2" max="2" width="6.84375" style="570" customWidth="1"/>
    <col min="3" max="3" width="1.84375" style="570" customWidth="1"/>
    <col min="4" max="4" width="8.84375" style="570" customWidth="1"/>
    <col min="5" max="5" width="30.84375" style="570" customWidth="1"/>
    <col min="6" max="7" width="5.84375" style="570" customWidth="1"/>
    <col min="8" max="8" width="30.84375" style="570" customWidth="1"/>
    <col min="9" max="9" width="1.84375" style="570" customWidth="1"/>
    <col min="10" max="10" width="18.84375" style="570" customWidth="1"/>
    <col min="11" max="16384" width="9.84375" style="570"/>
  </cols>
  <sheetData>
    <row r="1" spans="1:10" ht="16" thickBot="1">
      <c r="A1" s="1116" t="str">
        <f>'Data Sheet'!A54</f>
        <v>Annual Report of VERIZON NEW YORK INC.                                                                            For the period ending DECEMBER 31, 2023</v>
      </c>
      <c r="B1" s="557"/>
      <c r="C1" s="557"/>
      <c r="D1" s="557"/>
      <c r="E1" s="557"/>
      <c r="F1" s="557"/>
      <c r="G1" s="557"/>
      <c r="H1" s="557"/>
      <c r="I1" s="557"/>
      <c r="J1" s="557"/>
    </row>
    <row r="2" spans="1:10">
      <c r="A2" s="707"/>
      <c r="B2" s="708"/>
      <c r="C2" s="708"/>
      <c r="D2" s="708"/>
      <c r="E2" s="708"/>
      <c r="F2" s="708"/>
      <c r="G2" s="708"/>
      <c r="H2" s="708"/>
      <c r="I2" s="708"/>
      <c r="J2" s="719"/>
    </row>
    <row r="3" spans="1:10">
      <c r="A3" s="556"/>
      <c r="B3" s="557"/>
      <c r="C3" s="557"/>
      <c r="D3" s="557"/>
      <c r="E3" s="557"/>
      <c r="F3" s="557"/>
      <c r="G3" s="557"/>
      <c r="H3" s="557"/>
      <c r="I3" s="557"/>
      <c r="J3" s="558"/>
    </row>
    <row r="4" spans="1:10" ht="18">
      <c r="A4" s="556"/>
      <c r="B4" s="720" t="s">
        <v>2547</v>
      </c>
      <c r="C4" s="711"/>
      <c r="D4" s="711"/>
      <c r="E4" s="711"/>
      <c r="F4" s="711"/>
      <c r="G4" s="711"/>
      <c r="H4" s="711"/>
      <c r="I4" s="711"/>
      <c r="J4" s="712"/>
    </row>
    <row r="5" spans="1:10" ht="18">
      <c r="A5" s="556"/>
      <c r="B5" s="1165" t="s">
        <v>2548</v>
      </c>
      <c r="C5" s="1183"/>
      <c r="D5" s="1183"/>
      <c r="E5" s="1183"/>
      <c r="F5" s="1183"/>
      <c r="G5" s="1183"/>
      <c r="H5" s="1183"/>
      <c r="I5" s="1183"/>
      <c r="J5" s="1750"/>
    </row>
    <row r="6" spans="1:10" ht="18">
      <c r="A6" s="556"/>
      <c r="B6" s="1165"/>
      <c r="C6" s="711"/>
      <c r="D6" s="711"/>
      <c r="E6" s="711"/>
      <c r="F6" s="711"/>
      <c r="G6" s="711"/>
      <c r="H6" s="711"/>
      <c r="I6" s="711"/>
      <c r="J6" s="712"/>
    </row>
    <row r="7" spans="1:10">
      <c r="A7" s="556"/>
      <c r="B7" s="1182" t="s">
        <v>1858</v>
      </c>
      <c r="C7" s="559" t="s">
        <v>2549</v>
      </c>
      <c r="D7" s="557"/>
      <c r="E7" s="557"/>
      <c r="F7" s="557"/>
      <c r="G7" s="557"/>
      <c r="H7" s="557"/>
      <c r="I7" s="557"/>
      <c r="J7" s="558"/>
    </row>
    <row r="8" spans="1:10">
      <c r="A8" s="556"/>
      <c r="B8" s="557"/>
      <c r="C8" s="557" t="s">
        <v>2550</v>
      </c>
      <c r="D8" s="557"/>
      <c r="E8" s="557"/>
      <c r="F8" s="557"/>
      <c r="G8" s="557"/>
      <c r="H8" s="557"/>
      <c r="I8" s="557"/>
      <c r="J8" s="558"/>
    </row>
    <row r="9" spans="1:10">
      <c r="A9" s="556"/>
      <c r="B9" s="557"/>
      <c r="C9" s="557" t="s">
        <v>2551</v>
      </c>
      <c r="D9" s="557"/>
      <c r="E9" s="557"/>
      <c r="F9" s="557"/>
      <c r="G9" s="557"/>
      <c r="H9" s="557"/>
      <c r="I9" s="557"/>
      <c r="J9" s="558"/>
    </row>
    <row r="10" spans="1:10">
      <c r="A10" s="556"/>
      <c r="B10" s="557"/>
      <c r="C10" s="557" t="s">
        <v>2552</v>
      </c>
      <c r="D10" s="557"/>
      <c r="E10" s="557"/>
      <c r="F10" s="557"/>
      <c r="G10" s="557"/>
      <c r="H10" s="557"/>
      <c r="I10" s="557"/>
      <c r="J10" s="558"/>
    </row>
    <row r="11" spans="1:10">
      <c r="A11" s="556"/>
      <c r="B11" s="557"/>
      <c r="C11" s="557"/>
      <c r="D11" s="557"/>
      <c r="E11" s="557"/>
      <c r="F11" s="557"/>
      <c r="G11" s="557"/>
      <c r="H11" s="557"/>
      <c r="I11" s="557"/>
      <c r="J11" s="558"/>
    </row>
    <row r="12" spans="1:10">
      <c r="A12" s="556"/>
      <c r="B12" s="1182" t="s">
        <v>1872</v>
      </c>
      <c r="C12" s="557" t="s">
        <v>2553</v>
      </c>
      <c r="D12" s="557"/>
      <c r="E12" s="557"/>
      <c r="F12" s="557"/>
      <c r="G12" s="557"/>
      <c r="H12" s="557"/>
      <c r="I12" s="557"/>
      <c r="J12" s="558"/>
    </row>
    <row r="13" spans="1:10">
      <c r="A13" s="556"/>
      <c r="B13" s="557"/>
      <c r="C13" s="557" t="s">
        <v>2554</v>
      </c>
      <c r="D13" s="557"/>
      <c r="E13" s="557"/>
      <c r="F13" s="557"/>
      <c r="G13" s="557"/>
      <c r="H13" s="557"/>
      <c r="I13" s="557"/>
      <c r="J13" s="558"/>
    </row>
    <row r="14" spans="1:10">
      <c r="A14" s="556"/>
      <c r="B14" s="557"/>
      <c r="C14" s="557" t="s">
        <v>2555</v>
      </c>
      <c r="D14" s="557"/>
      <c r="E14" s="557"/>
      <c r="F14" s="557"/>
      <c r="G14" s="557"/>
      <c r="H14" s="557"/>
      <c r="I14" s="557"/>
      <c r="J14" s="558"/>
    </row>
    <row r="15" spans="1:10">
      <c r="A15" s="556"/>
      <c r="B15" s="557"/>
      <c r="C15" s="557" t="s">
        <v>2556</v>
      </c>
      <c r="D15" s="557"/>
      <c r="E15" s="557"/>
      <c r="F15" s="557"/>
      <c r="G15" s="557"/>
      <c r="H15" s="557"/>
      <c r="I15" s="557"/>
      <c r="J15" s="558"/>
    </row>
    <row r="16" spans="1:10">
      <c r="A16" s="556"/>
      <c r="B16" s="557"/>
      <c r="C16" s="557" t="s">
        <v>2557</v>
      </c>
      <c r="D16" s="557"/>
      <c r="E16" s="557"/>
      <c r="F16" s="557"/>
      <c r="G16" s="557"/>
      <c r="H16" s="557"/>
      <c r="I16" s="557"/>
      <c r="J16" s="558"/>
    </row>
    <row r="17" spans="1:10">
      <c r="A17" s="714"/>
      <c r="B17" s="715"/>
      <c r="C17" s="715"/>
      <c r="D17" s="715"/>
      <c r="E17" s="715"/>
      <c r="F17" s="715"/>
      <c r="G17" s="715"/>
      <c r="H17" s="715"/>
      <c r="I17" s="715"/>
      <c r="J17" s="716"/>
    </row>
    <row r="18" spans="1:10">
      <c r="A18" s="556"/>
      <c r="B18" s="762" t="s">
        <v>35</v>
      </c>
      <c r="C18" s="761"/>
      <c r="D18" s="1183" t="s">
        <v>880</v>
      </c>
      <c r="E18" s="711"/>
      <c r="F18" s="711"/>
      <c r="G18" s="711"/>
      <c r="H18" s="711"/>
      <c r="I18" s="1203"/>
      <c r="J18" s="1174" t="s">
        <v>1719</v>
      </c>
    </row>
    <row r="19" spans="1:10">
      <c r="A19" s="556"/>
      <c r="B19" s="762" t="s">
        <v>47</v>
      </c>
      <c r="C19" s="761"/>
      <c r="D19" s="1183" t="s">
        <v>459</v>
      </c>
      <c r="E19" s="711"/>
      <c r="F19" s="711"/>
      <c r="G19" s="711"/>
      <c r="H19" s="711"/>
      <c r="I19" s="1203"/>
      <c r="J19" s="1174" t="s">
        <v>460</v>
      </c>
    </row>
    <row r="20" spans="1:10">
      <c r="A20" s="714"/>
      <c r="B20" s="715"/>
      <c r="C20" s="1177"/>
      <c r="D20" s="715"/>
      <c r="E20" s="715"/>
      <c r="F20" s="715"/>
      <c r="G20" s="715"/>
      <c r="H20" s="715"/>
      <c r="I20" s="1448"/>
      <c r="J20" s="716"/>
    </row>
    <row r="21" spans="1:10">
      <c r="A21" s="556"/>
      <c r="B21" s="557"/>
      <c r="C21" s="761"/>
      <c r="D21" s="557"/>
      <c r="E21" s="557"/>
      <c r="F21" s="557"/>
      <c r="G21" s="557"/>
      <c r="H21" s="557"/>
      <c r="I21" s="1203"/>
      <c r="J21" s="558"/>
    </row>
    <row r="22" spans="1:10">
      <c r="A22" s="556"/>
      <c r="B22" s="762" t="s">
        <v>463</v>
      </c>
      <c r="C22" s="761"/>
      <c r="D22" s="557" t="s">
        <v>2558</v>
      </c>
      <c r="E22" s="557"/>
      <c r="F22" s="557"/>
      <c r="G22" s="557"/>
      <c r="H22" s="557"/>
      <c r="I22" s="1203"/>
      <c r="J22" s="891">
        <v>-2197959941.5900021</v>
      </c>
    </row>
    <row r="23" spans="1:10">
      <c r="A23" s="556"/>
      <c r="B23" s="557"/>
      <c r="C23" s="761"/>
      <c r="D23" s="557" t="s">
        <v>2559</v>
      </c>
      <c r="E23" s="557"/>
      <c r="F23" s="557"/>
      <c r="G23" s="557"/>
      <c r="H23" s="557"/>
      <c r="I23" s="1203"/>
      <c r="J23" s="906"/>
    </row>
    <row r="24" spans="1:10">
      <c r="A24" s="556"/>
      <c r="B24" s="762" t="s">
        <v>820</v>
      </c>
      <c r="C24" s="761"/>
      <c r="E24" s="838"/>
      <c r="F24" s="838"/>
      <c r="G24" s="838"/>
      <c r="H24" s="838"/>
      <c r="I24" s="1203"/>
      <c r="J24" s="889"/>
    </row>
    <row r="25" spans="1:10">
      <c r="A25" s="556"/>
      <c r="B25" s="762" t="s">
        <v>1058</v>
      </c>
      <c r="C25" s="761"/>
      <c r="D25" s="838">
        <v>7210</v>
      </c>
      <c r="E25" s="838"/>
      <c r="F25" s="838"/>
      <c r="G25" s="838"/>
      <c r="H25" s="838"/>
      <c r="I25" s="1203"/>
      <c r="J25" s="889">
        <v>0</v>
      </c>
    </row>
    <row r="26" spans="1:10">
      <c r="A26" s="556"/>
      <c r="B26" s="762" t="s">
        <v>70</v>
      </c>
      <c r="C26" s="761"/>
      <c r="D26" s="838">
        <v>7220</v>
      </c>
      <c r="E26" s="838"/>
      <c r="F26" s="838"/>
      <c r="G26" s="838"/>
      <c r="H26" s="838"/>
      <c r="I26" s="1203"/>
      <c r="J26" s="889">
        <v>-583667667</v>
      </c>
    </row>
    <row r="27" spans="1:10">
      <c r="A27" s="556"/>
      <c r="B27" s="762" t="s">
        <v>71</v>
      </c>
      <c r="C27" s="761"/>
      <c r="D27" s="838">
        <v>7230</v>
      </c>
      <c r="E27" s="838"/>
      <c r="F27" s="838"/>
      <c r="G27" s="838"/>
      <c r="H27" s="838"/>
      <c r="I27" s="1203"/>
      <c r="J27" s="889">
        <v>-8760615</v>
      </c>
    </row>
    <row r="28" spans="1:10">
      <c r="A28" s="556"/>
      <c r="B28" s="762" t="s">
        <v>471</v>
      </c>
      <c r="C28" s="761"/>
      <c r="D28" s="838">
        <v>7250</v>
      </c>
      <c r="I28" s="1203"/>
      <c r="J28" s="889">
        <v>17615297.999999881</v>
      </c>
    </row>
    <row r="29" spans="1:10">
      <c r="A29" s="556"/>
      <c r="B29" s="762" t="s">
        <v>474</v>
      </c>
      <c r="C29" s="761"/>
      <c r="D29" s="838">
        <v>7420</v>
      </c>
      <c r="E29" s="838"/>
      <c r="F29" s="838"/>
      <c r="G29" s="838"/>
      <c r="H29" s="838"/>
      <c r="I29" s="1203"/>
      <c r="J29" s="889">
        <v>-110474540</v>
      </c>
    </row>
    <row r="30" spans="1:10">
      <c r="A30" s="556"/>
      <c r="B30" s="762" t="s">
        <v>2064</v>
      </c>
      <c r="C30" s="761"/>
      <c r="D30" s="838">
        <v>7430</v>
      </c>
      <c r="E30" s="838"/>
      <c r="F30" s="838"/>
      <c r="G30" s="838"/>
      <c r="H30" s="838"/>
      <c r="I30" s="1203"/>
      <c r="J30" s="889">
        <v>-143398418</v>
      </c>
    </row>
    <row r="31" spans="1:10">
      <c r="A31" s="556"/>
      <c r="B31" s="762" t="s">
        <v>334</v>
      </c>
      <c r="C31" s="761"/>
      <c r="D31" s="838">
        <v>7450</v>
      </c>
      <c r="E31" s="838"/>
      <c r="F31" s="838"/>
      <c r="G31" s="838"/>
      <c r="H31" s="838"/>
      <c r="I31" s="1203"/>
      <c r="J31" s="889">
        <v>-4220084</v>
      </c>
    </row>
    <row r="32" spans="1:10">
      <c r="A32" s="556"/>
      <c r="B32" s="762" t="s">
        <v>72</v>
      </c>
      <c r="C32" s="761"/>
      <c r="D32" s="838">
        <v>7630</v>
      </c>
      <c r="E32" s="838"/>
      <c r="F32" s="838"/>
      <c r="G32" s="838"/>
      <c r="H32" s="838"/>
      <c r="I32" s="1203"/>
      <c r="J32" s="889">
        <v>0</v>
      </c>
    </row>
    <row r="33" spans="1:10">
      <c r="A33" s="556"/>
      <c r="B33" s="762" t="s">
        <v>73</v>
      </c>
      <c r="C33" s="761"/>
      <c r="D33" s="557"/>
      <c r="E33" s="557"/>
      <c r="F33" s="557"/>
      <c r="G33" s="557"/>
      <c r="H33" s="557"/>
      <c r="I33" s="1203"/>
      <c r="J33" s="889"/>
    </row>
    <row r="34" spans="1:10">
      <c r="A34" s="556"/>
      <c r="B34" s="762" t="s">
        <v>74</v>
      </c>
      <c r="C34" s="761"/>
      <c r="D34" s="838"/>
      <c r="E34" s="838"/>
      <c r="F34" s="838"/>
      <c r="G34" s="838"/>
      <c r="H34" s="838"/>
      <c r="I34" s="1203"/>
      <c r="J34" s="889"/>
    </row>
    <row r="35" spans="1:10">
      <c r="A35" s="556"/>
      <c r="B35" s="762" t="s">
        <v>75</v>
      </c>
      <c r="C35" s="761"/>
      <c r="D35" s="838"/>
      <c r="E35" s="838"/>
      <c r="F35" s="838"/>
      <c r="G35" s="838"/>
      <c r="H35" s="838"/>
      <c r="I35" s="1203"/>
      <c r="J35" s="889"/>
    </row>
    <row r="36" spans="1:10">
      <c r="A36" s="556"/>
      <c r="B36" s="762" t="s">
        <v>76</v>
      </c>
      <c r="C36" s="761"/>
      <c r="D36" s="838"/>
      <c r="E36" s="838"/>
      <c r="F36" s="838"/>
      <c r="G36" s="838"/>
      <c r="H36" s="838"/>
      <c r="I36" s="1203"/>
      <c r="J36" s="889"/>
    </row>
    <row r="37" spans="1:10">
      <c r="A37" s="556"/>
      <c r="B37" s="557"/>
      <c r="C37" s="761"/>
      <c r="D37" s="557" t="s">
        <v>2560</v>
      </c>
      <c r="E37" s="557"/>
      <c r="F37" s="557"/>
      <c r="G37" s="557"/>
      <c r="H37" s="557"/>
      <c r="I37" s="1203"/>
      <c r="J37" s="889"/>
    </row>
    <row r="38" spans="1:10">
      <c r="A38" s="556"/>
      <c r="B38" s="557"/>
      <c r="C38" s="761"/>
      <c r="D38" s="557" t="s">
        <v>2561</v>
      </c>
      <c r="E38" s="557"/>
      <c r="F38" s="557"/>
      <c r="G38" s="557"/>
      <c r="H38" s="557"/>
      <c r="I38" s="1203"/>
      <c r="J38" s="1174" t="s">
        <v>2562</v>
      </c>
    </row>
    <row r="39" spans="1:10">
      <c r="A39" s="556"/>
      <c r="B39" s="557"/>
      <c r="C39" s="761"/>
      <c r="D39" s="557"/>
      <c r="E39" s="557"/>
      <c r="F39" s="557"/>
      <c r="G39" s="557"/>
      <c r="H39" s="557"/>
      <c r="I39" s="1203"/>
      <c r="J39" s="558"/>
    </row>
    <row r="40" spans="1:10">
      <c r="A40" s="556"/>
      <c r="B40" s="762" t="s">
        <v>77</v>
      </c>
      <c r="C40" s="761"/>
      <c r="D40" s="557" t="s">
        <v>2563</v>
      </c>
      <c r="E40" s="557"/>
      <c r="F40" s="557"/>
      <c r="G40" s="557"/>
      <c r="H40" s="557"/>
      <c r="I40" s="1203"/>
      <c r="J40" s="1174" t="s">
        <v>2562</v>
      </c>
    </row>
    <row r="41" spans="1:10">
      <c r="A41" s="556"/>
      <c r="B41" s="762" t="s">
        <v>78</v>
      </c>
      <c r="C41" s="761"/>
      <c r="D41" s="838"/>
      <c r="E41" s="838" t="s">
        <v>2774</v>
      </c>
      <c r="F41" s="838"/>
      <c r="G41" s="838"/>
      <c r="H41" s="838"/>
      <c r="I41" s="1203"/>
      <c r="J41" s="847"/>
    </row>
    <row r="42" spans="1:10">
      <c r="A42" s="556"/>
      <c r="B42" s="762" t="s">
        <v>79</v>
      </c>
      <c r="C42" s="761"/>
      <c r="D42" s="838"/>
      <c r="E42" s="838"/>
      <c r="F42" s="838"/>
      <c r="G42" s="838"/>
      <c r="H42" s="838"/>
      <c r="I42" s="1203"/>
      <c r="J42" s="889"/>
    </row>
    <row r="43" spans="1:10">
      <c r="A43" s="556"/>
      <c r="B43" s="762" t="s">
        <v>80</v>
      </c>
      <c r="C43" s="761"/>
      <c r="D43" s="838"/>
      <c r="E43" s="838" t="s">
        <v>2775</v>
      </c>
      <c r="F43" s="838"/>
      <c r="G43" s="838"/>
      <c r="H43" s="838"/>
      <c r="I43" s="1203"/>
      <c r="J43" s="892">
        <v>493355</v>
      </c>
    </row>
    <row r="44" spans="1:10">
      <c r="A44" s="556"/>
      <c r="B44" s="762" t="s">
        <v>81</v>
      </c>
      <c r="C44" s="761"/>
      <c r="D44" s="838"/>
      <c r="E44" s="838"/>
      <c r="F44" s="838"/>
      <c r="G44" s="838"/>
      <c r="H44" s="838"/>
      <c r="I44" s="1203"/>
      <c r="J44" s="892"/>
    </row>
    <row r="45" spans="1:10">
      <c r="A45" s="556"/>
      <c r="B45" s="762" t="s">
        <v>82</v>
      </c>
      <c r="C45" s="761"/>
      <c r="D45" s="838"/>
      <c r="E45" s="838" t="s">
        <v>2776</v>
      </c>
      <c r="F45" s="838"/>
      <c r="G45" s="838"/>
      <c r="H45" s="838"/>
      <c r="I45" s="1203"/>
      <c r="J45" s="892">
        <v>40967</v>
      </c>
    </row>
    <row r="46" spans="1:10">
      <c r="A46" s="556"/>
      <c r="B46" s="762" t="s">
        <v>83</v>
      </c>
      <c r="C46" s="761"/>
      <c r="D46" s="838"/>
      <c r="E46" s="838" t="s">
        <v>3350</v>
      </c>
      <c r="F46" s="838"/>
      <c r="G46" s="838"/>
      <c r="H46" s="838"/>
      <c r="I46" s="1203"/>
      <c r="J46" s="889">
        <v>0</v>
      </c>
    </row>
    <row r="47" spans="1:10">
      <c r="A47" s="556"/>
      <c r="B47" s="762" t="s">
        <v>84</v>
      </c>
      <c r="C47" s="761"/>
      <c r="D47" s="838"/>
      <c r="E47" s="838"/>
      <c r="F47" s="838"/>
      <c r="G47" s="838"/>
      <c r="H47" s="838"/>
      <c r="I47" s="1203"/>
      <c r="J47" s="889"/>
    </row>
    <row r="48" spans="1:10">
      <c r="A48" s="556"/>
      <c r="B48" s="762" t="s">
        <v>85</v>
      </c>
      <c r="C48" s="761"/>
      <c r="D48" s="838"/>
      <c r="E48" s="838"/>
      <c r="F48" s="838"/>
      <c r="G48" s="838"/>
      <c r="H48" s="838"/>
      <c r="I48" s="1203"/>
      <c r="J48" s="889"/>
    </row>
    <row r="49" spans="1:10">
      <c r="A49" s="556"/>
      <c r="B49" s="762" t="s">
        <v>86</v>
      </c>
      <c r="C49" s="761"/>
      <c r="D49" s="581" t="s">
        <v>2564</v>
      </c>
      <c r="E49" s="557"/>
      <c r="F49" s="557"/>
      <c r="G49" s="557"/>
      <c r="H49" s="557"/>
      <c r="I49" s="1203"/>
      <c r="J49" s="1174" t="s">
        <v>2562</v>
      </c>
    </row>
    <row r="50" spans="1:10">
      <c r="A50" s="556"/>
      <c r="B50" s="762" t="s">
        <v>87</v>
      </c>
      <c r="C50" s="761"/>
      <c r="D50" s="838"/>
      <c r="E50" s="838" t="s">
        <v>2777</v>
      </c>
      <c r="F50" s="838"/>
      <c r="G50" s="838"/>
      <c r="H50" s="838"/>
      <c r="I50" s="1203"/>
      <c r="J50" s="1191">
        <v>180304199.13</v>
      </c>
    </row>
    <row r="51" spans="1:10">
      <c r="A51" s="556"/>
      <c r="B51" s="762" t="s">
        <v>2076</v>
      </c>
      <c r="C51" s="761"/>
      <c r="D51" s="838"/>
      <c r="E51" s="838" t="s">
        <v>2778</v>
      </c>
      <c r="F51" s="838"/>
      <c r="G51" s="838"/>
      <c r="H51" s="838"/>
      <c r="I51" s="1203"/>
      <c r="J51" s="891">
        <v>0</v>
      </c>
    </row>
    <row r="52" spans="1:10">
      <c r="A52" s="556"/>
      <c r="B52" s="762" t="s">
        <v>2078</v>
      </c>
      <c r="C52" s="761"/>
      <c r="D52" s="838"/>
      <c r="E52" s="838" t="s">
        <v>3099</v>
      </c>
      <c r="F52" s="838"/>
      <c r="G52" s="838"/>
      <c r="H52" s="838"/>
      <c r="I52" s="1203"/>
      <c r="J52" s="891">
        <v>0</v>
      </c>
    </row>
    <row r="53" spans="1:10">
      <c r="A53" s="556"/>
      <c r="B53" s="762" t="s">
        <v>2080</v>
      </c>
      <c r="C53" s="761"/>
      <c r="D53" s="838"/>
      <c r="E53" s="838"/>
      <c r="F53" s="838"/>
      <c r="G53" s="838"/>
      <c r="H53" s="838"/>
      <c r="I53" s="1203"/>
      <c r="J53" s="889"/>
    </row>
    <row r="54" spans="1:10">
      <c r="A54" s="556"/>
      <c r="B54" s="762" t="s">
        <v>2083</v>
      </c>
      <c r="C54" s="761"/>
      <c r="D54" s="838"/>
      <c r="E54" s="838"/>
      <c r="F54" s="838"/>
      <c r="G54" s="838"/>
      <c r="H54" s="838"/>
      <c r="I54" s="1203"/>
      <c r="J54" s="889"/>
    </row>
    <row r="55" spans="1:10">
      <c r="A55" s="556"/>
      <c r="B55" s="762" t="s">
        <v>2397</v>
      </c>
      <c r="C55" s="761"/>
      <c r="D55" s="838"/>
      <c r="E55" s="838"/>
      <c r="F55" s="838"/>
      <c r="G55" s="838"/>
      <c r="H55" s="838"/>
      <c r="I55" s="1203"/>
      <c r="J55" s="889"/>
    </row>
    <row r="56" spans="1:10">
      <c r="A56" s="556"/>
      <c r="B56" s="762" t="s">
        <v>2400</v>
      </c>
      <c r="C56" s="761"/>
      <c r="D56" s="838"/>
      <c r="E56" s="838"/>
      <c r="F56" s="838"/>
      <c r="G56" s="838"/>
      <c r="H56" s="838"/>
      <c r="I56" s="1203"/>
      <c r="J56" s="889"/>
    </row>
    <row r="57" spans="1:10">
      <c r="A57" s="556"/>
      <c r="B57" s="762" t="s">
        <v>2403</v>
      </c>
      <c r="C57" s="761"/>
      <c r="D57" s="838"/>
      <c r="E57" s="838"/>
      <c r="F57" s="838"/>
      <c r="G57" s="838"/>
      <c r="H57" s="838"/>
      <c r="I57" s="1203"/>
      <c r="J57" s="889"/>
    </row>
    <row r="58" spans="1:10">
      <c r="A58" s="556"/>
      <c r="B58" s="557"/>
      <c r="C58" s="761"/>
      <c r="D58" s="838"/>
      <c r="E58" s="838"/>
      <c r="F58" s="838"/>
      <c r="G58" s="838"/>
      <c r="H58" s="838"/>
      <c r="I58" s="1203"/>
      <c r="J58" s="1172"/>
    </row>
    <row r="59" spans="1:10">
      <c r="A59" s="556"/>
      <c r="B59" s="762" t="s">
        <v>2407</v>
      </c>
      <c r="C59" s="761"/>
      <c r="D59" s="557" t="s">
        <v>2565</v>
      </c>
      <c r="E59" s="557"/>
      <c r="F59" s="557"/>
      <c r="G59" s="557"/>
      <c r="H59" s="557"/>
      <c r="I59" s="1203"/>
      <c r="J59" s="1732">
        <f>SUM(J22:J36)+SUM(J41:J48)-SUM(J50:J57)</f>
        <v>-3210635844.7200022</v>
      </c>
    </row>
    <row r="60" spans="1:10">
      <c r="A60" s="556"/>
      <c r="B60" s="557"/>
      <c r="C60" s="761"/>
      <c r="D60" s="557" t="s">
        <v>2566</v>
      </c>
      <c r="E60" s="557"/>
      <c r="F60" s="557"/>
      <c r="G60" s="557"/>
      <c r="H60" s="557"/>
      <c r="I60" s="1203"/>
      <c r="J60" s="1174" t="s">
        <v>2562</v>
      </c>
    </row>
    <row r="61" spans="1:10">
      <c r="A61" s="556"/>
      <c r="B61" s="762" t="s">
        <v>2410</v>
      </c>
      <c r="C61" s="761"/>
      <c r="D61" s="838"/>
      <c r="E61" s="838" t="s">
        <v>3130</v>
      </c>
      <c r="F61" s="838"/>
      <c r="G61" s="838"/>
      <c r="H61" s="838"/>
      <c r="I61" s="1203"/>
      <c r="J61" s="847">
        <v>-674233527.39120042</v>
      </c>
    </row>
    <row r="62" spans="1:10">
      <c r="A62" s="556"/>
      <c r="B62" s="762" t="s">
        <v>2413</v>
      </c>
      <c r="C62" s="761"/>
      <c r="D62" s="838"/>
      <c r="E62" s="838" t="s">
        <v>2779</v>
      </c>
      <c r="F62" s="838"/>
      <c r="G62" s="838"/>
      <c r="H62" s="838"/>
      <c r="I62" s="1203"/>
      <c r="J62" s="847">
        <v>0</v>
      </c>
    </row>
    <row r="63" spans="1:10">
      <c r="A63" s="556"/>
      <c r="B63" s="762" t="s">
        <v>1837</v>
      </c>
      <c r="C63" s="761"/>
      <c r="D63" s="838"/>
      <c r="E63" s="838" t="s">
        <v>2780</v>
      </c>
      <c r="F63" s="838"/>
      <c r="G63" s="838"/>
      <c r="H63" s="838"/>
      <c r="I63" s="1203"/>
      <c r="J63" s="847">
        <v>0</v>
      </c>
    </row>
    <row r="64" spans="1:10">
      <c r="A64" s="556"/>
      <c r="B64" s="762" t="s">
        <v>1839</v>
      </c>
      <c r="C64" s="761"/>
      <c r="D64" s="838"/>
      <c r="E64" s="838" t="s">
        <v>3246</v>
      </c>
      <c r="F64" s="838"/>
      <c r="G64" s="838"/>
      <c r="H64" s="838"/>
      <c r="I64" s="1203"/>
      <c r="J64" s="847">
        <v>-47415487</v>
      </c>
    </row>
    <row r="65" spans="1:10">
      <c r="A65" s="556"/>
      <c r="B65" s="762" t="s">
        <v>1840</v>
      </c>
      <c r="C65" s="761"/>
      <c r="D65" s="838"/>
      <c r="E65" s="838" t="s">
        <v>2781</v>
      </c>
      <c r="F65" s="838"/>
      <c r="G65" s="838"/>
      <c r="H65" s="838"/>
      <c r="I65" s="1203"/>
      <c r="J65" s="847">
        <v>30691081.699999999</v>
      </c>
    </row>
    <row r="66" spans="1:10">
      <c r="A66" s="556"/>
      <c r="B66" s="762" t="s">
        <v>1844</v>
      </c>
      <c r="C66" s="761"/>
      <c r="D66" s="557"/>
      <c r="E66" s="838" t="s">
        <v>2567</v>
      </c>
      <c r="F66" s="557"/>
      <c r="G66" s="557"/>
      <c r="H66" s="557"/>
      <c r="I66" s="1203"/>
      <c r="J66" s="1751">
        <f>SUM(J61:J65)</f>
        <v>-690957932.69120038</v>
      </c>
    </row>
    <row r="67" spans="1:10" ht="16" thickBot="1">
      <c r="A67" s="1468"/>
      <c r="B67" s="1181"/>
      <c r="C67" s="1627"/>
      <c r="D67" s="1181"/>
      <c r="E67" s="1181"/>
      <c r="F67" s="1181"/>
      <c r="G67" s="1181"/>
      <c r="H67" s="1181"/>
      <c r="I67" s="1450"/>
      <c r="J67" s="1469"/>
    </row>
    <row r="68" spans="1:10">
      <c r="A68" s="1167"/>
      <c r="B68" s="1167" t="s">
        <v>2377</v>
      </c>
      <c r="C68" s="1167"/>
      <c r="D68" s="1167"/>
      <c r="E68" s="1167"/>
      <c r="F68" s="1167"/>
      <c r="G68" s="1167"/>
      <c r="H68" s="1167"/>
      <c r="I68" s="1167"/>
      <c r="J68" s="1167"/>
    </row>
    <row r="69" spans="1:10">
      <c r="A69" s="1183">
        <v>73</v>
      </c>
      <c r="B69" s="1183"/>
      <c r="C69" s="1183"/>
      <c r="D69" s="1183"/>
      <c r="E69" s="1183"/>
      <c r="F69" s="1183"/>
      <c r="G69" s="1183"/>
      <c r="H69" s="1183"/>
      <c r="I69" s="1183"/>
      <c r="J69" s="1183"/>
    </row>
    <row r="70" spans="1:10">
      <c r="F70" s="785"/>
      <c r="G70" s="785"/>
      <c r="H70" s="785"/>
    </row>
  </sheetData>
  <printOptions horizontalCentered="1"/>
  <pageMargins left="0.5" right="0.5" top="0.5" bottom="0.5" header="0.5" footer="0.5"/>
  <pageSetup scale="65" fitToHeight="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F81"/>
  <sheetViews>
    <sheetView zoomScale="70" zoomScaleNormal="70" workbookViewId="0"/>
  </sheetViews>
  <sheetFormatPr defaultColWidth="9.84375" defaultRowHeight="15.5"/>
  <cols>
    <col min="1" max="1" width="7.84375" style="570" customWidth="1"/>
    <col min="2" max="2" width="23.84375" style="570" customWidth="1"/>
    <col min="3" max="3" width="22.921875" style="570" customWidth="1"/>
    <col min="4" max="4" width="27.921875" style="570" customWidth="1"/>
    <col min="5" max="5" width="17.4609375" style="570" customWidth="1"/>
    <col min="6" max="16384" width="9.84375" style="570"/>
  </cols>
  <sheetData>
    <row r="1" spans="1:6" ht="16" thickBot="1">
      <c r="A1" s="1499" t="str">
        <f>+CONAMEDATE</f>
        <v>Annual Report of VERIZON NEW YORK INC.                                      For the period ending DECEMBER 31, 2023</v>
      </c>
      <c r="B1" s="557"/>
      <c r="C1" s="557"/>
      <c r="D1" s="557"/>
      <c r="E1" s="557"/>
      <c r="F1" s="557"/>
    </row>
    <row r="2" spans="1:6" ht="22.5">
      <c r="A2" s="707"/>
      <c r="B2" s="708"/>
      <c r="C2" s="708"/>
      <c r="D2" s="708"/>
      <c r="E2" s="709"/>
      <c r="F2" s="557"/>
    </row>
    <row r="3" spans="1:6" ht="18">
      <c r="A3" s="710" t="s">
        <v>2568</v>
      </c>
      <c r="B3" s="711"/>
      <c r="C3" s="711"/>
      <c r="D3" s="711"/>
      <c r="E3" s="712"/>
      <c r="F3" s="557"/>
    </row>
    <row r="4" spans="1:6" ht="18">
      <c r="A4" s="713"/>
      <c r="B4" s="711"/>
      <c r="C4" s="711"/>
      <c r="D4" s="711"/>
      <c r="E4" s="712"/>
      <c r="F4" s="557"/>
    </row>
    <row r="5" spans="1:6">
      <c r="A5" s="556" t="s">
        <v>2569</v>
      </c>
      <c r="B5" s="557"/>
      <c r="C5" s="557"/>
      <c r="D5" s="557"/>
      <c r="E5" s="558"/>
      <c r="F5" s="557"/>
    </row>
    <row r="6" spans="1:6">
      <c r="A6" s="556" t="s">
        <v>2570</v>
      </c>
      <c r="B6" s="557"/>
      <c r="C6" s="557"/>
      <c r="D6" s="557"/>
      <c r="E6" s="558"/>
      <c r="F6" s="557"/>
    </row>
    <row r="7" spans="1:6">
      <c r="A7" s="556" t="s">
        <v>1366</v>
      </c>
      <c r="B7" s="557"/>
      <c r="C7" s="557"/>
      <c r="D7" s="557"/>
      <c r="E7" s="558"/>
      <c r="F7" s="557"/>
    </row>
    <row r="8" spans="1:6">
      <c r="A8" s="556" t="s">
        <v>1367</v>
      </c>
      <c r="B8" s="557"/>
      <c r="C8" s="557"/>
      <c r="D8" s="557"/>
      <c r="E8" s="558"/>
      <c r="F8" s="557"/>
    </row>
    <row r="9" spans="1:6">
      <c r="A9" s="556" t="s">
        <v>2592</v>
      </c>
      <c r="B9" s="557"/>
      <c r="C9" s="557"/>
      <c r="D9" s="557"/>
      <c r="E9" s="558"/>
      <c r="F9" s="557"/>
    </row>
    <row r="10" spans="1:6">
      <c r="A10" s="556" t="s">
        <v>2593</v>
      </c>
      <c r="B10" s="557"/>
      <c r="C10" s="557"/>
      <c r="D10" s="557"/>
      <c r="E10" s="558"/>
      <c r="F10" s="557"/>
    </row>
    <row r="11" spans="1:6">
      <c r="A11" s="714"/>
      <c r="B11" s="715"/>
      <c r="C11" s="715"/>
      <c r="D11" s="715"/>
      <c r="E11" s="716"/>
      <c r="F11" s="557"/>
    </row>
    <row r="12" spans="1:6">
      <c r="A12" s="926" t="s">
        <v>35</v>
      </c>
      <c r="B12" s="557"/>
      <c r="C12" s="762" t="s">
        <v>1894</v>
      </c>
      <c r="D12" s="557"/>
      <c r="E12" s="1205" t="s">
        <v>1719</v>
      </c>
      <c r="F12" s="557"/>
    </row>
    <row r="13" spans="1:6">
      <c r="A13" s="926" t="s">
        <v>47</v>
      </c>
      <c r="B13" s="557"/>
      <c r="C13" s="762" t="s">
        <v>459</v>
      </c>
      <c r="D13" s="557"/>
      <c r="E13" s="1205" t="s">
        <v>460</v>
      </c>
      <c r="F13" s="557"/>
    </row>
    <row r="14" spans="1:6">
      <c r="A14" s="1454"/>
      <c r="B14" s="1169"/>
      <c r="C14" s="1169"/>
      <c r="D14" s="1169"/>
      <c r="E14" s="1752"/>
      <c r="F14" s="557"/>
    </row>
    <row r="15" spans="1:6">
      <c r="A15" s="926" t="s">
        <v>463</v>
      </c>
      <c r="B15" s="838"/>
      <c r="C15" s="838"/>
      <c r="D15" s="838"/>
      <c r="E15" s="1753"/>
      <c r="F15" s="557"/>
    </row>
    <row r="16" spans="1:6">
      <c r="A16" s="926" t="s">
        <v>820</v>
      </c>
      <c r="B16" s="838"/>
      <c r="C16" s="838"/>
      <c r="D16" s="838"/>
      <c r="E16" s="1754"/>
      <c r="F16" s="557"/>
    </row>
    <row r="17" spans="1:6">
      <c r="A17" s="926" t="s">
        <v>1058</v>
      </c>
      <c r="B17" s="1072" t="s">
        <v>3086</v>
      </c>
      <c r="C17" s="838"/>
      <c r="D17" s="838"/>
      <c r="E17" s="1754"/>
      <c r="F17" s="557"/>
    </row>
    <row r="18" spans="1:6">
      <c r="A18" s="926" t="s">
        <v>70</v>
      </c>
      <c r="B18" s="838"/>
      <c r="C18" s="838"/>
      <c r="D18" s="838"/>
      <c r="E18" s="1754"/>
      <c r="F18" s="557"/>
    </row>
    <row r="19" spans="1:6">
      <c r="A19" s="926" t="s">
        <v>71</v>
      </c>
      <c r="B19" s="838"/>
      <c r="C19" s="838"/>
      <c r="D19" s="838"/>
      <c r="E19" s="1754"/>
      <c r="F19" s="557"/>
    </row>
    <row r="20" spans="1:6">
      <c r="A20" s="926" t="s">
        <v>471</v>
      </c>
      <c r="B20" s="838"/>
      <c r="C20" s="838"/>
      <c r="D20" s="838"/>
      <c r="E20" s="1754"/>
      <c r="F20" s="557"/>
    </row>
    <row r="21" spans="1:6">
      <c r="A21" s="926" t="s">
        <v>474</v>
      </c>
      <c r="B21" s="838"/>
      <c r="C21" s="838"/>
      <c r="D21" s="838"/>
      <c r="E21" s="1754"/>
      <c r="F21" s="557"/>
    </row>
    <row r="22" spans="1:6">
      <c r="A22" s="926" t="s">
        <v>2064</v>
      </c>
      <c r="B22" s="838"/>
      <c r="C22" s="838"/>
      <c r="D22" s="838"/>
      <c r="E22" s="1754"/>
      <c r="F22" s="557"/>
    </row>
    <row r="23" spans="1:6">
      <c r="A23" s="926" t="s">
        <v>334</v>
      </c>
      <c r="B23" s="838"/>
      <c r="C23" s="838"/>
      <c r="D23" s="838"/>
      <c r="E23" s="1754"/>
      <c r="F23" s="557"/>
    </row>
    <row r="24" spans="1:6">
      <c r="A24" s="926" t="s">
        <v>72</v>
      </c>
      <c r="B24" s="838"/>
      <c r="C24" s="838"/>
      <c r="D24" s="838"/>
      <c r="E24" s="1754"/>
      <c r="F24" s="557"/>
    </row>
    <row r="25" spans="1:6">
      <c r="A25" s="926" t="s">
        <v>73</v>
      </c>
      <c r="B25" s="838"/>
      <c r="C25" s="838"/>
      <c r="D25" s="838"/>
      <c r="E25" s="1754"/>
      <c r="F25" s="557"/>
    </row>
    <row r="26" spans="1:6">
      <c r="A26" s="926" t="s">
        <v>74</v>
      </c>
      <c r="B26" s="838"/>
      <c r="C26" s="838"/>
      <c r="D26" s="838"/>
      <c r="E26" s="1754"/>
      <c r="F26" s="557"/>
    </row>
    <row r="27" spans="1:6">
      <c r="A27" s="926" t="s">
        <v>75</v>
      </c>
      <c r="B27" s="838"/>
      <c r="C27" s="838"/>
      <c r="D27" s="838"/>
      <c r="E27" s="1754"/>
      <c r="F27" s="557"/>
    </row>
    <row r="28" spans="1:6">
      <c r="A28" s="926" t="s">
        <v>76</v>
      </c>
      <c r="B28" s="838"/>
      <c r="C28" s="838"/>
      <c r="D28" s="838"/>
      <c r="E28" s="1754"/>
      <c r="F28" s="557"/>
    </row>
    <row r="29" spans="1:6">
      <c r="A29" s="926" t="s">
        <v>77</v>
      </c>
      <c r="B29" s="838"/>
      <c r="C29" s="838"/>
      <c r="D29" s="838"/>
      <c r="E29" s="1754"/>
      <c r="F29" s="557"/>
    </row>
    <row r="30" spans="1:6">
      <c r="A30" s="926" t="s">
        <v>78</v>
      </c>
      <c r="B30" s="838"/>
      <c r="C30" s="838"/>
      <c r="D30" s="838"/>
      <c r="E30" s="1754"/>
      <c r="F30" s="557"/>
    </row>
    <row r="31" spans="1:6">
      <c r="A31" s="926" t="s">
        <v>79</v>
      </c>
      <c r="B31" s="838"/>
      <c r="C31" s="838"/>
      <c r="D31" s="838"/>
      <c r="E31" s="1754"/>
      <c r="F31" s="557"/>
    </row>
    <row r="32" spans="1:6">
      <c r="A32" s="926" t="s">
        <v>80</v>
      </c>
      <c r="B32" s="838"/>
      <c r="C32" s="838"/>
      <c r="D32" s="838"/>
      <c r="E32" s="1754"/>
      <c r="F32" s="557"/>
    </row>
    <row r="33" spans="1:6">
      <c r="A33" s="926" t="s">
        <v>81</v>
      </c>
      <c r="B33" s="838"/>
      <c r="C33" s="838"/>
      <c r="D33" s="838"/>
      <c r="E33" s="1754"/>
      <c r="F33" s="557"/>
    </row>
    <row r="34" spans="1:6">
      <c r="A34" s="926" t="s">
        <v>82</v>
      </c>
      <c r="B34" s="838"/>
      <c r="C34" s="838"/>
      <c r="D34" s="838"/>
      <c r="E34" s="1754"/>
      <c r="F34" s="557"/>
    </row>
    <row r="35" spans="1:6">
      <c r="A35" s="926" t="s">
        <v>83</v>
      </c>
      <c r="B35" s="838"/>
      <c r="C35" s="838"/>
      <c r="D35" s="838"/>
      <c r="E35" s="1754"/>
      <c r="F35" s="557"/>
    </row>
    <row r="36" spans="1:6">
      <c r="A36" s="926" t="s">
        <v>84</v>
      </c>
      <c r="B36" s="838"/>
      <c r="C36" s="838"/>
      <c r="D36" s="838"/>
      <c r="E36" s="1754"/>
      <c r="F36" s="557"/>
    </row>
    <row r="37" spans="1:6">
      <c r="A37" s="926" t="s">
        <v>85</v>
      </c>
      <c r="B37" s="838"/>
      <c r="C37" s="838"/>
      <c r="D37" s="838"/>
      <c r="E37" s="1754"/>
      <c r="F37" s="557"/>
    </row>
    <row r="38" spans="1:6">
      <c r="A38" s="926" t="s">
        <v>86</v>
      </c>
      <c r="B38" s="838"/>
      <c r="C38" s="838"/>
      <c r="D38" s="838"/>
      <c r="E38" s="1754"/>
      <c r="F38" s="557"/>
    </row>
    <row r="39" spans="1:6">
      <c r="A39" s="926" t="s">
        <v>87</v>
      </c>
      <c r="B39" s="838"/>
      <c r="C39" s="838"/>
      <c r="D39" s="838"/>
      <c r="E39" s="1754"/>
      <c r="F39" s="557"/>
    </row>
    <row r="40" spans="1:6">
      <c r="A40" s="926" t="s">
        <v>2076</v>
      </c>
      <c r="B40" s="838"/>
      <c r="C40" s="838"/>
      <c r="D40" s="838"/>
      <c r="E40" s="1754"/>
      <c r="F40" s="557"/>
    </row>
    <row r="41" spans="1:6">
      <c r="A41" s="926" t="s">
        <v>2078</v>
      </c>
      <c r="B41" s="838"/>
      <c r="C41" s="838"/>
      <c r="D41" s="838"/>
      <c r="E41" s="1754"/>
      <c r="F41" s="557"/>
    </row>
    <row r="42" spans="1:6">
      <c r="A42" s="926" t="s">
        <v>2080</v>
      </c>
      <c r="B42" s="838"/>
      <c r="C42" s="838"/>
      <c r="D42" s="838"/>
      <c r="E42" s="1754"/>
      <c r="F42" s="557"/>
    </row>
    <row r="43" spans="1:6">
      <c r="A43" s="926" t="s">
        <v>2083</v>
      </c>
      <c r="B43" s="838"/>
      <c r="C43" s="838"/>
      <c r="D43" s="838"/>
      <c r="E43" s="1754"/>
      <c r="F43" s="557"/>
    </row>
    <row r="44" spans="1:6">
      <c r="A44" s="926" t="s">
        <v>2397</v>
      </c>
      <c r="B44" s="838"/>
      <c r="C44" s="838"/>
      <c r="D44" s="838"/>
      <c r="E44" s="1754"/>
      <c r="F44" s="557"/>
    </row>
    <row r="45" spans="1:6">
      <c r="A45" s="926" t="s">
        <v>2400</v>
      </c>
      <c r="B45" s="838"/>
      <c r="C45" s="838"/>
      <c r="D45" s="838"/>
      <c r="E45" s="1754"/>
      <c r="F45" s="557"/>
    </row>
    <row r="46" spans="1:6">
      <c r="A46" s="926" t="s">
        <v>2403</v>
      </c>
      <c r="B46" s="838"/>
      <c r="C46" s="838"/>
      <c r="D46" s="838"/>
      <c r="E46" s="1754"/>
      <c r="F46" s="557"/>
    </row>
    <row r="47" spans="1:6">
      <c r="A47" s="926" t="s">
        <v>2407</v>
      </c>
      <c r="B47" s="838"/>
      <c r="C47" s="838"/>
      <c r="D47" s="838"/>
      <c r="E47" s="1754"/>
      <c r="F47" s="557"/>
    </row>
    <row r="48" spans="1:6">
      <c r="A48" s="926" t="s">
        <v>2410</v>
      </c>
      <c r="B48" s="838"/>
      <c r="C48" s="838"/>
      <c r="D48" s="838"/>
      <c r="E48" s="1754"/>
      <c r="F48" s="557"/>
    </row>
    <row r="49" spans="1:6">
      <c r="A49" s="926" t="s">
        <v>2413</v>
      </c>
      <c r="B49" s="838"/>
      <c r="C49" s="838"/>
      <c r="D49" s="838"/>
      <c r="E49" s="1754"/>
      <c r="F49" s="557"/>
    </row>
    <row r="50" spans="1:6">
      <c r="A50" s="926" t="s">
        <v>1837</v>
      </c>
      <c r="B50" s="838"/>
      <c r="C50" s="838"/>
      <c r="D50" s="838"/>
      <c r="E50" s="1754"/>
      <c r="F50" s="557"/>
    </row>
    <row r="51" spans="1:6">
      <c r="A51" s="926" t="s">
        <v>1839</v>
      </c>
      <c r="B51" s="838"/>
      <c r="C51" s="838"/>
      <c r="D51" s="838"/>
      <c r="E51" s="1754"/>
      <c r="F51" s="557"/>
    </row>
    <row r="52" spans="1:6">
      <c r="A52" s="926" t="s">
        <v>1840</v>
      </c>
      <c r="B52" s="838"/>
      <c r="C52" s="838"/>
      <c r="D52" s="838"/>
      <c r="E52" s="1754"/>
      <c r="F52" s="557"/>
    </row>
    <row r="53" spans="1:6">
      <c r="A53" s="926" t="s">
        <v>1844</v>
      </c>
      <c r="B53" s="838"/>
      <c r="C53" s="838"/>
      <c r="D53" s="838"/>
      <c r="E53" s="1754"/>
      <c r="F53" s="557"/>
    </row>
    <row r="54" spans="1:6">
      <c r="A54" s="926" t="s">
        <v>1846</v>
      </c>
      <c r="B54" s="838"/>
      <c r="C54" s="838"/>
      <c r="D54" s="838"/>
      <c r="E54" s="1754"/>
      <c r="F54" s="557"/>
    </row>
    <row r="55" spans="1:6">
      <c r="A55" s="926" t="s">
        <v>2426</v>
      </c>
      <c r="B55" s="838"/>
      <c r="C55" s="838"/>
      <c r="D55" s="838"/>
      <c r="E55" s="1754"/>
      <c r="F55" s="557"/>
    </row>
    <row r="56" spans="1:6">
      <c r="A56" s="926" t="s">
        <v>2429</v>
      </c>
      <c r="B56" s="838"/>
      <c r="C56" s="838"/>
      <c r="D56" s="838"/>
      <c r="E56" s="1754"/>
      <c r="F56" s="557"/>
    </row>
    <row r="57" spans="1:6">
      <c r="A57" s="926" t="s">
        <v>2431</v>
      </c>
      <c r="B57" s="838"/>
      <c r="C57" s="838"/>
      <c r="D57" s="838"/>
      <c r="E57" s="1754"/>
      <c r="F57" s="557"/>
    </row>
    <row r="58" spans="1:6">
      <c r="A58" s="926" t="s">
        <v>2434</v>
      </c>
      <c r="B58" s="838" t="s">
        <v>195</v>
      </c>
      <c r="C58" s="838"/>
      <c r="D58" s="838"/>
      <c r="E58" s="1754"/>
      <c r="F58" s="557"/>
    </row>
    <row r="59" spans="1:6">
      <c r="A59" s="1433"/>
      <c r="B59" s="838"/>
      <c r="C59" s="838"/>
      <c r="D59" s="838"/>
      <c r="E59" s="1754"/>
      <c r="F59" s="557"/>
    </row>
    <row r="60" spans="1:6" ht="16" thickBot="1">
      <c r="A60" s="1449" t="s">
        <v>2437</v>
      </c>
      <c r="B60" s="1755" t="s">
        <v>46</v>
      </c>
      <c r="C60" s="1181"/>
      <c r="D60" s="1181"/>
      <c r="E60" s="1756">
        <f>SUM(E14:E58)</f>
        <v>0</v>
      </c>
      <c r="F60" s="557"/>
    </row>
    <row r="61" spans="1:6">
      <c r="A61" s="1156" t="s">
        <v>1515</v>
      </c>
      <c r="B61" s="557"/>
      <c r="C61" s="1757"/>
      <c r="D61" s="1155"/>
      <c r="E61" s="1155"/>
      <c r="F61" s="557"/>
    </row>
    <row r="62" spans="1:6">
      <c r="A62" s="1183">
        <v>74</v>
      </c>
      <c r="B62" s="1183"/>
      <c r="C62" s="1163"/>
      <c r="D62" s="1183"/>
      <c r="E62" s="1183"/>
      <c r="F62" s="557"/>
    </row>
    <row r="63" spans="1:6">
      <c r="A63" s="557"/>
    </row>
    <row r="64" spans="1:6">
      <c r="A64" s="557"/>
    </row>
    <row r="65" spans="1:1">
      <c r="A65" s="557"/>
    </row>
    <row r="66" spans="1:1">
      <c r="A66" s="557"/>
    </row>
    <row r="67" spans="1:1">
      <c r="A67" s="557"/>
    </row>
    <row r="68" spans="1:1">
      <c r="A68" s="557"/>
    </row>
    <row r="69" spans="1:1">
      <c r="A69" s="557"/>
    </row>
    <row r="70" spans="1:1">
      <c r="A70" s="557"/>
    </row>
    <row r="71" spans="1:1">
      <c r="A71" s="557"/>
    </row>
    <row r="72" spans="1:1">
      <c r="A72" s="557"/>
    </row>
    <row r="73" spans="1:1">
      <c r="A73" s="557"/>
    </row>
    <row r="74" spans="1:1">
      <c r="A74" s="557"/>
    </row>
    <row r="75" spans="1:1">
      <c r="A75" s="557"/>
    </row>
    <row r="76" spans="1:1">
      <c r="A76" s="557"/>
    </row>
    <row r="77" spans="1:1">
      <c r="A77" s="557"/>
    </row>
    <row r="78" spans="1:1">
      <c r="A78" s="557"/>
    </row>
    <row r="79" spans="1:1">
      <c r="A79" s="557"/>
    </row>
    <row r="80" spans="1:1">
      <c r="A80" s="557"/>
    </row>
    <row r="81" spans="1:1">
      <c r="A81" s="557"/>
    </row>
  </sheetData>
  <pageMargins left="0.7" right="0.7" top="0.75" bottom="0.75" header="0.3" footer="0.3"/>
  <pageSetup scale="73"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pageSetUpPr fitToPage="1"/>
  </sheetPr>
  <dimension ref="A1:G78"/>
  <sheetViews>
    <sheetView defaultGridColor="0" colorId="22" zoomScale="75" zoomScaleNormal="75" workbookViewId="0">
      <selection activeCell="E38" sqref="E38"/>
    </sheetView>
  </sheetViews>
  <sheetFormatPr defaultColWidth="9.84375" defaultRowHeight="15.5"/>
  <cols>
    <col min="1" max="1" width="7.84375" style="570" customWidth="1"/>
    <col min="2" max="2" width="1.84375" style="570" customWidth="1"/>
    <col min="3" max="3" width="50.84375" style="570" customWidth="1"/>
    <col min="4" max="4" width="21.84375" style="570" customWidth="1"/>
    <col min="5" max="5" width="25.4609375" style="570" customWidth="1"/>
    <col min="6" max="16384" width="9.84375" style="570"/>
  </cols>
  <sheetData>
    <row r="1" spans="1:6" ht="16" thickBot="1">
      <c r="A1" s="1116" t="str">
        <f>'Data Sheet'!A52</f>
        <v>Annual Report of VERIZON NEW YORK INC.                                                                      For the period ending DECEMBER 31, 2023</v>
      </c>
      <c r="B1" s="557"/>
      <c r="C1" s="557"/>
      <c r="D1" s="557"/>
      <c r="E1" s="557"/>
      <c r="F1" s="557"/>
    </row>
    <row r="2" spans="1:6">
      <c r="A2" s="707"/>
      <c r="B2" s="708"/>
      <c r="C2" s="708"/>
      <c r="D2" s="708"/>
      <c r="E2" s="719"/>
      <c r="F2" s="557"/>
    </row>
    <row r="3" spans="1:6">
      <c r="A3" s="556"/>
      <c r="B3" s="557"/>
      <c r="C3" s="557"/>
      <c r="D3" s="557"/>
      <c r="E3" s="558"/>
      <c r="F3" s="557"/>
    </row>
    <row r="4" spans="1:6" ht="18">
      <c r="A4" s="710" t="s">
        <v>1368</v>
      </c>
      <c r="B4" s="1200"/>
      <c r="C4" s="1200"/>
      <c r="D4" s="1200"/>
      <c r="E4" s="1201"/>
      <c r="F4" s="557"/>
    </row>
    <row r="5" spans="1:6" ht="18">
      <c r="A5" s="556"/>
      <c r="B5" s="557"/>
      <c r="C5" s="1202"/>
      <c r="D5" s="557"/>
      <c r="E5" s="558"/>
      <c r="F5" s="557"/>
    </row>
    <row r="6" spans="1:6" ht="17.5">
      <c r="A6" s="656" t="s">
        <v>1369</v>
      </c>
      <c r="B6" s="557"/>
      <c r="C6" s="557"/>
      <c r="D6" s="557"/>
      <c r="E6" s="558"/>
      <c r="F6" s="557"/>
    </row>
    <row r="7" spans="1:6" ht="17.5">
      <c r="A7" s="656" t="s">
        <v>1370</v>
      </c>
      <c r="B7" s="557"/>
      <c r="C7" s="557"/>
      <c r="D7" s="557"/>
      <c r="E7" s="712"/>
      <c r="F7" s="557"/>
    </row>
    <row r="8" spans="1:6" ht="17.5">
      <c r="A8" s="656" t="s">
        <v>1371</v>
      </c>
      <c r="B8" s="557"/>
      <c r="C8" s="557"/>
      <c r="D8" s="557"/>
      <c r="E8" s="558"/>
      <c r="F8" s="557"/>
    </row>
    <row r="9" spans="1:6" ht="17.5">
      <c r="A9" s="656" t="s">
        <v>1372</v>
      </c>
      <c r="B9" s="557"/>
      <c r="C9" s="557"/>
      <c r="D9" s="557"/>
      <c r="E9" s="558"/>
      <c r="F9" s="557"/>
    </row>
    <row r="10" spans="1:6" ht="17.5">
      <c r="A10" s="656"/>
      <c r="B10" s="557"/>
      <c r="C10" s="557"/>
      <c r="D10" s="557"/>
      <c r="E10" s="558"/>
      <c r="F10" s="557"/>
    </row>
    <row r="11" spans="1:6" ht="17.5">
      <c r="A11" s="656" t="s">
        <v>1438</v>
      </c>
      <c r="B11" s="557"/>
      <c r="C11" s="557"/>
      <c r="D11" s="557"/>
      <c r="E11" s="558"/>
      <c r="F11" s="557"/>
    </row>
    <row r="12" spans="1:6" ht="17.5">
      <c r="A12" s="656" t="s">
        <v>1439</v>
      </c>
      <c r="B12" s="557"/>
      <c r="C12" s="557"/>
      <c r="D12" s="557"/>
      <c r="E12" s="558"/>
      <c r="F12" s="557"/>
    </row>
    <row r="13" spans="1:6">
      <c r="A13" s="714"/>
      <c r="B13" s="715"/>
      <c r="C13" s="715"/>
      <c r="D13" s="715"/>
      <c r="E13" s="716"/>
      <c r="F13" s="557"/>
    </row>
    <row r="14" spans="1:6">
      <c r="A14" s="556"/>
      <c r="B14" s="1203"/>
      <c r="C14" s="557"/>
      <c r="D14" s="1203"/>
      <c r="E14" s="963"/>
      <c r="F14" s="557"/>
    </row>
    <row r="15" spans="1:6">
      <c r="A15" s="1204" t="s">
        <v>35</v>
      </c>
      <c r="B15" s="1203"/>
      <c r="C15" s="1183" t="s">
        <v>1894</v>
      </c>
      <c r="D15" s="711"/>
      <c r="E15" s="1205" t="s">
        <v>1719</v>
      </c>
      <c r="F15" s="557"/>
    </row>
    <row r="16" spans="1:6">
      <c r="A16" s="1204" t="s">
        <v>47</v>
      </c>
      <c r="B16" s="1203"/>
      <c r="C16" s="1183" t="s">
        <v>459</v>
      </c>
      <c r="D16" s="711"/>
      <c r="E16" s="1205" t="s">
        <v>460</v>
      </c>
      <c r="F16" s="557"/>
    </row>
    <row r="17" spans="1:6">
      <c r="A17" s="556"/>
      <c r="B17" s="1203"/>
      <c r="C17" s="711"/>
      <c r="D17" s="711"/>
      <c r="E17" s="963"/>
      <c r="F17" s="557"/>
    </row>
    <row r="18" spans="1:6">
      <c r="A18" s="1168"/>
      <c r="B18" s="1206"/>
      <c r="C18" s="1207"/>
      <c r="D18" s="1208"/>
      <c r="E18" s="1209"/>
      <c r="F18" s="557"/>
    </row>
    <row r="19" spans="1:6">
      <c r="A19" s="556"/>
      <c r="B19" s="711"/>
      <c r="C19" s="1210" t="s">
        <v>1440</v>
      </c>
      <c r="D19" s="1211"/>
      <c r="E19" s="1212"/>
      <c r="F19" s="557"/>
    </row>
    <row r="20" spans="1:6">
      <c r="A20" s="1204" t="s">
        <v>463</v>
      </c>
      <c r="B20" s="1203"/>
      <c r="C20" s="1025"/>
      <c r="D20" s="1025"/>
      <c r="E20" s="1213"/>
      <c r="F20" s="557"/>
    </row>
    <row r="21" spans="1:6">
      <c r="A21" s="1204" t="s">
        <v>820</v>
      </c>
      <c r="B21" s="1203"/>
      <c r="C21" s="1025" t="s">
        <v>2773</v>
      </c>
      <c r="D21" s="1025"/>
      <c r="E21" s="1198">
        <v>622817.8600000001</v>
      </c>
      <c r="F21" s="557"/>
    </row>
    <row r="22" spans="1:6">
      <c r="A22" s="1204" t="s">
        <v>1058</v>
      </c>
      <c r="B22" s="1203"/>
      <c r="C22" s="1025"/>
      <c r="D22" s="1025"/>
      <c r="E22" s="1198"/>
      <c r="F22" s="557"/>
    </row>
    <row r="23" spans="1:6">
      <c r="A23" s="1204" t="s">
        <v>70</v>
      </c>
      <c r="B23" s="1203"/>
      <c r="C23" s="1025"/>
      <c r="D23" s="1025"/>
      <c r="E23" s="1198"/>
      <c r="F23" s="557"/>
    </row>
    <row r="24" spans="1:6">
      <c r="A24" s="1204" t="s">
        <v>71</v>
      </c>
      <c r="B24" s="1203"/>
      <c r="C24" s="1025"/>
      <c r="D24" s="1025"/>
      <c r="E24" s="1198"/>
      <c r="F24" s="557"/>
    </row>
    <row r="25" spans="1:6">
      <c r="A25" s="1204" t="s">
        <v>471</v>
      </c>
      <c r="B25" s="1203"/>
      <c r="C25" s="1025"/>
      <c r="D25" s="1025"/>
      <c r="E25" s="1198"/>
      <c r="F25" s="557"/>
    </row>
    <row r="26" spans="1:6">
      <c r="A26" s="1204" t="s">
        <v>474</v>
      </c>
      <c r="B26" s="1203"/>
      <c r="C26" s="1025"/>
      <c r="D26" s="1025"/>
      <c r="E26" s="1198"/>
      <c r="F26" s="557"/>
    </row>
    <row r="27" spans="1:6">
      <c r="A27" s="1204" t="s">
        <v>2064</v>
      </c>
      <c r="B27" s="1203"/>
      <c r="C27" s="1025"/>
      <c r="D27" s="1025"/>
      <c r="E27" s="1198"/>
      <c r="F27" s="557"/>
    </row>
    <row r="28" spans="1:6">
      <c r="A28" s="1204" t="s">
        <v>334</v>
      </c>
      <c r="B28" s="1203"/>
      <c r="C28" s="1025"/>
      <c r="D28" s="1025"/>
      <c r="E28" s="1198"/>
      <c r="F28" s="557"/>
    </row>
    <row r="29" spans="1:6">
      <c r="A29" s="1204" t="s">
        <v>72</v>
      </c>
      <c r="B29" s="1203"/>
      <c r="C29" s="1025"/>
      <c r="D29" s="1025"/>
      <c r="E29" s="1198"/>
      <c r="F29" s="557"/>
    </row>
    <row r="30" spans="1:6">
      <c r="A30" s="1204" t="s">
        <v>73</v>
      </c>
      <c r="B30" s="1203"/>
      <c r="C30" s="1025"/>
      <c r="D30" s="1025"/>
      <c r="E30" s="1198"/>
      <c r="F30" s="557"/>
    </row>
    <row r="31" spans="1:6">
      <c r="A31" s="1204" t="s">
        <v>74</v>
      </c>
      <c r="B31" s="1203"/>
      <c r="C31" s="1025"/>
      <c r="D31" s="1025"/>
      <c r="E31" s="1198"/>
      <c r="F31" s="557"/>
    </row>
    <row r="32" spans="1:6">
      <c r="A32" s="556"/>
      <c r="B32" s="1203"/>
      <c r="C32" s="1025"/>
      <c r="D32" s="1025"/>
      <c r="E32" s="1214"/>
      <c r="F32" s="557"/>
    </row>
    <row r="33" spans="1:7">
      <c r="A33" s="1204" t="s">
        <v>75</v>
      </c>
      <c r="B33" s="1203"/>
      <c r="C33" s="1210" t="s">
        <v>1441</v>
      </c>
      <c r="D33" s="1211"/>
      <c r="E33" s="1758">
        <f>SUM(E20:E32)</f>
        <v>622817.8600000001</v>
      </c>
      <c r="F33" s="557"/>
    </row>
    <row r="34" spans="1:7">
      <c r="A34" s="556"/>
      <c r="B34" s="557"/>
      <c r="C34" s="1215"/>
      <c r="D34" s="559"/>
      <c r="E34" s="1209"/>
      <c r="F34" s="557"/>
    </row>
    <row r="35" spans="1:7">
      <c r="A35" s="556"/>
      <c r="B35" s="711"/>
      <c r="C35" s="1216" t="s">
        <v>1442</v>
      </c>
      <c r="D35" s="561"/>
      <c r="E35" s="1217"/>
      <c r="F35" s="557"/>
    </row>
    <row r="36" spans="1:7">
      <c r="A36" s="556"/>
      <c r="B36" s="711"/>
      <c r="C36" s="1218"/>
      <c r="D36" s="561"/>
      <c r="E36" s="1219"/>
      <c r="F36" s="557"/>
    </row>
    <row r="37" spans="1:7">
      <c r="A37" s="1204">
        <v>14</v>
      </c>
      <c r="B37" s="557"/>
      <c r="C37" s="1220" t="s">
        <v>3129</v>
      </c>
      <c r="D37" s="1025"/>
      <c r="E37" s="1197">
        <v>251588311.91999996</v>
      </c>
      <c r="F37" s="557"/>
    </row>
    <row r="38" spans="1:7">
      <c r="A38" s="1204">
        <v>15</v>
      </c>
      <c r="B38" s="557"/>
      <c r="C38" s="1220" t="s">
        <v>3128</v>
      </c>
      <c r="D38" s="1025"/>
      <c r="E38" s="1198">
        <v>-31683969.120000001</v>
      </c>
      <c r="F38" s="557"/>
    </row>
    <row r="39" spans="1:7">
      <c r="A39" s="1204">
        <v>16</v>
      </c>
      <c r="B39" s="557"/>
      <c r="C39" s="1221"/>
      <c r="D39" s="1025"/>
      <c r="E39" s="1198"/>
      <c r="F39" s="557"/>
    </row>
    <row r="40" spans="1:7">
      <c r="A40" s="1204">
        <v>17</v>
      </c>
      <c r="B40" s="557"/>
      <c r="C40" s="1220"/>
      <c r="D40" s="1025"/>
      <c r="E40" s="1198"/>
      <c r="F40" s="557"/>
      <c r="G40" s="1199"/>
    </row>
    <row r="41" spans="1:7">
      <c r="A41" s="1204">
        <v>18</v>
      </c>
      <c r="B41" s="557"/>
      <c r="C41" s="1220"/>
      <c r="D41" s="1025"/>
      <c r="E41" s="1198"/>
      <c r="F41" s="557"/>
    </row>
    <row r="42" spans="1:7">
      <c r="A42" s="1204">
        <v>19</v>
      </c>
      <c r="B42" s="557"/>
      <c r="C42" s="1220"/>
      <c r="D42" s="1025"/>
      <c r="E42" s="1198"/>
      <c r="F42" s="557"/>
    </row>
    <row r="43" spans="1:7">
      <c r="A43" s="1204">
        <v>20</v>
      </c>
      <c r="B43" s="557"/>
      <c r="C43" s="1220"/>
      <c r="D43" s="1025"/>
      <c r="E43" s="1198"/>
      <c r="F43" s="557"/>
    </row>
    <row r="44" spans="1:7">
      <c r="A44" s="1204">
        <v>21</v>
      </c>
      <c r="B44" s="557"/>
      <c r="C44" s="1220"/>
      <c r="D44" s="1025"/>
      <c r="E44" s="1198"/>
      <c r="F44" s="557"/>
    </row>
    <row r="45" spans="1:7">
      <c r="A45" s="1204">
        <v>22</v>
      </c>
      <c r="B45" s="557"/>
      <c r="C45" s="1220"/>
      <c r="D45" s="1025"/>
      <c r="E45" s="1198"/>
      <c r="F45" s="557"/>
    </row>
    <row r="46" spans="1:7">
      <c r="A46" s="1204">
        <v>23</v>
      </c>
      <c r="B46" s="557"/>
      <c r="C46" s="1220"/>
      <c r="D46" s="1025"/>
      <c r="E46" s="1198"/>
      <c r="F46" s="557"/>
    </row>
    <row r="47" spans="1:7">
      <c r="A47" s="1204">
        <v>24</v>
      </c>
      <c r="B47" s="557"/>
      <c r="C47" s="1220"/>
      <c r="D47" s="1025"/>
      <c r="E47" s="1198"/>
      <c r="F47" s="557"/>
    </row>
    <row r="48" spans="1:7">
      <c r="A48" s="1204">
        <v>25</v>
      </c>
      <c r="B48" s="557"/>
      <c r="C48" s="1220"/>
      <c r="D48" s="1025"/>
      <c r="E48" s="1198"/>
      <c r="F48" s="557"/>
    </row>
    <row r="49" spans="1:6">
      <c r="A49" s="1204">
        <v>26</v>
      </c>
      <c r="B49" s="557"/>
      <c r="C49" s="1220"/>
      <c r="D49" s="1025"/>
      <c r="E49" s="1198"/>
      <c r="F49" s="557"/>
    </row>
    <row r="50" spans="1:6">
      <c r="A50" s="1204">
        <v>27</v>
      </c>
      <c r="B50" s="557"/>
      <c r="C50" s="1220"/>
      <c r="D50" s="1025"/>
      <c r="E50" s="1198"/>
      <c r="F50" s="557"/>
    </row>
    <row r="51" spans="1:6">
      <c r="A51" s="1204">
        <v>28</v>
      </c>
      <c r="B51" s="557"/>
      <c r="C51" s="1220"/>
      <c r="D51" s="1025"/>
      <c r="E51" s="1198"/>
      <c r="F51" s="557"/>
    </row>
    <row r="52" spans="1:6">
      <c r="A52" s="1204">
        <v>29</v>
      </c>
      <c r="B52" s="557"/>
      <c r="C52" s="1220"/>
      <c r="D52" s="1025"/>
      <c r="E52" s="1198"/>
      <c r="F52" s="557"/>
    </row>
    <row r="53" spans="1:6">
      <c r="A53" s="1204">
        <v>30</v>
      </c>
      <c r="B53" s="557"/>
      <c r="C53" s="1220"/>
      <c r="D53" s="1025"/>
      <c r="E53" s="1198"/>
      <c r="F53" s="557"/>
    </row>
    <row r="54" spans="1:6">
      <c r="A54" s="1204">
        <v>31</v>
      </c>
      <c r="B54" s="557"/>
      <c r="C54" s="1220"/>
      <c r="D54" s="1025"/>
      <c r="E54" s="1198"/>
      <c r="F54" s="557"/>
    </row>
    <row r="55" spans="1:6">
      <c r="A55" s="1204">
        <v>32</v>
      </c>
      <c r="B55" s="557"/>
      <c r="C55" s="1220"/>
      <c r="D55" s="1025"/>
      <c r="E55" s="1198"/>
      <c r="F55" s="557"/>
    </row>
    <row r="56" spans="1:6">
      <c r="A56" s="556"/>
      <c r="B56" s="557"/>
      <c r="C56" s="1220"/>
      <c r="D56" s="1025"/>
      <c r="E56" s="1198"/>
      <c r="F56" s="557"/>
    </row>
    <row r="57" spans="1:6">
      <c r="A57" s="556"/>
      <c r="B57" s="1203"/>
      <c r="C57" s="1025"/>
      <c r="D57" s="1025"/>
      <c r="E57" s="1214"/>
      <c r="F57" s="557"/>
    </row>
    <row r="58" spans="1:6" ht="16" thickBot="1">
      <c r="A58" s="1222" t="s">
        <v>2407</v>
      </c>
      <c r="B58" s="1181"/>
      <c r="C58" s="1223" t="s">
        <v>1443</v>
      </c>
      <c r="D58" s="648"/>
      <c r="E58" s="1759">
        <f>SUM(E37:E57)</f>
        <v>219904342.79999995</v>
      </c>
      <c r="F58" s="557"/>
    </row>
    <row r="59" spans="1:6">
      <c r="A59" s="1182" t="s">
        <v>2377</v>
      </c>
      <c r="B59" s="711"/>
      <c r="C59" s="711"/>
      <c r="D59" s="711"/>
      <c r="E59" s="711"/>
      <c r="F59" s="557"/>
    </row>
    <row r="60" spans="1:6">
      <c r="A60" s="1183">
        <v>75</v>
      </c>
      <c r="B60" s="711"/>
      <c r="C60" s="711"/>
      <c r="D60" s="711"/>
      <c r="E60" s="711"/>
      <c r="F60" s="557"/>
    </row>
    <row r="61" spans="1:6">
      <c r="A61" s="557"/>
    </row>
    <row r="62" spans="1:6">
      <c r="A62" s="557"/>
    </row>
    <row r="63" spans="1:6">
      <c r="A63" s="557"/>
      <c r="C63" s="1224"/>
    </row>
    <row r="64" spans="1:6">
      <c r="A64" s="557"/>
    </row>
    <row r="65" spans="1:1">
      <c r="A65" s="557"/>
    </row>
    <row r="66" spans="1:1">
      <c r="A66" s="557"/>
    </row>
    <row r="67" spans="1:1">
      <c r="A67" s="557"/>
    </row>
    <row r="68" spans="1:1">
      <c r="A68" s="557"/>
    </row>
    <row r="69" spans="1:1">
      <c r="A69" s="557"/>
    </row>
    <row r="70" spans="1:1">
      <c r="A70" s="557"/>
    </row>
    <row r="71" spans="1:1">
      <c r="A71" s="557"/>
    </row>
    <row r="72" spans="1:1">
      <c r="A72" s="557"/>
    </row>
    <row r="73" spans="1:1">
      <c r="A73" s="557"/>
    </row>
    <row r="74" spans="1:1">
      <c r="A74" s="557"/>
    </row>
    <row r="75" spans="1:1">
      <c r="A75" s="557"/>
    </row>
    <row r="76" spans="1:1">
      <c r="A76" s="557"/>
    </row>
    <row r="77" spans="1:1">
      <c r="A77" s="557"/>
    </row>
    <row r="78" spans="1:1">
      <c r="A78" s="557"/>
    </row>
  </sheetData>
  <printOptions horizontalCentered="1"/>
  <pageMargins left="0.5" right="0.5" top="0.5" bottom="0.5" header="0.5" footer="0.5"/>
  <pageSetup scale="7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0</xdr:rowOff>
                  </from>
                  <to>
                    <xdr:col>0</xdr:col>
                    <xdr:colOff>0</xdr:colOff>
                    <xdr:row>64</xdr:row>
                    <xdr:rowOff>82550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82"/>
  <sheetViews>
    <sheetView zoomScale="70" zoomScaleNormal="70" workbookViewId="0">
      <selection activeCell="D19" sqref="D19"/>
    </sheetView>
  </sheetViews>
  <sheetFormatPr defaultColWidth="9.84375" defaultRowHeight="15.5"/>
  <cols>
    <col min="1" max="1" width="1.84375" style="570" customWidth="1"/>
    <col min="2" max="2" width="4.84375" style="570" customWidth="1"/>
    <col min="3" max="3" width="1.84375" style="570" customWidth="1"/>
    <col min="4" max="4" width="40.84375" style="570" customWidth="1"/>
    <col min="5" max="5" width="53.53515625" style="570" customWidth="1"/>
    <col min="6" max="6" width="2.84375" style="570" customWidth="1"/>
    <col min="7" max="7" width="18.84375" style="570" customWidth="1"/>
    <col min="8" max="8" width="4.61328125" style="570" customWidth="1"/>
    <col min="9" max="16384" width="9.84375" style="570"/>
  </cols>
  <sheetData>
    <row r="1" spans="1:8" ht="18.899999999999999" customHeight="1" thickBot="1">
      <c r="A1" s="1116" t="str">
        <f>+CONAMEDATE</f>
        <v>Annual Report of VERIZON NEW YORK INC.                                      For the period ending DECEMBER 31, 2023</v>
      </c>
      <c r="B1" s="572"/>
      <c r="C1" s="572"/>
      <c r="D1" s="572"/>
      <c r="E1" s="572"/>
      <c r="F1" s="572"/>
      <c r="G1" s="557"/>
      <c r="H1" s="557"/>
    </row>
    <row r="2" spans="1:8" ht="18.899999999999999" customHeight="1">
      <c r="A2" s="717"/>
      <c r="B2" s="655"/>
      <c r="C2" s="708"/>
      <c r="D2" s="708"/>
      <c r="E2" s="708"/>
      <c r="F2" s="708"/>
      <c r="G2" s="718"/>
      <c r="H2" s="719"/>
    </row>
    <row r="3" spans="1:8" ht="18.899999999999999" customHeight="1">
      <c r="A3" s="656"/>
      <c r="B3" s="720" t="s">
        <v>1444</v>
      </c>
      <c r="C3" s="657"/>
      <c r="D3" s="657"/>
      <c r="E3" s="657"/>
      <c r="F3" s="657"/>
      <c r="G3" s="657"/>
      <c r="H3" s="658"/>
    </row>
    <row r="4" spans="1:8" ht="18.899999999999999" customHeight="1">
      <c r="A4" s="656"/>
      <c r="B4" s="572"/>
      <c r="C4" s="572"/>
      <c r="D4" s="572"/>
      <c r="E4" s="572"/>
      <c r="F4" s="572"/>
      <c r="G4" s="572"/>
      <c r="H4" s="573"/>
    </row>
    <row r="5" spans="1:8" ht="18.899999999999999" customHeight="1">
      <c r="A5" s="656"/>
      <c r="B5" s="572" t="s">
        <v>1445</v>
      </c>
      <c r="C5" s="572"/>
      <c r="D5" s="572"/>
      <c r="E5" s="572"/>
      <c r="F5" s="572"/>
      <c r="G5" s="572"/>
      <c r="H5" s="573"/>
    </row>
    <row r="6" spans="1:8" ht="18.899999999999999" customHeight="1">
      <c r="A6" s="656"/>
      <c r="B6" s="572" t="s">
        <v>1446</v>
      </c>
      <c r="C6" s="572"/>
      <c r="D6" s="572"/>
      <c r="E6" s="572"/>
      <c r="F6" s="572"/>
      <c r="G6" s="572"/>
      <c r="H6" s="573"/>
    </row>
    <row r="7" spans="1:8" ht="18.899999999999999" customHeight="1">
      <c r="A7" s="656"/>
      <c r="B7" s="572" t="s">
        <v>2594</v>
      </c>
      <c r="C7" s="572"/>
      <c r="D7" s="572"/>
      <c r="E7" s="572"/>
      <c r="F7" s="572"/>
      <c r="G7" s="572"/>
      <c r="H7" s="573"/>
    </row>
    <row r="8" spans="1:8" ht="18.899999999999999" customHeight="1">
      <c r="A8" s="656"/>
      <c r="B8" s="721" t="s">
        <v>2593</v>
      </c>
      <c r="C8" s="572"/>
      <c r="D8" s="572"/>
      <c r="E8" s="572"/>
      <c r="F8" s="572"/>
      <c r="G8" s="572"/>
      <c r="H8" s="573"/>
    </row>
    <row r="9" spans="1:8" ht="18.899999999999999" customHeight="1">
      <c r="A9" s="656"/>
      <c r="B9" s="572"/>
      <c r="C9" s="572"/>
      <c r="D9" s="572"/>
      <c r="E9" s="572"/>
      <c r="F9" s="572"/>
      <c r="G9" s="572"/>
      <c r="H9" s="573"/>
    </row>
    <row r="10" spans="1:8" ht="18.899999999999999" customHeight="1">
      <c r="A10" s="1225"/>
      <c r="B10" s="954"/>
      <c r="C10" s="983"/>
      <c r="D10" s="954"/>
      <c r="E10" s="659"/>
      <c r="F10" s="954"/>
      <c r="G10" s="954"/>
      <c r="H10" s="955"/>
    </row>
    <row r="11" spans="1:8" ht="18.899999999999999" customHeight="1">
      <c r="A11" s="656"/>
      <c r="B11" s="986" t="s">
        <v>35</v>
      </c>
      <c r="C11" s="1226"/>
      <c r="D11" s="657" t="s">
        <v>1894</v>
      </c>
      <c r="E11" s="661"/>
      <c r="F11" s="572"/>
      <c r="G11" s="986" t="s">
        <v>1719</v>
      </c>
      <c r="H11" s="573"/>
    </row>
    <row r="12" spans="1:8" ht="18.899999999999999" customHeight="1">
      <c r="A12" s="656"/>
      <c r="B12" s="986" t="s">
        <v>47</v>
      </c>
      <c r="C12" s="1226"/>
      <c r="D12" s="657" t="s">
        <v>459</v>
      </c>
      <c r="E12" s="661"/>
      <c r="F12" s="572"/>
      <c r="G12" s="986" t="s">
        <v>460</v>
      </c>
      <c r="H12" s="573"/>
    </row>
    <row r="13" spans="1:8" ht="18.899999999999999" customHeight="1">
      <c r="A13" s="1225"/>
      <c r="B13" s="954"/>
      <c r="C13" s="983"/>
      <c r="D13" s="954"/>
      <c r="E13" s="659"/>
      <c r="F13" s="954"/>
      <c r="G13" s="954"/>
      <c r="H13" s="955"/>
    </row>
    <row r="14" spans="1:8" ht="18.899999999999999" customHeight="1">
      <c r="A14" s="656"/>
      <c r="B14" s="986" t="s">
        <v>463</v>
      </c>
      <c r="C14" s="1226"/>
      <c r="D14" s="838"/>
      <c r="E14" s="1081"/>
      <c r="F14" s="1087"/>
      <c r="G14" s="1227"/>
      <c r="H14" s="573"/>
    </row>
    <row r="15" spans="1:8" ht="18.899999999999999" customHeight="1">
      <c r="A15" s="656"/>
      <c r="B15" s="986" t="s">
        <v>820</v>
      </c>
      <c r="C15" s="1226"/>
      <c r="D15" s="2061" t="s">
        <v>3086</v>
      </c>
      <c r="E15" s="1807"/>
      <c r="F15" s="500"/>
      <c r="G15" s="1808"/>
      <c r="H15" s="573"/>
    </row>
    <row r="16" spans="1:8" ht="18.899999999999999" customHeight="1">
      <c r="A16" s="656"/>
      <c r="B16" s="986" t="s">
        <v>1058</v>
      </c>
      <c r="C16" s="1226"/>
      <c r="D16" s="1807"/>
      <c r="E16" s="1807"/>
      <c r="F16" s="500"/>
      <c r="G16" s="1809"/>
      <c r="H16" s="573"/>
    </row>
    <row r="17" spans="1:8" ht="18.899999999999999" customHeight="1">
      <c r="A17" s="656"/>
      <c r="B17" s="986" t="s">
        <v>70</v>
      </c>
      <c r="C17" s="1226"/>
      <c r="D17" s="1807"/>
      <c r="E17" s="1807"/>
      <c r="F17" s="500"/>
      <c r="G17" s="1809"/>
      <c r="H17" s="573"/>
    </row>
    <row r="18" spans="1:8" ht="18.899999999999999" customHeight="1">
      <c r="A18" s="656"/>
      <c r="B18" s="986" t="s">
        <v>71</v>
      </c>
      <c r="C18" s="1226"/>
      <c r="D18" s="500"/>
      <c r="E18" s="1807"/>
      <c r="F18" s="500"/>
      <c r="G18" s="1809"/>
      <c r="H18" s="573"/>
    </row>
    <row r="19" spans="1:8" ht="18.899999999999999" customHeight="1">
      <c r="A19" s="656"/>
      <c r="B19" s="986" t="s">
        <v>471</v>
      </c>
      <c r="C19" s="1226"/>
      <c r="D19" s="1087"/>
      <c r="E19" s="1081"/>
      <c r="F19" s="1087"/>
      <c r="G19" s="1228"/>
      <c r="H19" s="573"/>
    </row>
    <row r="20" spans="1:8" ht="18.899999999999999" customHeight="1">
      <c r="A20" s="656"/>
      <c r="B20" s="986" t="s">
        <v>474</v>
      </c>
      <c r="C20" s="1226"/>
      <c r="D20" s="1087"/>
      <c r="E20" s="1081"/>
      <c r="F20" s="1087"/>
      <c r="G20" s="1228"/>
      <c r="H20" s="573"/>
    </row>
    <row r="21" spans="1:8" ht="18.899999999999999" customHeight="1">
      <c r="A21" s="656"/>
      <c r="B21" s="986" t="s">
        <v>2064</v>
      </c>
      <c r="C21" s="1226"/>
      <c r="D21" s="1087"/>
      <c r="E21" s="1081"/>
      <c r="F21" s="1087"/>
      <c r="G21" s="1228"/>
      <c r="H21" s="573"/>
    </row>
    <row r="22" spans="1:8" ht="18.899999999999999" customHeight="1">
      <c r="A22" s="656"/>
      <c r="B22" s="986" t="s">
        <v>334</v>
      </c>
      <c r="C22" s="1226"/>
      <c r="D22" s="1087"/>
      <c r="E22" s="1081"/>
      <c r="F22" s="1087"/>
      <c r="G22" s="1228"/>
      <c r="H22" s="573"/>
    </row>
    <row r="23" spans="1:8" ht="18.899999999999999" customHeight="1">
      <c r="A23" s="656"/>
      <c r="B23" s="986" t="s">
        <v>72</v>
      </c>
      <c r="C23" s="1226"/>
      <c r="D23" s="1087"/>
      <c r="E23" s="1081"/>
      <c r="F23" s="1087"/>
      <c r="G23" s="1228"/>
      <c r="H23" s="573"/>
    </row>
    <row r="24" spans="1:8" ht="18.899999999999999" customHeight="1">
      <c r="A24" s="656"/>
      <c r="B24" s="986" t="s">
        <v>73</v>
      </c>
      <c r="C24" s="1226"/>
      <c r="D24" s="1087"/>
      <c r="E24" s="1081"/>
      <c r="F24" s="1087"/>
      <c r="G24" s="1228"/>
      <c r="H24" s="573"/>
    </row>
    <row r="25" spans="1:8" ht="18.899999999999999" customHeight="1">
      <c r="A25" s="656"/>
      <c r="B25" s="986" t="s">
        <v>74</v>
      </c>
      <c r="C25" s="1226"/>
      <c r="D25" s="1087"/>
      <c r="E25" s="1081"/>
      <c r="F25" s="1087"/>
      <c r="G25" s="1228"/>
      <c r="H25" s="573"/>
    </row>
    <row r="26" spans="1:8" ht="18.899999999999999" customHeight="1">
      <c r="A26" s="656"/>
      <c r="B26" s="986" t="s">
        <v>75</v>
      </c>
      <c r="C26" s="1226"/>
      <c r="D26" s="1087"/>
      <c r="E26" s="1081"/>
      <c r="F26" s="1087"/>
      <c r="G26" s="1228"/>
      <c r="H26" s="573"/>
    </row>
    <row r="27" spans="1:8" ht="18.899999999999999" customHeight="1">
      <c r="A27" s="656"/>
      <c r="B27" s="986" t="s">
        <v>76</v>
      </c>
      <c r="C27" s="1226"/>
      <c r="D27" s="1087"/>
      <c r="E27" s="1081"/>
      <c r="F27" s="1087"/>
      <c r="G27" s="1228"/>
      <c r="H27" s="573"/>
    </row>
    <row r="28" spans="1:8" ht="18.899999999999999" customHeight="1">
      <c r="A28" s="656"/>
      <c r="B28" s="986" t="s">
        <v>77</v>
      </c>
      <c r="C28" s="1226"/>
      <c r="D28" s="1087"/>
      <c r="E28" s="1081"/>
      <c r="F28" s="1087"/>
      <c r="G28" s="1228"/>
      <c r="H28" s="573"/>
    </row>
    <row r="29" spans="1:8" ht="18.899999999999999" customHeight="1">
      <c r="A29" s="656"/>
      <c r="B29" s="986" t="s">
        <v>78</v>
      </c>
      <c r="C29" s="1226"/>
      <c r="D29" s="1087"/>
      <c r="E29" s="1081"/>
      <c r="F29" s="1087"/>
      <c r="G29" s="1228"/>
      <c r="H29" s="573"/>
    </row>
    <row r="30" spans="1:8" ht="18.899999999999999" customHeight="1">
      <c r="A30" s="656"/>
      <c r="B30" s="986" t="s">
        <v>79</v>
      </c>
      <c r="C30" s="1226"/>
      <c r="D30" s="1087"/>
      <c r="E30" s="1081"/>
      <c r="F30" s="1087"/>
      <c r="G30" s="1228"/>
      <c r="H30" s="573"/>
    </row>
    <row r="31" spans="1:8" ht="18.899999999999999" customHeight="1">
      <c r="A31" s="656"/>
      <c r="B31" s="986" t="s">
        <v>80</v>
      </c>
      <c r="C31" s="1226"/>
      <c r="D31" s="1087"/>
      <c r="E31" s="1081"/>
      <c r="F31" s="1087"/>
      <c r="G31" s="1228"/>
      <c r="H31" s="573"/>
    </row>
    <row r="32" spans="1:8" ht="18.899999999999999" customHeight="1">
      <c r="A32" s="656"/>
      <c r="B32" s="986" t="s">
        <v>81</v>
      </c>
      <c r="C32" s="1226"/>
      <c r="D32" s="1087"/>
      <c r="E32" s="1081"/>
      <c r="F32" s="1087"/>
      <c r="G32" s="1228"/>
      <c r="H32" s="573"/>
    </row>
    <row r="33" spans="1:8" ht="18.899999999999999" customHeight="1">
      <c r="A33" s="656"/>
      <c r="B33" s="986" t="s">
        <v>82</v>
      </c>
      <c r="C33" s="1226"/>
      <c r="D33" s="1087"/>
      <c r="E33" s="1081"/>
      <c r="F33" s="1087"/>
      <c r="G33" s="1228"/>
      <c r="H33" s="573"/>
    </row>
    <row r="34" spans="1:8" ht="18.899999999999999" customHeight="1">
      <c r="A34" s="656"/>
      <c r="B34" s="986" t="s">
        <v>83</v>
      </c>
      <c r="C34" s="1226"/>
      <c r="D34" s="1087"/>
      <c r="E34" s="1081"/>
      <c r="F34" s="1087"/>
      <c r="G34" s="1228"/>
      <c r="H34" s="573"/>
    </row>
    <row r="35" spans="1:8" ht="18.899999999999999" customHeight="1">
      <c r="A35" s="656"/>
      <c r="B35" s="986" t="s">
        <v>84</v>
      </c>
      <c r="C35" s="1226"/>
      <c r="D35" s="1087"/>
      <c r="E35" s="1081"/>
      <c r="F35" s="1087"/>
      <c r="G35" s="1228"/>
      <c r="H35" s="573"/>
    </row>
    <row r="36" spans="1:8" ht="18.899999999999999" customHeight="1">
      <c r="A36" s="656"/>
      <c r="B36" s="986" t="s">
        <v>85</v>
      </c>
      <c r="C36" s="1226"/>
      <c r="D36" s="1087"/>
      <c r="E36" s="1081"/>
      <c r="F36" s="1087"/>
      <c r="G36" s="1228"/>
      <c r="H36" s="573"/>
    </row>
    <row r="37" spans="1:8" ht="18.899999999999999" customHeight="1">
      <c r="A37" s="656"/>
      <c r="B37" s="986" t="s">
        <v>86</v>
      </c>
      <c r="C37" s="1226"/>
      <c r="D37" s="1087"/>
      <c r="E37" s="1081"/>
      <c r="F37" s="1087"/>
      <c r="G37" s="1228"/>
      <c r="H37" s="573"/>
    </row>
    <row r="38" spans="1:8" ht="18.899999999999999" customHeight="1">
      <c r="A38" s="656"/>
      <c r="B38" s="986" t="s">
        <v>87</v>
      </c>
      <c r="C38" s="1226"/>
      <c r="D38" s="1087"/>
      <c r="E38" s="1081"/>
      <c r="F38" s="1087"/>
      <c r="G38" s="1228"/>
      <c r="H38" s="573"/>
    </row>
    <row r="39" spans="1:8" ht="18.899999999999999" customHeight="1">
      <c r="A39" s="656"/>
      <c r="B39" s="986" t="s">
        <v>2076</v>
      </c>
      <c r="C39" s="1226"/>
      <c r="D39" s="1087"/>
      <c r="E39" s="1081"/>
      <c r="F39" s="1087"/>
      <c r="G39" s="1228"/>
      <c r="H39" s="573"/>
    </row>
    <row r="40" spans="1:8" ht="18.899999999999999" customHeight="1">
      <c r="A40" s="656"/>
      <c r="B40" s="986" t="s">
        <v>2078</v>
      </c>
      <c r="C40" s="1226"/>
      <c r="D40" s="1087"/>
      <c r="E40" s="1081"/>
      <c r="F40" s="1087"/>
      <c r="G40" s="1228"/>
      <c r="H40" s="573"/>
    </row>
    <row r="41" spans="1:8" ht="18.899999999999999" customHeight="1">
      <c r="A41" s="656"/>
      <c r="B41" s="986" t="s">
        <v>2080</v>
      </c>
      <c r="C41" s="1226"/>
      <c r="D41" s="1087"/>
      <c r="E41" s="1081"/>
      <c r="F41" s="1087"/>
      <c r="G41" s="1228"/>
      <c r="H41" s="573"/>
    </row>
    <row r="42" spans="1:8" ht="18.899999999999999" customHeight="1">
      <c r="A42" s="656"/>
      <c r="B42" s="986" t="s">
        <v>2083</v>
      </c>
      <c r="C42" s="1226"/>
      <c r="D42" s="1087"/>
      <c r="E42" s="1081"/>
      <c r="F42" s="1087"/>
      <c r="G42" s="1228"/>
      <c r="H42" s="573"/>
    </row>
    <row r="43" spans="1:8" ht="18.899999999999999" customHeight="1">
      <c r="A43" s="656"/>
      <c r="B43" s="986" t="s">
        <v>2397</v>
      </c>
      <c r="C43" s="1226"/>
      <c r="D43" s="1087"/>
      <c r="E43" s="1081"/>
      <c r="F43" s="1087"/>
      <c r="G43" s="1228"/>
      <c r="H43" s="573"/>
    </row>
    <row r="44" spans="1:8" ht="18.899999999999999" customHeight="1">
      <c r="A44" s="656"/>
      <c r="B44" s="986" t="s">
        <v>2400</v>
      </c>
      <c r="C44" s="1226"/>
      <c r="D44" s="1087"/>
      <c r="E44" s="1081"/>
      <c r="F44" s="1087"/>
      <c r="G44" s="1228"/>
      <c r="H44" s="573"/>
    </row>
    <row r="45" spans="1:8" ht="18.899999999999999" customHeight="1">
      <c r="A45" s="656"/>
      <c r="B45" s="986" t="s">
        <v>2403</v>
      </c>
      <c r="C45" s="1226"/>
      <c r="D45" s="1087"/>
      <c r="E45" s="1081"/>
      <c r="F45" s="1087"/>
      <c r="G45" s="1228"/>
      <c r="H45" s="573"/>
    </row>
    <row r="46" spans="1:8" ht="18.899999999999999" customHeight="1">
      <c r="A46" s="656"/>
      <c r="B46" s="986" t="s">
        <v>2407</v>
      </c>
      <c r="C46" s="1226"/>
      <c r="D46" s="1087"/>
      <c r="E46" s="1081"/>
      <c r="F46" s="1087"/>
      <c r="G46" s="1228"/>
      <c r="H46" s="573"/>
    </row>
    <row r="47" spans="1:8" ht="18.899999999999999" customHeight="1">
      <c r="A47" s="656"/>
      <c r="B47" s="986" t="s">
        <v>2410</v>
      </c>
      <c r="C47" s="1226"/>
      <c r="D47" s="1087"/>
      <c r="E47" s="1081"/>
      <c r="F47" s="1087"/>
      <c r="G47" s="1228"/>
      <c r="H47" s="573"/>
    </row>
    <row r="48" spans="1:8" ht="18.899999999999999" customHeight="1">
      <c r="A48" s="656"/>
      <c r="B48" s="986" t="s">
        <v>2413</v>
      </c>
      <c r="C48" s="1226"/>
      <c r="D48" s="1087"/>
      <c r="E48" s="1081"/>
      <c r="F48" s="1087"/>
      <c r="G48" s="1228"/>
      <c r="H48" s="573"/>
    </row>
    <row r="49" spans="1:8" ht="18.899999999999999" customHeight="1">
      <c r="A49" s="656"/>
      <c r="B49" s="986" t="s">
        <v>1837</v>
      </c>
      <c r="C49" s="1226"/>
      <c r="D49" s="1087"/>
      <c r="E49" s="1081"/>
      <c r="F49" s="1087"/>
      <c r="G49" s="1228"/>
      <c r="H49" s="573"/>
    </row>
    <row r="50" spans="1:8" ht="18.899999999999999" customHeight="1">
      <c r="A50" s="656"/>
      <c r="B50" s="986" t="s">
        <v>1839</v>
      </c>
      <c r="C50" s="1226"/>
      <c r="D50" s="1087"/>
      <c r="E50" s="1081"/>
      <c r="F50" s="1087"/>
      <c r="G50" s="1228"/>
      <c r="H50" s="573"/>
    </row>
    <row r="51" spans="1:8" ht="18.899999999999999" customHeight="1">
      <c r="A51" s="656"/>
      <c r="B51" s="986" t="s">
        <v>1840</v>
      </c>
      <c r="C51" s="1226"/>
      <c r="D51" s="1087"/>
      <c r="E51" s="1081"/>
      <c r="F51" s="1087"/>
      <c r="G51" s="1228"/>
      <c r="H51" s="573"/>
    </row>
    <row r="52" spans="1:8" ht="18.899999999999999" customHeight="1">
      <c r="A52" s="656"/>
      <c r="B52" s="986" t="s">
        <v>1844</v>
      </c>
      <c r="C52" s="1226"/>
      <c r="D52" s="1087"/>
      <c r="E52" s="1081"/>
      <c r="F52" s="1087"/>
      <c r="G52" s="1228"/>
      <c r="H52" s="573"/>
    </row>
    <row r="53" spans="1:8" ht="18.899999999999999" customHeight="1">
      <c r="A53" s="656"/>
      <c r="B53" s="986" t="s">
        <v>1846</v>
      </c>
      <c r="C53" s="1226"/>
      <c r="D53" s="1087"/>
      <c r="E53" s="1081"/>
      <c r="F53" s="1087"/>
      <c r="G53" s="1228"/>
      <c r="H53" s="573"/>
    </row>
    <row r="54" spans="1:8" ht="18.899999999999999" customHeight="1">
      <c r="A54" s="656"/>
      <c r="B54" s="986" t="s">
        <v>2426</v>
      </c>
      <c r="C54" s="1226"/>
      <c r="D54" s="1087"/>
      <c r="E54" s="1081"/>
      <c r="F54" s="1087"/>
      <c r="G54" s="1228"/>
      <c r="H54" s="573"/>
    </row>
    <row r="55" spans="1:8" ht="18.899999999999999" customHeight="1">
      <c r="A55" s="656"/>
      <c r="B55" s="986" t="s">
        <v>2429</v>
      </c>
      <c r="C55" s="1226"/>
      <c r="D55" s="1087"/>
      <c r="E55" s="1081"/>
      <c r="F55" s="1087"/>
      <c r="G55" s="1228"/>
      <c r="H55" s="573"/>
    </row>
    <row r="56" spans="1:8" ht="18.899999999999999" customHeight="1">
      <c r="A56" s="656"/>
      <c r="B56" s="986" t="s">
        <v>2431</v>
      </c>
      <c r="C56" s="1226"/>
      <c r="D56" s="1087"/>
      <c r="E56" s="1081"/>
      <c r="F56" s="1087"/>
      <c r="G56" s="1228"/>
      <c r="H56" s="573"/>
    </row>
    <row r="57" spans="1:8" ht="18.899999999999999" customHeight="1">
      <c r="A57" s="656"/>
      <c r="B57" s="986" t="s">
        <v>2434</v>
      </c>
      <c r="C57" s="1226"/>
      <c r="D57" s="1087"/>
      <c r="E57" s="1081"/>
      <c r="F57" s="1087"/>
      <c r="G57" s="1228"/>
      <c r="H57" s="573"/>
    </row>
    <row r="58" spans="1:8" ht="18.899999999999999" customHeight="1" thickBot="1">
      <c r="A58" s="1148"/>
      <c r="B58" s="1229" t="s">
        <v>2437</v>
      </c>
      <c r="C58" s="1230"/>
      <c r="D58" s="670"/>
      <c r="E58" s="1138" t="s">
        <v>1447</v>
      </c>
      <c r="F58" s="1231"/>
      <c r="G58" s="1232">
        <f>SUM(G13:G57)</f>
        <v>0</v>
      </c>
      <c r="H58" s="1233"/>
    </row>
    <row r="59" spans="1:8" ht="18.899999999999999" customHeight="1">
      <c r="A59" s="572"/>
      <c r="B59" s="1141" t="s">
        <v>1515</v>
      </c>
      <c r="C59" s="572"/>
      <c r="D59" s="572"/>
      <c r="E59" s="572"/>
      <c r="F59" s="572"/>
      <c r="G59" s="572"/>
      <c r="H59" s="572"/>
    </row>
    <row r="60" spans="1:8" ht="18.899999999999999" customHeight="1">
      <c r="A60" s="1183">
        <v>76</v>
      </c>
      <c r="B60" s="1183"/>
      <c r="C60" s="1183"/>
      <c r="D60" s="1183"/>
      <c r="E60" s="1183"/>
      <c r="F60" s="1183"/>
      <c r="G60" s="1183"/>
      <c r="H60" s="1183"/>
    </row>
    <row r="61" spans="1:8">
      <c r="A61" s="557"/>
      <c r="B61" s="557"/>
      <c r="C61" s="557"/>
    </row>
    <row r="62" spans="1:8">
      <c r="A62" s="557"/>
      <c r="B62" s="557"/>
      <c r="C62" s="557"/>
    </row>
    <row r="63" spans="1:8">
      <c r="A63" s="557"/>
      <c r="B63" s="557"/>
      <c r="C63" s="557"/>
    </row>
    <row r="64" spans="1:8">
      <c r="A64" s="557"/>
      <c r="B64" s="557"/>
      <c r="C64" s="557"/>
    </row>
    <row r="65" spans="1:3">
      <c r="A65" s="557"/>
      <c r="B65" s="557"/>
      <c r="C65" s="557"/>
    </row>
    <row r="66" spans="1:3">
      <c r="A66" s="557"/>
      <c r="B66" s="557"/>
      <c r="C66" s="557"/>
    </row>
    <row r="67" spans="1:3">
      <c r="A67" s="557"/>
      <c r="B67" s="557"/>
      <c r="C67" s="557"/>
    </row>
    <row r="68" spans="1:3">
      <c r="A68" s="557"/>
      <c r="B68" s="557"/>
      <c r="C68" s="557"/>
    </row>
    <row r="69" spans="1:3">
      <c r="A69" s="557"/>
      <c r="B69" s="557"/>
      <c r="C69" s="557"/>
    </row>
    <row r="70" spans="1:3">
      <c r="A70" s="557"/>
      <c r="B70" s="557"/>
      <c r="C70" s="557"/>
    </row>
    <row r="71" spans="1:3">
      <c r="A71" s="557"/>
      <c r="B71" s="557"/>
      <c r="C71" s="557"/>
    </row>
    <row r="72" spans="1:3">
      <c r="A72" s="557"/>
      <c r="B72" s="557"/>
      <c r="C72" s="557"/>
    </row>
    <row r="73" spans="1:3">
      <c r="A73" s="557"/>
      <c r="B73" s="557"/>
      <c r="C73" s="557"/>
    </row>
    <row r="74" spans="1:3">
      <c r="A74" s="557"/>
      <c r="B74" s="557"/>
      <c r="C74" s="557"/>
    </row>
    <row r="75" spans="1:3">
      <c r="A75" s="557"/>
      <c r="B75" s="557"/>
      <c r="C75" s="557"/>
    </row>
    <row r="76" spans="1:3">
      <c r="A76" s="557"/>
      <c r="B76" s="557"/>
      <c r="C76" s="557"/>
    </row>
    <row r="77" spans="1:3">
      <c r="A77" s="557"/>
      <c r="B77" s="557"/>
      <c r="C77" s="557"/>
    </row>
    <row r="78" spans="1:3">
      <c r="A78" s="557"/>
      <c r="B78" s="557"/>
      <c r="C78" s="557"/>
    </row>
    <row r="79" spans="1:3">
      <c r="A79" s="557"/>
      <c r="B79" s="557"/>
      <c r="C79" s="557"/>
    </row>
    <row r="80" spans="1:3">
      <c r="A80" s="557"/>
      <c r="B80" s="557"/>
      <c r="C80" s="557"/>
    </row>
    <row r="81" spans="1:3">
      <c r="A81" s="557"/>
      <c r="B81" s="557"/>
      <c r="C81" s="557"/>
    </row>
    <row r="82" spans="1:3">
      <c r="A82" s="557"/>
      <c r="B82" s="557"/>
      <c r="C82" s="557"/>
    </row>
  </sheetData>
  <pageMargins left="0.7" right="0.7" top="0.75" bottom="0.75" header="0.3" footer="0.3"/>
  <pageSetup scale="58"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ransitionEvaluation="1">
    <pageSetUpPr fitToPage="1"/>
  </sheetPr>
  <dimension ref="A1:O90"/>
  <sheetViews>
    <sheetView defaultGridColor="0" colorId="22" zoomScale="75" zoomScaleNormal="75" workbookViewId="0">
      <selection activeCell="V31" sqref="V31:Y31"/>
    </sheetView>
  </sheetViews>
  <sheetFormatPr defaultColWidth="9.84375" defaultRowHeight="15.5"/>
  <cols>
    <col min="1" max="1" width="1.84375" style="570" customWidth="1"/>
    <col min="2" max="2" width="5.84375" style="570" customWidth="1"/>
    <col min="3" max="3" width="1.84375" style="570" customWidth="1"/>
    <col min="4" max="4" width="52.84375" style="570" customWidth="1"/>
    <col min="5" max="5" width="1.84375" style="570" customWidth="1"/>
    <col min="6" max="6" width="19.84375" style="570" customWidth="1"/>
    <col min="7" max="7" width="1.84375" style="570" customWidth="1"/>
    <col min="8" max="8" width="13.84375" style="570" customWidth="1"/>
    <col min="9" max="9" width="2.84375" style="570" customWidth="1"/>
    <col min="10" max="10" width="13.84375" style="570" customWidth="1"/>
    <col min="11" max="11" width="1.84375" style="570" customWidth="1"/>
    <col min="12" max="12" width="13.84375" style="570" customWidth="1"/>
    <col min="13" max="13" width="2.84375" style="570" customWidth="1"/>
    <col min="14" max="14" width="13.84375" style="570" customWidth="1"/>
    <col min="15" max="15" width="1.84375" style="570" customWidth="1"/>
    <col min="16" max="16384" width="9.84375" style="570"/>
  </cols>
  <sheetData>
    <row r="1" spans="1:15" ht="20" customHeight="1" thickBot="1">
      <c r="A1" s="559" t="str">
        <f>'Data Sheet'!A52</f>
        <v>Annual Report of VERIZON NEW YORK INC.                                                                      For the period ending DECEMBER 31, 2023</v>
      </c>
      <c r="B1" s="572"/>
      <c r="C1" s="572"/>
      <c r="D1" s="572"/>
      <c r="E1" s="572"/>
      <c r="F1" s="572"/>
      <c r="G1" s="572"/>
      <c r="H1" s="572"/>
      <c r="I1" s="572"/>
      <c r="J1" s="572"/>
      <c r="K1" s="572"/>
      <c r="L1" s="572"/>
      <c r="M1" s="572"/>
      <c r="N1" s="572"/>
      <c r="O1" s="572"/>
    </row>
    <row r="2" spans="1:15" ht="20" customHeight="1">
      <c r="A2" s="717"/>
      <c r="B2" s="655"/>
      <c r="C2" s="655"/>
      <c r="D2" s="655"/>
      <c r="E2" s="655"/>
      <c r="F2" s="655"/>
      <c r="G2" s="655"/>
      <c r="H2" s="655"/>
      <c r="I2" s="655"/>
      <c r="J2" s="655"/>
      <c r="K2" s="655"/>
      <c r="L2" s="655"/>
      <c r="M2" s="655"/>
      <c r="N2" s="655"/>
      <c r="O2" s="946"/>
    </row>
    <row r="3" spans="1:15" ht="20" customHeight="1">
      <c r="A3" s="656"/>
      <c r="B3" s="572"/>
      <c r="C3" s="572"/>
      <c r="D3" s="572"/>
      <c r="E3" s="572"/>
      <c r="F3" s="572"/>
      <c r="G3" s="572"/>
      <c r="H3" s="572"/>
      <c r="I3" s="572"/>
      <c r="J3" s="572"/>
      <c r="K3" s="572"/>
      <c r="L3" s="572"/>
      <c r="M3" s="572"/>
      <c r="N3" s="572"/>
      <c r="O3" s="573"/>
    </row>
    <row r="4" spans="1:15" ht="20" customHeight="1">
      <c r="A4" s="656"/>
      <c r="B4" s="720" t="s">
        <v>1448</v>
      </c>
      <c r="C4" s="657"/>
      <c r="D4" s="1183"/>
      <c r="E4" s="657"/>
      <c r="F4" s="657"/>
      <c r="G4" s="657"/>
      <c r="H4" s="657"/>
      <c r="I4" s="657"/>
      <c r="J4" s="657"/>
      <c r="K4" s="657"/>
      <c r="L4" s="657"/>
      <c r="M4" s="657"/>
      <c r="N4" s="657"/>
      <c r="O4" s="573"/>
    </row>
    <row r="5" spans="1:15" ht="20" customHeight="1">
      <c r="A5" s="656"/>
      <c r="B5" s="657"/>
      <c r="C5" s="657"/>
      <c r="D5" s="1183"/>
      <c r="E5" s="657"/>
      <c r="F5" s="657"/>
      <c r="G5" s="657"/>
      <c r="H5" s="657"/>
      <c r="I5" s="657"/>
      <c r="J5" s="657"/>
      <c r="K5" s="657"/>
      <c r="L5" s="657"/>
      <c r="M5" s="657"/>
      <c r="N5" s="657"/>
      <c r="O5" s="573"/>
    </row>
    <row r="6" spans="1:15" ht="20" customHeight="1">
      <c r="A6" s="656"/>
      <c r="B6" s="572"/>
      <c r="C6" s="572"/>
      <c r="D6" s="572"/>
      <c r="E6" s="572"/>
      <c r="F6" s="572"/>
      <c r="G6" s="572"/>
      <c r="H6" s="572"/>
      <c r="I6" s="572"/>
      <c r="J6" s="572"/>
      <c r="K6" s="572"/>
      <c r="L6" s="572"/>
      <c r="M6" s="572"/>
      <c r="N6" s="572"/>
      <c r="O6" s="573"/>
    </row>
    <row r="7" spans="1:15" ht="20" customHeight="1">
      <c r="A7" s="656"/>
      <c r="B7" s="986" t="s">
        <v>1858</v>
      </c>
      <c r="C7" s="572"/>
      <c r="D7" s="1141" t="s">
        <v>1449</v>
      </c>
      <c r="O7" s="573"/>
    </row>
    <row r="8" spans="1:15" ht="20" customHeight="1">
      <c r="A8" s="656"/>
      <c r="B8" s="572"/>
      <c r="C8" s="572"/>
      <c r="D8" s="1141" t="s">
        <v>1450</v>
      </c>
      <c r="O8" s="573"/>
    </row>
    <row r="9" spans="1:15" ht="20" customHeight="1">
      <c r="A9" s="656"/>
      <c r="B9" s="986" t="s">
        <v>1872</v>
      </c>
      <c r="C9" s="572"/>
      <c r="D9" s="566" t="s">
        <v>1451</v>
      </c>
      <c r="O9" s="1184"/>
    </row>
    <row r="10" spans="1:15" ht="20" customHeight="1">
      <c r="A10" s="1234"/>
      <c r="B10" s="951"/>
      <c r="C10" s="951"/>
      <c r="D10" s="1235" t="s">
        <v>1452</v>
      </c>
      <c r="E10" s="1236"/>
      <c r="F10" s="1236"/>
      <c r="G10" s="1236"/>
      <c r="H10" s="1236"/>
      <c r="I10" s="1236"/>
      <c r="J10" s="1236"/>
      <c r="K10" s="1236"/>
      <c r="L10" s="1236"/>
      <c r="M10" s="1236"/>
      <c r="N10" s="1236"/>
      <c r="O10" s="952"/>
    </row>
    <row r="11" spans="1:15" ht="20" customHeight="1">
      <c r="A11" s="656"/>
      <c r="B11" s="572"/>
      <c r="C11" s="1226"/>
      <c r="D11" s="572"/>
      <c r="E11" s="1226"/>
      <c r="F11" s="572"/>
      <c r="G11" s="1226"/>
      <c r="H11" s="572"/>
      <c r="I11" s="572"/>
      <c r="J11" s="572"/>
      <c r="K11" s="669"/>
      <c r="L11" s="657" t="s">
        <v>1453</v>
      </c>
      <c r="M11" s="657"/>
      <c r="N11" s="657"/>
      <c r="O11" s="658"/>
    </row>
    <row r="12" spans="1:15" ht="20" customHeight="1">
      <c r="A12" s="656"/>
      <c r="B12" s="986" t="s">
        <v>35</v>
      </c>
      <c r="C12" s="1226"/>
      <c r="D12" s="572"/>
      <c r="E12" s="1226"/>
      <c r="F12" s="572"/>
      <c r="G12" s="1226"/>
      <c r="H12" s="572"/>
      <c r="I12" s="572"/>
      <c r="J12" s="572"/>
      <c r="K12" s="669"/>
      <c r="L12" s="657" t="s">
        <v>2481</v>
      </c>
      <c r="M12" s="657"/>
      <c r="N12" s="657"/>
      <c r="O12" s="658"/>
    </row>
    <row r="13" spans="1:15" ht="20" customHeight="1">
      <c r="A13" s="656"/>
      <c r="B13" s="986" t="s">
        <v>47</v>
      </c>
      <c r="C13" s="1226"/>
      <c r="D13" s="986" t="s">
        <v>880</v>
      </c>
      <c r="E13" s="1226"/>
      <c r="F13" s="986" t="s">
        <v>1454</v>
      </c>
      <c r="G13" s="1226"/>
      <c r="H13" s="657" t="s">
        <v>1455</v>
      </c>
      <c r="I13" s="657"/>
      <c r="J13" s="657"/>
      <c r="K13" s="1237"/>
      <c r="L13" s="986" t="s">
        <v>1553</v>
      </c>
      <c r="M13" s="762"/>
      <c r="N13" s="986" t="s">
        <v>1555</v>
      </c>
      <c r="O13" s="658"/>
    </row>
    <row r="14" spans="1:15" ht="20" customHeight="1">
      <c r="A14" s="1234"/>
      <c r="B14" s="951"/>
      <c r="C14" s="1238"/>
      <c r="D14" s="987" t="s">
        <v>459</v>
      </c>
      <c r="E14" s="1238"/>
      <c r="F14" s="987" t="s">
        <v>460</v>
      </c>
      <c r="G14" s="1238"/>
      <c r="H14" s="960" t="s">
        <v>461</v>
      </c>
      <c r="I14" s="960"/>
      <c r="J14" s="960"/>
      <c r="K14" s="984"/>
      <c r="L14" s="960" t="s">
        <v>61</v>
      </c>
      <c r="M14" s="960"/>
      <c r="N14" s="960"/>
      <c r="O14" s="1239"/>
    </row>
    <row r="15" spans="1:15" ht="20" customHeight="1">
      <c r="A15" s="656"/>
      <c r="B15" s="572"/>
      <c r="C15" s="1226"/>
      <c r="D15" s="572"/>
      <c r="E15" s="1226"/>
      <c r="F15" s="1240"/>
      <c r="G15" s="1241"/>
      <c r="H15" s="1240"/>
      <c r="I15" s="1240"/>
      <c r="J15" s="1240"/>
      <c r="K15" s="1241"/>
      <c r="L15" s="1240"/>
      <c r="M15" s="1240"/>
      <c r="N15" s="1240"/>
      <c r="O15" s="573"/>
    </row>
    <row r="16" spans="1:15" ht="20" customHeight="1">
      <c r="A16" s="656"/>
      <c r="B16" s="986" t="s">
        <v>463</v>
      </c>
      <c r="C16" s="1226"/>
      <c r="D16" s="1087"/>
      <c r="E16" s="1242"/>
      <c r="F16" s="1227"/>
      <c r="G16" s="1243"/>
      <c r="H16" s="1227"/>
      <c r="I16" s="1227"/>
      <c r="J16" s="1227"/>
      <c r="K16" s="1243"/>
      <c r="L16" s="1227"/>
      <c r="M16" s="1227"/>
      <c r="N16" s="1227"/>
      <c r="O16" s="573"/>
    </row>
    <row r="17" spans="1:15" ht="20" customHeight="1">
      <c r="A17" s="656"/>
      <c r="B17" s="986" t="s">
        <v>820</v>
      </c>
      <c r="C17" s="1226"/>
      <c r="D17" s="1087"/>
      <c r="E17" s="1242"/>
      <c r="F17" s="1228"/>
      <c r="G17" s="1244"/>
      <c r="H17" s="1228"/>
      <c r="I17" s="1228"/>
      <c r="J17" s="1228"/>
      <c r="K17" s="1244"/>
      <c r="L17" s="1228"/>
      <c r="M17" s="1228"/>
      <c r="N17" s="1228"/>
      <c r="O17" s="573"/>
    </row>
    <row r="18" spans="1:15" ht="20" customHeight="1">
      <c r="A18" s="656"/>
      <c r="B18" s="986" t="s">
        <v>1058</v>
      </c>
      <c r="C18" s="1226"/>
      <c r="D18" s="1087"/>
      <c r="E18" s="1242"/>
      <c r="F18" s="1228"/>
      <c r="G18" s="1244"/>
      <c r="H18" s="1228"/>
      <c r="I18" s="1228"/>
      <c r="J18" s="1228"/>
      <c r="K18" s="1244"/>
      <c r="L18" s="1228"/>
      <c r="M18" s="1228"/>
      <c r="N18" s="1228"/>
      <c r="O18" s="573"/>
    </row>
    <row r="19" spans="1:15" ht="20" customHeight="1">
      <c r="A19" s="656"/>
      <c r="B19" s="986" t="s">
        <v>70</v>
      </c>
      <c r="C19" s="1226"/>
      <c r="D19" s="1087"/>
      <c r="E19" s="1242"/>
      <c r="F19" s="1228"/>
      <c r="G19" s="1244"/>
      <c r="H19" s="1228"/>
      <c r="I19" s="1228"/>
      <c r="J19" s="1228"/>
      <c r="K19" s="1244"/>
      <c r="L19" s="1228"/>
      <c r="M19" s="1228"/>
      <c r="N19" s="1228"/>
      <c r="O19" s="573"/>
    </row>
    <row r="20" spans="1:15" ht="20" customHeight="1">
      <c r="A20" s="656"/>
      <c r="B20" s="986" t="s">
        <v>71</v>
      </c>
      <c r="C20" s="1226"/>
      <c r="D20" s="1087"/>
      <c r="E20" s="1242"/>
      <c r="F20" s="1228"/>
      <c r="G20" s="1244"/>
      <c r="H20" s="1228"/>
      <c r="I20" s="1228"/>
      <c r="J20" s="1228"/>
      <c r="K20" s="1244"/>
      <c r="L20" s="1228"/>
      <c r="M20" s="1228"/>
      <c r="N20" s="1228"/>
      <c r="O20" s="573"/>
    </row>
    <row r="21" spans="1:15" ht="20" customHeight="1">
      <c r="A21" s="656"/>
      <c r="B21" s="986" t="s">
        <v>471</v>
      </c>
      <c r="C21" s="1226"/>
      <c r="D21" s="1087"/>
      <c r="E21" s="1242"/>
      <c r="F21" s="1228"/>
      <c r="G21" s="1244"/>
      <c r="H21" s="1228"/>
      <c r="I21" s="1228"/>
      <c r="J21" s="1228"/>
      <c r="K21" s="1244"/>
      <c r="L21" s="1228"/>
      <c r="M21" s="1228"/>
      <c r="N21" s="1228"/>
      <c r="O21" s="573"/>
    </row>
    <row r="22" spans="1:15" ht="20" customHeight="1">
      <c r="A22" s="656"/>
      <c r="B22" s="986" t="s">
        <v>474</v>
      </c>
      <c r="C22" s="1226"/>
      <c r="D22" s="1087"/>
      <c r="E22" s="1242"/>
      <c r="F22" s="1228"/>
      <c r="G22" s="1244"/>
      <c r="H22" s="1228"/>
      <c r="I22" s="1228"/>
      <c r="J22" s="1228"/>
      <c r="K22" s="1244"/>
      <c r="L22" s="1228"/>
      <c r="M22" s="1228"/>
      <c r="N22" s="1228"/>
      <c r="O22" s="573"/>
    </row>
    <row r="23" spans="1:15" ht="20" customHeight="1">
      <c r="A23" s="656"/>
      <c r="B23" s="986" t="s">
        <v>2064</v>
      </c>
      <c r="C23" s="1226"/>
      <c r="D23" s="1087"/>
      <c r="E23" s="1242"/>
      <c r="F23" s="1228"/>
      <c r="G23" s="1244"/>
      <c r="H23" s="1228"/>
      <c r="I23" s="1228"/>
      <c r="J23" s="1228"/>
      <c r="K23" s="1244"/>
      <c r="L23" s="1228"/>
      <c r="M23" s="1228"/>
      <c r="N23" s="1228"/>
      <c r="O23" s="573"/>
    </row>
    <row r="24" spans="1:15" ht="20" customHeight="1">
      <c r="A24" s="656"/>
      <c r="B24" s="986" t="s">
        <v>334</v>
      </c>
      <c r="C24" s="1226"/>
      <c r="D24" s="1087"/>
      <c r="E24" s="1242"/>
      <c r="F24" s="1228"/>
      <c r="G24" s="1244"/>
      <c r="H24" s="1228"/>
      <c r="I24" s="1228"/>
      <c r="J24" s="1228"/>
      <c r="K24" s="1244"/>
      <c r="L24" s="1228"/>
      <c r="M24" s="1228"/>
      <c r="N24" s="1228"/>
      <c r="O24" s="573"/>
    </row>
    <row r="25" spans="1:15" ht="20" customHeight="1">
      <c r="A25" s="656"/>
      <c r="B25" s="986" t="s">
        <v>72</v>
      </c>
      <c r="C25" s="1226"/>
      <c r="D25" s="1087"/>
      <c r="E25" s="1242"/>
      <c r="F25" s="1228"/>
      <c r="G25" s="1244"/>
      <c r="H25" s="1228"/>
      <c r="I25" s="1228"/>
      <c r="J25" s="1228"/>
      <c r="K25" s="1244"/>
      <c r="L25" s="1228"/>
      <c r="M25" s="1228"/>
      <c r="N25" s="1228"/>
      <c r="O25" s="573"/>
    </row>
    <row r="26" spans="1:15" ht="20" customHeight="1">
      <c r="A26" s="656"/>
      <c r="B26" s="986" t="s">
        <v>73</v>
      </c>
      <c r="C26" s="1226"/>
      <c r="D26" s="1087"/>
      <c r="E26" s="1242"/>
      <c r="F26" s="1228"/>
      <c r="G26" s="1244"/>
      <c r="H26" s="1228"/>
      <c r="I26" s="1228"/>
      <c r="J26" s="1228"/>
      <c r="K26" s="1244"/>
      <c r="L26" s="1228"/>
      <c r="M26" s="1228"/>
      <c r="N26" s="1228"/>
      <c r="O26" s="573"/>
    </row>
    <row r="27" spans="1:15" ht="20" customHeight="1">
      <c r="A27" s="656"/>
      <c r="B27" s="986" t="s">
        <v>74</v>
      </c>
      <c r="C27" s="1226"/>
      <c r="D27" s="1087"/>
      <c r="E27" s="1242"/>
      <c r="F27" s="1228"/>
      <c r="G27" s="1244"/>
      <c r="H27" s="1228"/>
      <c r="I27" s="1228"/>
      <c r="J27" s="1228"/>
      <c r="K27" s="1244"/>
      <c r="L27" s="1228"/>
      <c r="M27" s="1228"/>
      <c r="N27" s="1228"/>
      <c r="O27" s="573"/>
    </row>
    <row r="28" spans="1:15" ht="20" customHeight="1">
      <c r="A28" s="656"/>
      <c r="B28" s="986" t="s">
        <v>75</v>
      </c>
      <c r="C28" s="1226"/>
      <c r="D28" s="1087"/>
      <c r="E28" s="1242"/>
      <c r="F28" s="1228"/>
      <c r="G28" s="1244"/>
      <c r="H28" s="1228"/>
      <c r="I28" s="1228"/>
      <c r="J28" s="1228"/>
      <c r="K28" s="1244"/>
      <c r="L28" s="1228"/>
      <c r="M28" s="1228"/>
      <c r="N28" s="1228"/>
      <c r="O28" s="573"/>
    </row>
    <row r="29" spans="1:15" ht="20" customHeight="1">
      <c r="A29" s="656"/>
      <c r="B29" s="986" t="s">
        <v>76</v>
      </c>
      <c r="C29" s="1226"/>
      <c r="D29" s="1087"/>
      <c r="E29" s="1242"/>
      <c r="F29" s="1228"/>
      <c r="G29" s="1244"/>
      <c r="H29" s="1228"/>
      <c r="I29" s="1228"/>
      <c r="J29" s="1228"/>
      <c r="K29" s="1244"/>
      <c r="L29" s="1228"/>
      <c r="M29" s="1228"/>
      <c r="N29" s="1228"/>
      <c r="O29" s="573"/>
    </row>
    <row r="30" spans="1:15" ht="20" customHeight="1">
      <c r="A30" s="656"/>
      <c r="B30" s="986" t="s">
        <v>77</v>
      </c>
      <c r="C30" s="1226"/>
      <c r="D30" s="1087"/>
      <c r="E30" s="1242"/>
      <c r="F30" s="1228"/>
      <c r="G30" s="1244"/>
      <c r="H30" s="1228"/>
      <c r="I30" s="1228"/>
      <c r="J30" s="1228"/>
      <c r="K30" s="1244"/>
      <c r="L30" s="1228"/>
      <c r="M30" s="1228"/>
      <c r="N30" s="1228"/>
      <c r="O30" s="573"/>
    </row>
    <row r="31" spans="1:15" ht="20" customHeight="1">
      <c r="A31" s="656"/>
      <c r="B31" s="986" t="s">
        <v>78</v>
      </c>
      <c r="C31" s="1226"/>
      <c r="D31" s="1087"/>
      <c r="E31" s="1242"/>
      <c r="F31" s="1228"/>
      <c r="G31" s="1244"/>
      <c r="H31" s="1228"/>
      <c r="I31" s="1228"/>
      <c r="J31" s="1228"/>
      <c r="K31" s="1244"/>
      <c r="L31" s="1228"/>
      <c r="M31" s="1228"/>
      <c r="N31" s="1228"/>
      <c r="O31" s="573"/>
    </row>
    <row r="32" spans="1:15" ht="20" customHeight="1">
      <c r="A32" s="656"/>
      <c r="B32" s="986" t="s">
        <v>79</v>
      </c>
      <c r="C32" s="1226"/>
      <c r="D32" s="1087"/>
      <c r="E32" s="1242"/>
      <c r="F32" s="1228"/>
      <c r="G32" s="1244"/>
      <c r="H32" s="1228"/>
      <c r="I32" s="1228"/>
      <c r="J32" s="1228"/>
      <c r="K32" s="1244"/>
      <c r="L32" s="1228"/>
      <c r="M32" s="1228"/>
      <c r="N32" s="1228"/>
      <c r="O32" s="573"/>
    </row>
    <row r="33" spans="1:15" ht="20" customHeight="1" thickBot="1">
      <c r="A33" s="1148"/>
      <c r="B33" s="1229" t="s">
        <v>80</v>
      </c>
      <c r="C33" s="1230"/>
      <c r="D33" s="1229" t="s">
        <v>1456</v>
      </c>
      <c r="E33" s="1245"/>
      <c r="F33" s="1232">
        <f>SUM(F16:F32)</f>
        <v>0</v>
      </c>
      <c r="G33" s="1246"/>
      <c r="H33" s="1232"/>
      <c r="I33" s="1232"/>
      <c r="J33" s="1232">
        <f>SUM(J16:J32)</f>
        <v>0</v>
      </c>
      <c r="K33" s="1246"/>
      <c r="L33" s="1232">
        <f>SUM(L16:L32)</f>
        <v>0</v>
      </c>
      <c r="M33" s="1232"/>
      <c r="N33" s="1232">
        <f>SUM(N16:N32)</f>
        <v>0</v>
      </c>
      <c r="O33" s="1233"/>
    </row>
    <row r="34" spans="1:15" ht="20" customHeight="1">
      <c r="A34" s="656"/>
      <c r="B34" s="572"/>
      <c r="C34" s="572"/>
      <c r="D34" s="572"/>
      <c r="E34" s="572"/>
      <c r="F34" s="572"/>
      <c r="G34" s="572"/>
      <c r="H34" s="572"/>
      <c r="I34" s="572"/>
      <c r="J34" s="572"/>
      <c r="K34" s="572"/>
      <c r="L34" s="572"/>
      <c r="M34" s="572"/>
      <c r="N34" s="572"/>
      <c r="O34" s="573"/>
    </row>
    <row r="35" spans="1:15" ht="20" customHeight="1">
      <c r="A35" s="656"/>
      <c r="B35" s="572"/>
      <c r="C35" s="572"/>
      <c r="D35" s="572"/>
      <c r="E35" s="572"/>
      <c r="F35" s="572"/>
      <c r="G35" s="572"/>
      <c r="H35" s="572"/>
      <c r="I35" s="572"/>
      <c r="J35" s="572"/>
      <c r="K35" s="572"/>
      <c r="L35" s="572"/>
      <c r="M35" s="572"/>
      <c r="N35" s="572"/>
      <c r="O35" s="573"/>
    </row>
    <row r="36" spans="1:15" ht="20" customHeight="1">
      <c r="A36" s="656"/>
      <c r="B36" s="572"/>
      <c r="C36" s="572"/>
      <c r="D36" s="572"/>
      <c r="E36" s="572"/>
      <c r="F36" s="572"/>
      <c r="G36" s="572"/>
      <c r="H36" s="572"/>
      <c r="I36" s="572"/>
      <c r="J36" s="572"/>
      <c r="K36" s="572"/>
      <c r="L36" s="572"/>
      <c r="M36" s="572"/>
      <c r="N36" s="572"/>
      <c r="O36" s="573"/>
    </row>
    <row r="37" spans="1:15" ht="20" customHeight="1">
      <c r="A37" s="656"/>
      <c r="B37" s="572"/>
      <c r="C37" s="572"/>
      <c r="D37" s="572"/>
      <c r="E37" s="572"/>
      <c r="F37" s="572"/>
      <c r="G37" s="572"/>
      <c r="H37" s="572"/>
      <c r="I37" s="572"/>
      <c r="J37" s="572"/>
      <c r="K37" s="572"/>
      <c r="L37" s="572"/>
      <c r="M37" s="572"/>
      <c r="N37" s="572"/>
      <c r="O37" s="573"/>
    </row>
    <row r="38" spans="1:15" ht="20" customHeight="1">
      <c r="A38" s="656"/>
      <c r="B38" s="720" t="s">
        <v>1457</v>
      </c>
      <c r="C38" s="657"/>
      <c r="D38" s="1183"/>
      <c r="E38" s="657"/>
      <c r="F38" s="657"/>
      <c r="G38" s="657"/>
      <c r="H38" s="657"/>
      <c r="I38" s="657"/>
      <c r="J38" s="657"/>
      <c r="K38" s="657"/>
      <c r="L38" s="657"/>
      <c r="M38" s="657"/>
      <c r="N38" s="657"/>
      <c r="O38" s="573"/>
    </row>
    <row r="39" spans="1:15" ht="20" customHeight="1">
      <c r="A39" s="656"/>
      <c r="B39" s="572"/>
      <c r="C39" s="572"/>
      <c r="D39" s="572"/>
      <c r="E39" s="572"/>
      <c r="F39" s="572"/>
      <c r="G39" s="572"/>
      <c r="H39" s="572"/>
      <c r="I39" s="572"/>
      <c r="J39" s="572"/>
      <c r="K39" s="572"/>
      <c r="L39" s="572"/>
      <c r="M39" s="572"/>
      <c r="N39" s="572"/>
      <c r="O39" s="573"/>
    </row>
    <row r="40" spans="1:15" ht="20" customHeight="1">
      <c r="A40" s="656"/>
      <c r="B40" s="986" t="s">
        <v>1858</v>
      </c>
      <c r="C40" s="572"/>
      <c r="D40" s="572" t="s">
        <v>1458</v>
      </c>
      <c r="E40" s="572"/>
      <c r="F40" s="572"/>
      <c r="G40" s="572"/>
      <c r="H40" s="572"/>
      <c r="I40" s="572"/>
      <c r="J40" s="572"/>
      <c r="K40" s="572"/>
      <c r="L40" s="572"/>
      <c r="M40" s="572"/>
      <c r="N40" s="572"/>
      <c r="O40" s="573"/>
    </row>
    <row r="41" spans="1:15" ht="20" customHeight="1">
      <c r="A41" s="656"/>
      <c r="B41" s="986" t="s">
        <v>1872</v>
      </c>
      <c r="C41" s="572"/>
      <c r="D41" s="1141" t="s">
        <v>1459</v>
      </c>
      <c r="E41" s="657"/>
      <c r="F41" s="657"/>
      <c r="G41" s="657"/>
      <c r="H41" s="657"/>
      <c r="I41" s="657"/>
      <c r="J41" s="657"/>
      <c r="K41" s="657"/>
      <c r="L41" s="657"/>
      <c r="M41" s="657"/>
      <c r="N41" s="657"/>
      <c r="O41" s="573"/>
    </row>
    <row r="42" spans="1:15" ht="20" customHeight="1">
      <c r="A42" s="656"/>
      <c r="B42" s="986" t="s">
        <v>1223</v>
      </c>
      <c r="C42" s="572"/>
      <c r="D42" s="1141" t="s">
        <v>1460</v>
      </c>
      <c r="E42" s="657"/>
      <c r="F42" s="657"/>
      <c r="G42" s="657"/>
      <c r="H42" s="657"/>
      <c r="I42" s="657"/>
      <c r="J42" s="657"/>
      <c r="K42" s="657"/>
      <c r="L42" s="657"/>
      <c r="M42" s="657"/>
      <c r="N42" s="657"/>
      <c r="O42" s="573"/>
    </row>
    <row r="43" spans="1:15" ht="20" customHeight="1">
      <c r="A43" s="656"/>
      <c r="B43" s="572"/>
      <c r="C43" s="572"/>
      <c r="D43" s="1141" t="s">
        <v>1452</v>
      </c>
      <c r="E43" s="657"/>
      <c r="F43" s="657"/>
      <c r="G43" s="657"/>
      <c r="H43" s="657"/>
      <c r="I43" s="657"/>
      <c r="J43" s="657"/>
      <c r="K43" s="657"/>
      <c r="L43" s="657"/>
      <c r="M43" s="657"/>
      <c r="N43" s="657"/>
      <c r="O43" s="573"/>
    </row>
    <row r="44" spans="1:15" ht="20" customHeight="1">
      <c r="A44" s="1234"/>
      <c r="B44" s="951"/>
      <c r="C44" s="951"/>
      <c r="D44" s="960"/>
      <c r="E44" s="960"/>
      <c r="F44" s="960"/>
      <c r="G44" s="960"/>
      <c r="H44" s="960"/>
      <c r="I44" s="960"/>
      <c r="J44" s="960"/>
      <c r="K44" s="960"/>
      <c r="L44" s="960"/>
      <c r="M44" s="960"/>
      <c r="N44" s="960"/>
      <c r="O44" s="952"/>
    </row>
    <row r="45" spans="1:15" ht="20" customHeight="1">
      <c r="A45" s="656"/>
      <c r="B45" s="572"/>
      <c r="C45" s="983"/>
      <c r="D45" s="572"/>
      <c r="E45" s="572"/>
      <c r="F45" s="572"/>
      <c r="G45" s="1226"/>
      <c r="H45" s="657" t="s">
        <v>2094</v>
      </c>
      <c r="I45" s="657"/>
      <c r="J45" s="657"/>
      <c r="K45" s="1226"/>
      <c r="L45" s="657" t="s">
        <v>1377</v>
      </c>
      <c r="M45" s="657"/>
      <c r="N45" s="657"/>
      <c r="O45" s="573"/>
    </row>
    <row r="46" spans="1:15" ht="20" customHeight="1">
      <c r="A46" s="656"/>
      <c r="B46" s="986" t="s">
        <v>35</v>
      </c>
      <c r="C46" s="1226"/>
      <c r="D46" s="572"/>
      <c r="E46" s="572"/>
      <c r="F46" s="572"/>
      <c r="G46" s="983"/>
      <c r="H46" s="954"/>
      <c r="I46" s="983"/>
      <c r="J46" s="954"/>
      <c r="K46" s="983"/>
      <c r="L46" s="954"/>
      <c r="M46" s="983"/>
      <c r="N46" s="954"/>
      <c r="O46" s="955"/>
    </row>
    <row r="47" spans="1:15" ht="20" customHeight="1">
      <c r="A47" s="656"/>
      <c r="B47" s="986" t="s">
        <v>47</v>
      </c>
      <c r="C47" s="1226"/>
      <c r="D47" s="657" t="s">
        <v>880</v>
      </c>
      <c r="E47" s="657"/>
      <c r="F47" s="657"/>
      <c r="G47" s="1226"/>
      <c r="H47" s="986" t="s">
        <v>1411</v>
      </c>
      <c r="I47" s="1226"/>
      <c r="J47" s="986" t="s">
        <v>1719</v>
      </c>
      <c r="K47" s="1226"/>
      <c r="L47" s="986" t="s">
        <v>1411</v>
      </c>
      <c r="M47" s="1226"/>
      <c r="N47" s="986" t="s">
        <v>1719</v>
      </c>
      <c r="O47" s="573"/>
    </row>
    <row r="48" spans="1:15" ht="20" customHeight="1">
      <c r="A48" s="1234"/>
      <c r="B48" s="951"/>
      <c r="C48" s="1238"/>
      <c r="D48" s="960" t="s">
        <v>62</v>
      </c>
      <c r="E48" s="960"/>
      <c r="F48" s="960"/>
      <c r="G48" s="1238"/>
      <c r="H48" s="987" t="s">
        <v>63</v>
      </c>
      <c r="I48" s="1238"/>
      <c r="J48" s="987" t="s">
        <v>64</v>
      </c>
      <c r="K48" s="1238"/>
      <c r="L48" s="987" t="s">
        <v>65</v>
      </c>
      <c r="M48" s="1238"/>
      <c r="N48" s="987" t="s">
        <v>66</v>
      </c>
      <c r="O48" s="952"/>
    </row>
    <row r="49" spans="1:15" ht="20" customHeight="1">
      <c r="A49" s="656"/>
      <c r="B49" s="986" t="s">
        <v>81</v>
      </c>
      <c r="C49" s="1226"/>
      <c r="D49" s="1087"/>
      <c r="E49" s="1087"/>
      <c r="F49" s="1087"/>
      <c r="G49" s="1242"/>
      <c r="H49" s="1228"/>
      <c r="I49" s="1244"/>
      <c r="J49" s="1227">
        <v>0</v>
      </c>
      <c r="K49" s="1244"/>
      <c r="L49" s="1228"/>
      <c r="M49" s="1244"/>
      <c r="N49" s="1227">
        <v>0</v>
      </c>
      <c r="O49" s="573"/>
    </row>
    <row r="50" spans="1:15" ht="20" customHeight="1">
      <c r="A50" s="656"/>
      <c r="B50" s="986" t="s">
        <v>82</v>
      </c>
      <c r="C50" s="1226"/>
      <c r="D50" s="1087"/>
      <c r="E50" s="1087"/>
      <c r="F50" s="1087"/>
      <c r="G50" s="1242"/>
      <c r="H50" s="1228"/>
      <c r="I50" s="1244"/>
      <c r="J50" s="1228"/>
      <c r="K50" s="1244"/>
      <c r="L50" s="1228"/>
      <c r="M50" s="1244"/>
      <c r="N50" s="1228"/>
      <c r="O50" s="573"/>
    </row>
    <row r="51" spans="1:15" ht="20" customHeight="1">
      <c r="A51" s="656"/>
      <c r="B51" s="986" t="s">
        <v>83</v>
      </c>
      <c r="C51" s="1226"/>
      <c r="D51" s="1087"/>
      <c r="E51" s="1087"/>
      <c r="F51" s="1087"/>
      <c r="G51" s="1242"/>
      <c r="H51" s="1228"/>
      <c r="I51" s="1244"/>
      <c r="J51" s="1228"/>
      <c r="K51" s="1244"/>
      <c r="L51" s="1228"/>
      <c r="M51" s="1244"/>
      <c r="N51" s="1228"/>
      <c r="O51" s="573"/>
    </row>
    <row r="52" spans="1:15" ht="20" customHeight="1">
      <c r="A52" s="656"/>
      <c r="B52" s="986" t="s">
        <v>84</v>
      </c>
      <c r="C52" s="1226"/>
      <c r="D52" s="1087"/>
      <c r="E52" s="1087"/>
      <c r="F52" s="1087"/>
      <c r="G52" s="1242"/>
      <c r="H52" s="1228"/>
      <c r="I52" s="1244"/>
      <c r="J52" s="1228"/>
      <c r="K52" s="1244"/>
      <c r="L52" s="1228"/>
      <c r="M52" s="1244"/>
      <c r="N52" s="1228"/>
      <c r="O52" s="573"/>
    </row>
    <row r="53" spans="1:15" ht="20" customHeight="1">
      <c r="A53" s="656"/>
      <c r="B53" s="986" t="s">
        <v>85</v>
      </c>
      <c r="C53" s="1226"/>
      <c r="D53" s="1087"/>
      <c r="E53" s="1087"/>
      <c r="F53" s="1087"/>
      <c r="G53" s="1242"/>
      <c r="H53" s="1228"/>
      <c r="I53" s="1244"/>
      <c r="J53" s="1228"/>
      <c r="K53" s="1244"/>
      <c r="L53" s="1228"/>
      <c r="M53" s="1244"/>
      <c r="N53" s="1228"/>
      <c r="O53" s="573"/>
    </row>
    <row r="54" spans="1:15" ht="20" customHeight="1">
      <c r="A54" s="656"/>
      <c r="B54" s="986" t="s">
        <v>86</v>
      </c>
      <c r="C54" s="1226"/>
      <c r="D54" s="1087"/>
      <c r="E54" s="1087"/>
      <c r="F54" s="1087"/>
      <c r="G54" s="1242"/>
      <c r="H54" s="1228"/>
      <c r="I54" s="1244"/>
      <c r="J54" s="1228"/>
      <c r="K54" s="1244"/>
      <c r="L54" s="1228"/>
      <c r="M54" s="1244"/>
      <c r="N54" s="1228"/>
      <c r="O54" s="573"/>
    </row>
    <row r="55" spans="1:15" ht="20" customHeight="1">
      <c r="A55" s="656"/>
      <c r="B55" s="986" t="s">
        <v>87</v>
      </c>
      <c r="C55" s="1226"/>
      <c r="D55" s="1087"/>
      <c r="E55" s="1087"/>
      <c r="F55" s="1087"/>
      <c r="G55" s="1242"/>
      <c r="H55" s="1228"/>
      <c r="I55" s="1244"/>
      <c r="J55" s="1228"/>
      <c r="K55" s="1244"/>
      <c r="L55" s="1228"/>
      <c r="M55" s="1244"/>
      <c r="N55" s="1228"/>
      <c r="O55" s="573"/>
    </row>
    <row r="56" spans="1:15" ht="20" customHeight="1">
      <c r="A56" s="656"/>
      <c r="B56" s="986" t="s">
        <v>2076</v>
      </c>
      <c r="C56" s="1226"/>
      <c r="D56" s="1087"/>
      <c r="E56" s="1087"/>
      <c r="F56" s="1087"/>
      <c r="G56" s="1242"/>
      <c r="H56" s="1228"/>
      <c r="I56" s="1244"/>
      <c r="J56" s="1228"/>
      <c r="K56" s="1244"/>
      <c r="L56" s="1228"/>
      <c r="M56" s="1244"/>
      <c r="N56" s="1228"/>
      <c r="O56" s="573"/>
    </row>
    <row r="57" spans="1:15" ht="20" customHeight="1">
      <c r="A57" s="656"/>
      <c r="B57" s="986" t="s">
        <v>2078</v>
      </c>
      <c r="C57" s="1226"/>
      <c r="D57" s="1087"/>
      <c r="E57" s="1087"/>
      <c r="F57" s="1087"/>
      <c r="G57" s="1242"/>
      <c r="H57" s="1228"/>
      <c r="I57" s="1244"/>
      <c r="J57" s="1228"/>
      <c r="K57" s="1244"/>
      <c r="L57" s="1228"/>
      <c r="M57" s="1244"/>
      <c r="N57" s="1228"/>
      <c r="O57" s="573"/>
    </row>
    <row r="58" spans="1:15" ht="20" customHeight="1">
      <c r="A58" s="656"/>
      <c r="B58" s="986" t="s">
        <v>2080</v>
      </c>
      <c r="C58" s="1226"/>
      <c r="D58" s="1087"/>
      <c r="E58" s="1087"/>
      <c r="F58" s="1087"/>
      <c r="G58" s="1242"/>
      <c r="H58" s="1228"/>
      <c r="I58" s="1244"/>
      <c r="J58" s="1228"/>
      <c r="K58" s="1244"/>
      <c r="L58" s="1228"/>
      <c r="M58" s="1244"/>
      <c r="N58" s="1228"/>
      <c r="O58" s="573"/>
    </row>
    <row r="59" spans="1:15" ht="20" customHeight="1">
      <c r="A59" s="656"/>
      <c r="B59" s="986" t="s">
        <v>2083</v>
      </c>
      <c r="C59" s="1226"/>
      <c r="D59" s="1087"/>
      <c r="E59" s="1087"/>
      <c r="F59" s="1087"/>
      <c r="G59" s="1242"/>
      <c r="H59" s="1228"/>
      <c r="I59" s="1244"/>
      <c r="J59" s="1228"/>
      <c r="K59" s="1244"/>
      <c r="L59" s="1228"/>
      <c r="M59" s="1244"/>
      <c r="N59" s="1228"/>
      <c r="O59" s="573"/>
    </row>
    <row r="60" spans="1:15" ht="20" customHeight="1">
      <c r="A60" s="656"/>
      <c r="B60" s="986" t="s">
        <v>2397</v>
      </c>
      <c r="C60" s="1226"/>
      <c r="D60" s="1087"/>
      <c r="E60" s="1087"/>
      <c r="F60" s="1087"/>
      <c r="G60" s="1242"/>
      <c r="H60" s="1228"/>
      <c r="I60" s="1244"/>
      <c r="J60" s="1228"/>
      <c r="K60" s="1244"/>
      <c r="L60" s="1228"/>
      <c r="M60" s="1244"/>
      <c r="N60" s="1228"/>
      <c r="O60" s="573"/>
    </row>
    <row r="61" spans="1:15" ht="20" customHeight="1">
      <c r="A61" s="656"/>
      <c r="B61" s="986" t="s">
        <v>2400</v>
      </c>
      <c r="C61" s="1226"/>
      <c r="D61" s="1087"/>
      <c r="E61" s="1087"/>
      <c r="F61" s="1087"/>
      <c r="G61" s="1242"/>
      <c r="H61" s="1228"/>
      <c r="I61" s="1244"/>
      <c r="J61" s="1228"/>
      <c r="K61" s="1244"/>
      <c r="L61" s="1228"/>
      <c r="M61" s="1244"/>
      <c r="N61" s="1228"/>
      <c r="O61" s="573"/>
    </row>
    <row r="62" spans="1:15" ht="20" customHeight="1">
      <c r="A62" s="656"/>
      <c r="B62" s="986" t="s">
        <v>2403</v>
      </c>
      <c r="C62" s="1226"/>
      <c r="D62" s="1087"/>
      <c r="E62" s="1087"/>
      <c r="F62" s="1087"/>
      <c r="G62" s="1242"/>
      <c r="H62" s="1228"/>
      <c r="I62" s="1244"/>
      <c r="J62" s="1228"/>
      <c r="K62" s="1244"/>
      <c r="L62" s="1228"/>
      <c r="M62" s="1244"/>
      <c r="N62" s="1228"/>
      <c r="O62" s="573"/>
    </row>
    <row r="63" spans="1:15" ht="20" customHeight="1">
      <c r="A63" s="656"/>
      <c r="B63" s="986" t="s">
        <v>2407</v>
      </c>
      <c r="C63" s="1226"/>
      <c r="D63" s="1087"/>
      <c r="E63" s="1087"/>
      <c r="F63" s="1087"/>
      <c r="G63" s="1242"/>
      <c r="H63" s="1228"/>
      <c r="I63" s="1244"/>
      <c r="J63" s="1228"/>
      <c r="K63" s="1244"/>
      <c r="L63" s="1228"/>
      <c r="M63" s="1244"/>
      <c r="N63" s="1228"/>
      <c r="O63" s="573"/>
    </row>
    <row r="64" spans="1:15" ht="20" customHeight="1">
      <c r="A64" s="656"/>
      <c r="B64" s="986" t="s">
        <v>2410</v>
      </c>
      <c r="C64" s="1226"/>
      <c r="D64" s="1087"/>
      <c r="E64" s="1087"/>
      <c r="F64" s="1087" t="s">
        <v>706</v>
      </c>
      <c r="G64" s="1242"/>
      <c r="H64" s="1087" t="s">
        <v>706</v>
      </c>
      <c r="I64" s="1247"/>
      <c r="J64" s="1248"/>
      <c r="K64" s="1242"/>
      <c r="L64" s="1087" t="s">
        <v>706</v>
      </c>
      <c r="M64" s="1247"/>
      <c r="N64" s="1248"/>
      <c r="O64" s="952"/>
    </row>
    <row r="65" spans="1:15" ht="20" customHeight="1" thickBot="1">
      <c r="A65" s="1148"/>
      <c r="B65" s="1229" t="s">
        <v>2413</v>
      </c>
      <c r="C65" s="1230"/>
      <c r="D65" s="670"/>
      <c r="E65" s="670"/>
      <c r="F65" s="1249" t="s">
        <v>1461</v>
      </c>
      <c r="G65" s="1230"/>
      <c r="H65" s="1229" t="s">
        <v>1462</v>
      </c>
      <c r="I65" s="1230" t="s">
        <v>1736</v>
      </c>
      <c r="J65" s="670">
        <f>SUM(J49:J64)</f>
        <v>0</v>
      </c>
      <c r="K65" s="1230"/>
      <c r="L65" s="1229" t="s">
        <v>1462</v>
      </c>
      <c r="M65" s="1230" t="s">
        <v>1736</v>
      </c>
      <c r="N65" s="670">
        <f>SUM(N49:N64)</f>
        <v>0</v>
      </c>
      <c r="O65" s="989"/>
    </row>
    <row r="66" spans="1:15" ht="20" customHeight="1">
      <c r="A66" s="572"/>
      <c r="B66" s="990" t="s">
        <v>454</v>
      </c>
      <c r="C66" s="572"/>
      <c r="D66" s="572"/>
      <c r="E66" s="572"/>
      <c r="F66" s="572"/>
      <c r="G66" s="572"/>
      <c r="H66" s="572"/>
      <c r="I66" s="572"/>
      <c r="J66" s="572"/>
      <c r="K66" s="572"/>
      <c r="L66" s="572"/>
      <c r="M66" s="572"/>
      <c r="N66" s="572"/>
      <c r="O66" s="572"/>
    </row>
    <row r="67" spans="1:15" ht="20" customHeight="1">
      <c r="A67" s="1183">
        <v>77</v>
      </c>
      <c r="B67" s="1183"/>
      <c r="C67" s="1183"/>
      <c r="D67" s="1183"/>
      <c r="E67" s="1183"/>
      <c r="F67" s="1183"/>
      <c r="G67" s="1183"/>
      <c r="H67" s="1183"/>
      <c r="I67" s="1183"/>
      <c r="J67" s="1183"/>
      <c r="K67" s="1183"/>
      <c r="L67" s="1183"/>
      <c r="M67" s="1183"/>
      <c r="N67" s="1183"/>
      <c r="O67" s="1183"/>
    </row>
    <row r="68" spans="1:15">
      <c r="A68" s="557"/>
    </row>
    <row r="69" spans="1:15">
      <c r="A69" s="557"/>
    </row>
    <row r="70" spans="1:15">
      <c r="A70" s="557"/>
    </row>
    <row r="71" spans="1:15">
      <c r="A71" s="557"/>
    </row>
    <row r="72" spans="1:15">
      <c r="A72" s="557"/>
    </row>
    <row r="73" spans="1:15">
      <c r="A73" s="557"/>
    </row>
    <row r="74" spans="1:15">
      <c r="A74" s="557"/>
    </row>
    <row r="75" spans="1:15">
      <c r="A75" s="557"/>
    </row>
    <row r="76" spans="1:15">
      <c r="A76" s="557"/>
    </row>
    <row r="77" spans="1:15">
      <c r="A77" s="557"/>
    </row>
    <row r="78" spans="1:15">
      <c r="A78" s="557"/>
    </row>
    <row r="79" spans="1:15">
      <c r="A79" s="557"/>
    </row>
    <row r="80" spans="1:15">
      <c r="A80" s="557"/>
    </row>
    <row r="81" spans="1:1">
      <c r="A81" s="557"/>
    </row>
    <row r="82" spans="1:1">
      <c r="A82" s="557"/>
    </row>
    <row r="83" spans="1:1">
      <c r="A83" s="557"/>
    </row>
    <row r="84" spans="1:1">
      <c r="A84" s="557"/>
    </row>
    <row r="85" spans="1:1">
      <c r="A85" s="557"/>
    </row>
    <row r="86" spans="1:1">
      <c r="A86" s="557"/>
    </row>
    <row r="87" spans="1:1">
      <c r="A87" s="557"/>
    </row>
    <row r="88" spans="1:1">
      <c r="A88" s="557"/>
    </row>
    <row r="89" spans="1:1">
      <c r="A89" s="557"/>
    </row>
    <row r="90" spans="1:1">
      <c r="A90" s="557"/>
    </row>
  </sheetData>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67</xdr:row>
                    <xdr:rowOff>152400</xdr:rowOff>
                  </from>
                  <to>
                    <xdr:col>0</xdr:col>
                    <xdr:colOff>0</xdr:colOff>
                    <xdr:row>70</xdr:row>
                    <xdr:rowOff>120650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78</v>
      </c>
      <c r="B52" s="125"/>
      <c r="C52" s="125"/>
      <c r="D52" s="125"/>
      <c r="E52" s="125"/>
      <c r="F52" s="125"/>
      <c r="G52" s="125"/>
      <c r="H52" s="125"/>
      <c r="I52" s="125"/>
      <c r="J52" s="125"/>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dimension ref="A1:E133"/>
  <sheetViews>
    <sheetView defaultGridColor="0" colorId="22" zoomScale="75" zoomScaleNormal="75" workbookViewId="0">
      <selection activeCell="O42" sqref="O42"/>
    </sheetView>
  </sheetViews>
  <sheetFormatPr defaultColWidth="9.84375" defaultRowHeight="15.5"/>
  <cols>
    <col min="1" max="1" width="4.84375" style="123" customWidth="1"/>
    <col min="2" max="2" width="33.3828125" style="123" customWidth="1"/>
    <col min="3" max="3" width="33.07421875" style="1268" customWidth="1"/>
    <col min="4" max="4" width="19.921875" style="123" customWidth="1"/>
    <col min="5" max="5" width="25.61328125" style="1269" customWidth="1"/>
    <col min="6" max="250" width="9.84375" style="123"/>
    <col min="251" max="251" width="4.84375" style="123" customWidth="1"/>
    <col min="252" max="252" width="33.3828125" style="123" customWidth="1"/>
    <col min="253" max="253" width="33.07421875" style="123" customWidth="1"/>
    <col min="254" max="254" width="27.3828125" style="123" customWidth="1"/>
    <col min="255" max="255" width="24.15234375" style="123" bestFit="1" customWidth="1"/>
    <col min="256" max="506" width="9.84375" style="123"/>
    <col min="507" max="507" width="4.84375" style="123" customWidth="1"/>
    <col min="508" max="508" width="33.3828125" style="123" customWidth="1"/>
    <col min="509" max="509" width="33.07421875" style="123" customWidth="1"/>
    <col min="510" max="510" width="27.3828125" style="123" customWidth="1"/>
    <col min="511" max="511" width="24.15234375" style="123" bestFit="1" customWidth="1"/>
    <col min="512" max="762" width="9.84375" style="123"/>
    <col min="763" max="763" width="4.84375" style="123" customWidth="1"/>
    <col min="764" max="764" width="33.3828125" style="123" customWidth="1"/>
    <col min="765" max="765" width="33.07421875" style="123" customWidth="1"/>
    <col min="766" max="766" width="27.3828125" style="123" customWidth="1"/>
    <col min="767" max="767" width="24.15234375" style="123" bestFit="1" customWidth="1"/>
    <col min="768" max="1018" width="9.84375" style="123"/>
    <col min="1019" max="1019" width="4.84375" style="123" customWidth="1"/>
    <col min="1020" max="1020" width="33.3828125" style="123" customWidth="1"/>
    <col min="1021" max="1021" width="33.07421875" style="123" customWidth="1"/>
    <col min="1022" max="1022" width="27.3828125" style="123" customWidth="1"/>
    <col min="1023" max="1023" width="24.15234375" style="123" bestFit="1" customWidth="1"/>
    <col min="1024" max="1274" width="9.84375" style="123"/>
    <col min="1275" max="1275" width="4.84375" style="123" customWidth="1"/>
    <col min="1276" max="1276" width="33.3828125" style="123" customWidth="1"/>
    <col min="1277" max="1277" width="33.07421875" style="123" customWidth="1"/>
    <col min="1278" max="1278" width="27.3828125" style="123" customWidth="1"/>
    <col min="1279" max="1279" width="24.15234375" style="123" bestFit="1" customWidth="1"/>
    <col min="1280" max="1530" width="9.84375" style="123"/>
    <col min="1531" max="1531" width="4.84375" style="123" customWidth="1"/>
    <col min="1532" max="1532" width="33.3828125" style="123" customWidth="1"/>
    <col min="1533" max="1533" width="33.07421875" style="123" customWidth="1"/>
    <col min="1534" max="1534" width="27.3828125" style="123" customWidth="1"/>
    <col min="1535" max="1535" width="24.15234375" style="123" bestFit="1" customWidth="1"/>
    <col min="1536" max="1786" width="9.84375" style="123"/>
    <col min="1787" max="1787" width="4.84375" style="123" customWidth="1"/>
    <col min="1788" max="1788" width="33.3828125" style="123" customWidth="1"/>
    <col min="1789" max="1789" width="33.07421875" style="123" customWidth="1"/>
    <col min="1790" max="1790" width="27.3828125" style="123" customWidth="1"/>
    <col min="1791" max="1791" width="24.15234375" style="123" bestFit="1" customWidth="1"/>
    <col min="1792" max="2042" width="9.84375" style="123"/>
    <col min="2043" max="2043" width="4.84375" style="123" customWidth="1"/>
    <col min="2044" max="2044" width="33.3828125" style="123" customWidth="1"/>
    <col min="2045" max="2045" width="33.07421875" style="123" customWidth="1"/>
    <col min="2046" max="2046" width="27.3828125" style="123" customWidth="1"/>
    <col min="2047" max="2047" width="24.15234375" style="123" bestFit="1" customWidth="1"/>
    <col min="2048" max="2298" width="9.84375" style="123"/>
    <col min="2299" max="2299" width="4.84375" style="123" customWidth="1"/>
    <col min="2300" max="2300" width="33.3828125" style="123" customWidth="1"/>
    <col min="2301" max="2301" width="33.07421875" style="123" customWidth="1"/>
    <col min="2302" max="2302" width="27.3828125" style="123" customWidth="1"/>
    <col min="2303" max="2303" width="24.15234375" style="123" bestFit="1" customWidth="1"/>
    <col min="2304" max="2554" width="9.84375" style="123"/>
    <col min="2555" max="2555" width="4.84375" style="123" customWidth="1"/>
    <col min="2556" max="2556" width="33.3828125" style="123" customWidth="1"/>
    <col min="2557" max="2557" width="33.07421875" style="123" customWidth="1"/>
    <col min="2558" max="2558" width="27.3828125" style="123" customWidth="1"/>
    <col min="2559" max="2559" width="24.15234375" style="123" bestFit="1" customWidth="1"/>
    <col min="2560" max="2810" width="9.84375" style="123"/>
    <col min="2811" max="2811" width="4.84375" style="123" customWidth="1"/>
    <col min="2812" max="2812" width="33.3828125" style="123" customWidth="1"/>
    <col min="2813" max="2813" width="33.07421875" style="123" customWidth="1"/>
    <col min="2814" max="2814" width="27.3828125" style="123" customWidth="1"/>
    <col min="2815" max="2815" width="24.15234375" style="123" bestFit="1" customWidth="1"/>
    <col min="2816" max="3066" width="9.84375" style="123"/>
    <col min="3067" max="3067" width="4.84375" style="123" customWidth="1"/>
    <col min="3068" max="3068" width="33.3828125" style="123" customWidth="1"/>
    <col min="3069" max="3069" width="33.07421875" style="123" customWidth="1"/>
    <col min="3070" max="3070" width="27.3828125" style="123" customWidth="1"/>
    <col min="3071" max="3071" width="24.15234375" style="123" bestFit="1" customWidth="1"/>
    <col min="3072" max="3322" width="9.84375" style="123"/>
    <col min="3323" max="3323" width="4.84375" style="123" customWidth="1"/>
    <col min="3324" max="3324" width="33.3828125" style="123" customWidth="1"/>
    <col min="3325" max="3325" width="33.07421875" style="123" customWidth="1"/>
    <col min="3326" max="3326" width="27.3828125" style="123" customWidth="1"/>
    <col min="3327" max="3327" width="24.15234375" style="123" bestFit="1" customWidth="1"/>
    <col min="3328" max="3578" width="9.84375" style="123"/>
    <col min="3579" max="3579" width="4.84375" style="123" customWidth="1"/>
    <col min="3580" max="3580" width="33.3828125" style="123" customWidth="1"/>
    <col min="3581" max="3581" width="33.07421875" style="123" customWidth="1"/>
    <col min="3582" max="3582" width="27.3828125" style="123" customWidth="1"/>
    <col min="3583" max="3583" width="24.15234375" style="123" bestFit="1" customWidth="1"/>
    <col min="3584" max="3834" width="9.84375" style="123"/>
    <col min="3835" max="3835" width="4.84375" style="123" customWidth="1"/>
    <col min="3836" max="3836" width="33.3828125" style="123" customWidth="1"/>
    <col min="3837" max="3837" width="33.07421875" style="123" customWidth="1"/>
    <col min="3838" max="3838" width="27.3828125" style="123" customWidth="1"/>
    <col min="3839" max="3839" width="24.15234375" style="123" bestFit="1" customWidth="1"/>
    <col min="3840" max="4090" width="9.84375" style="123"/>
    <col min="4091" max="4091" width="4.84375" style="123" customWidth="1"/>
    <col min="4092" max="4092" width="33.3828125" style="123" customWidth="1"/>
    <col min="4093" max="4093" width="33.07421875" style="123" customWidth="1"/>
    <col min="4094" max="4094" width="27.3828125" style="123" customWidth="1"/>
    <col min="4095" max="4095" width="24.15234375" style="123" bestFit="1" customWidth="1"/>
    <col min="4096" max="4346" width="9.84375" style="123"/>
    <col min="4347" max="4347" width="4.84375" style="123" customWidth="1"/>
    <col min="4348" max="4348" width="33.3828125" style="123" customWidth="1"/>
    <col min="4349" max="4349" width="33.07421875" style="123" customWidth="1"/>
    <col min="4350" max="4350" width="27.3828125" style="123" customWidth="1"/>
    <col min="4351" max="4351" width="24.15234375" style="123" bestFit="1" customWidth="1"/>
    <col min="4352" max="4602" width="9.84375" style="123"/>
    <col min="4603" max="4603" width="4.84375" style="123" customWidth="1"/>
    <col min="4604" max="4604" width="33.3828125" style="123" customWidth="1"/>
    <col min="4605" max="4605" width="33.07421875" style="123" customWidth="1"/>
    <col min="4606" max="4606" width="27.3828125" style="123" customWidth="1"/>
    <col min="4607" max="4607" width="24.15234375" style="123" bestFit="1" customWidth="1"/>
    <col min="4608" max="4858" width="9.84375" style="123"/>
    <col min="4859" max="4859" width="4.84375" style="123" customWidth="1"/>
    <col min="4860" max="4860" width="33.3828125" style="123" customWidth="1"/>
    <col min="4861" max="4861" width="33.07421875" style="123" customWidth="1"/>
    <col min="4862" max="4862" width="27.3828125" style="123" customWidth="1"/>
    <col min="4863" max="4863" width="24.15234375" style="123" bestFit="1" customWidth="1"/>
    <col min="4864" max="5114" width="9.84375" style="123"/>
    <col min="5115" max="5115" width="4.84375" style="123" customWidth="1"/>
    <col min="5116" max="5116" width="33.3828125" style="123" customWidth="1"/>
    <col min="5117" max="5117" width="33.07421875" style="123" customWidth="1"/>
    <col min="5118" max="5118" width="27.3828125" style="123" customWidth="1"/>
    <col min="5119" max="5119" width="24.15234375" style="123" bestFit="1" customWidth="1"/>
    <col min="5120" max="5370" width="9.84375" style="123"/>
    <col min="5371" max="5371" width="4.84375" style="123" customWidth="1"/>
    <col min="5372" max="5372" width="33.3828125" style="123" customWidth="1"/>
    <col min="5373" max="5373" width="33.07421875" style="123" customWidth="1"/>
    <col min="5374" max="5374" width="27.3828125" style="123" customWidth="1"/>
    <col min="5375" max="5375" width="24.15234375" style="123" bestFit="1" customWidth="1"/>
    <col min="5376" max="5626" width="9.84375" style="123"/>
    <col min="5627" max="5627" width="4.84375" style="123" customWidth="1"/>
    <col min="5628" max="5628" width="33.3828125" style="123" customWidth="1"/>
    <col min="5629" max="5629" width="33.07421875" style="123" customWidth="1"/>
    <col min="5630" max="5630" width="27.3828125" style="123" customWidth="1"/>
    <col min="5631" max="5631" width="24.15234375" style="123" bestFit="1" customWidth="1"/>
    <col min="5632" max="5882" width="9.84375" style="123"/>
    <col min="5883" max="5883" width="4.84375" style="123" customWidth="1"/>
    <col min="5884" max="5884" width="33.3828125" style="123" customWidth="1"/>
    <col min="5885" max="5885" width="33.07421875" style="123" customWidth="1"/>
    <col min="5886" max="5886" width="27.3828125" style="123" customWidth="1"/>
    <col min="5887" max="5887" width="24.15234375" style="123" bestFit="1" customWidth="1"/>
    <col min="5888" max="6138" width="9.84375" style="123"/>
    <col min="6139" max="6139" width="4.84375" style="123" customWidth="1"/>
    <col min="6140" max="6140" width="33.3828125" style="123" customWidth="1"/>
    <col min="6141" max="6141" width="33.07421875" style="123" customWidth="1"/>
    <col min="6142" max="6142" width="27.3828125" style="123" customWidth="1"/>
    <col min="6143" max="6143" width="24.15234375" style="123" bestFit="1" customWidth="1"/>
    <col min="6144" max="6394" width="9.84375" style="123"/>
    <col min="6395" max="6395" width="4.84375" style="123" customWidth="1"/>
    <col min="6396" max="6396" width="33.3828125" style="123" customWidth="1"/>
    <col min="6397" max="6397" width="33.07421875" style="123" customWidth="1"/>
    <col min="6398" max="6398" width="27.3828125" style="123" customWidth="1"/>
    <col min="6399" max="6399" width="24.15234375" style="123" bestFit="1" customWidth="1"/>
    <col min="6400" max="6650" width="9.84375" style="123"/>
    <col min="6651" max="6651" width="4.84375" style="123" customWidth="1"/>
    <col min="6652" max="6652" width="33.3828125" style="123" customWidth="1"/>
    <col min="6653" max="6653" width="33.07421875" style="123" customWidth="1"/>
    <col min="6654" max="6654" width="27.3828125" style="123" customWidth="1"/>
    <col min="6655" max="6655" width="24.15234375" style="123" bestFit="1" customWidth="1"/>
    <col min="6656" max="6906" width="9.84375" style="123"/>
    <col min="6907" max="6907" width="4.84375" style="123" customWidth="1"/>
    <col min="6908" max="6908" width="33.3828125" style="123" customWidth="1"/>
    <col min="6909" max="6909" width="33.07421875" style="123" customWidth="1"/>
    <col min="6910" max="6910" width="27.3828125" style="123" customWidth="1"/>
    <col min="6911" max="6911" width="24.15234375" style="123" bestFit="1" customWidth="1"/>
    <col min="6912" max="7162" width="9.84375" style="123"/>
    <col min="7163" max="7163" width="4.84375" style="123" customWidth="1"/>
    <col min="7164" max="7164" width="33.3828125" style="123" customWidth="1"/>
    <col min="7165" max="7165" width="33.07421875" style="123" customWidth="1"/>
    <col min="7166" max="7166" width="27.3828125" style="123" customWidth="1"/>
    <col min="7167" max="7167" width="24.15234375" style="123" bestFit="1" customWidth="1"/>
    <col min="7168" max="7418" width="9.84375" style="123"/>
    <col min="7419" max="7419" width="4.84375" style="123" customWidth="1"/>
    <col min="7420" max="7420" width="33.3828125" style="123" customWidth="1"/>
    <col min="7421" max="7421" width="33.07421875" style="123" customWidth="1"/>
    <col min="7422" max="7422" width="27.3828125" style="123" customWidth="1"/>
    <col min="7423" max="7423" width="24.15234375" style="123" bestFit="1" customWidth="1"/>
    <col min="7424" max="7674" width="9.84375" style="123"/>
    <col min="7675" max="7675" width="4.84375" style="123" customWidth="1"/>
    <col min="7676" max="7676" width="33.3828125" style="123" customWidth="1"/>
    <col min="7677" max="7677" width="33.07421875" style="123" customWidth="1"/>
    <col min="7678" max="7678" width="27.3828125" style="123" customWidth="1"/>
    <col min="7679" max="7679" width="24.15234375" style="123" bestFit="1" customWidth="1"/>
    <col min="7680" max="7930" width="9.84375" style="123"/>
    <col min="7931" max="7931" width="4.84375" style="123" customWidth="1"/>
    <col min="7932" max="7932" width="33.3828125" style="123" customWidth="1"/>
    <col min="7933" max="7933" width="33.07421875" style="123" customWidth="1"/>
    <col min="7934" max="7934" width="27.3828125" style="123" customWidth="1"/>
    <col min="7935" max="7935" width="24.15234375" style="123" bestFit="1" customWidth="1"/>
    <col min="7936" max="8186" width="9.84375" style="123"/>
    <col min="8187" max="8187" width="4.84375" style="123" customWidth="1"/>
    <col min="8188" max="8188" width="33.3828125" style="123" customWidth="1"/>
    <col min="8189" max="8189" width="33.07421875" style="123" customWidth="1"/>
    <col min="8190" max="8190" width="27.3828125" style="123" customWidth="1"/>
    <col min="8191" max="8191" width="24.15234375" style="123" bestFit="1" customWidth="1"/>
    <col min="8192" max="8442" width="9.84375" style="123"/>
    <col min="8443" max="8443" width="4.84375" style="123" customWidth="1"/>
    <col min="8444" max="8444" width="33.3828125" style="123" customWidth="1"/>
    <col min="8445" max="8445" width="33.07421875" style="123" customWidth="1"/>
    <col min="8446" max="8446" width="27.3828125" style="123" customWidth="1"/>
    <col min="8447" max="8447" width="24.15234375" style="123" bestFit="1" customWidth="1"/>
    <col min="8448" max="8698" width="9.84375" style="123"/>
    <col min="8699" max="8699" width="4.84375" style="123" customWidth="1"/>
    <col min="8700" max="8700" width="33.3828125" style="123" customWidth="1"/>
    <col min="8701" max="8701" width="33.07421875" style="123" customWidth="1"/>
    <col min="8702" max="8702" width="27.3828125" style="123" customWidth="1"/>
    <col min="8703" max="8703" width="24.15234375" style="123" bestFit="1" customWidth="1"/>
    <col min="8704" max="8954" width="9.84375" style="123"/>
    <col min="8955" max="8955" width="4.84375" style="123" customWidth="1"/>
    <col min="8956" max="8956" width="33.3828125" style="123" customWidth="1"/>
    <col min="8957" max="8957" width="33.07421875" style="123" customWidth="1"/>
    <col min="8958" max="8958" width="27.3828125" style="123" customWidth="1"/>
    <col min="8959" max="8959" width="24.15234375" style="123" bestFit="1" customWidth="1"/>
    <col min="8960" max="9210" width="9.84375" style="123"/>
    <col min="9211" max="9211" width="4.84375" style="123" customWidth="1"/>
    <col min="9212" max="9212" width="33.3828125" style="123" customWidth="1"/>
    <col min="9213" max="9213" width="33.07421875" style="123" customWidth="1"/>
    <col min="9214" max="9214" width="27.3828125" style="123" customWidth="1"/>
    <col min="9215" max="9215" width="24.15234375" style="123" bestFit="1" customWidth="1"/>
    <col min="9216" max="9466" width="9.84375" style="123"/>
    <col min="9467" max="9467" width="4.84375" style="123" customWidth="1"/>
    <col min="9468" max="9468" width="33.3828125" style="123" customWidth="1"/>
    <col min="9469" max="9469" width="33.07421875" style="123" customWidth="1"/>
    <col min="9470" max="9470" width="27.3828125" style="123" customWidth="1"/>
    <col min="9471" max="9471" width="24.15234375" style="123" bestFit="1" customWidth="1"/>
    <col min="9472" max="9722" width="9.84375" style="123"/>
    <col min="9723" max="9723" width="4.84375" style="123" customWidth="1"/>
    <col min="9724" max="9724" width="33.3828125" style="123" customWidth="1"/>
    <col min="9725" max="9725" width="33.07421875" style="123" customWidth="1"/>
    <col min="9726" max="9726" width="27.3828125" style="123" customWidth="1"/>
    <col min="9727" max="9727" width="24.15234375" style="123" bestFit="1" customWidth="1"/>
    <col min="9728" max="9978" width="9.84375" style="123"/>
    <col min="9979" max="9979" width="4.84375" style="123" customWidth="1"/>
    <col min="9980" max="9980" width="33.3828125" style="123" customWidth="1"/>
    <col min="9981" max="9981" width="33.07421875" style="123" customWidth="1"/>
    <col min="9982" max="9982" width="27.3828125" style="123" customWidth="1"/>
    <col min="9983" max="9983" width="24.15234375" style="123" bestFit="1" customWidth="1"/>
    <col min="9984" max="10234" width="9.84375" style="123"/>
    <col min="10235" max="10235" width="4.84375" style="123" customWidth="1"/>
    <col min="10236" max="10236" width="33.3828125" style="123" customWidth="1"/>
    <col min="10237" max="10237" width="33.07421875" style="123" customWidth="1"/>
    <col min="10238" max="10238" width="27.3828125" style="123" customWidth="1"/>
    <col min="10239" max="10239" width="24.15234375" style="123" bestFit="1" customWidth="1"/>
    <col min="10240" max="10490" width="9.84375" style="123"/>
    <col min="10491" max="10491" width="4.84375" style="123" customWidth="1"/>
    <col min="10492" max="10492" width="33.3828125" style="123" customWidth="1"/>
    <col min="10493" max="10493" width="33.07421875" style="123" customWidth="1"/>
    <col min="10494" max="10494" width="27.3828125" style="123" customWidth="1"/>
    <col min="10495" max="10495" width="24.15234375" style="123" bestFit="1" customWidth="1"/>
    <col min="10496" max="10746" width="9.84375" style="123"/>
    <col min="10747" max="10747" width="4.84375" style="123" customWidth="1"/>
    <col min="10748" max="10748" width="33.3828125" style="123" customWidth="1"/>
    <col min="10749" max="10749" width="33.07421875" style="123" customWidth="1"/>
    <col min="10750" max="10750" width="27.3828125" style="123" customWidth="1"/>
    <col min="10751" max="10751" width="24.15234375" style="123" bestFit="1" customWidth="1"/>
    <col min="10752" max="11002" width="9.84375" style="123"/>
    <col min="11003" max="11003" width="4.84375" style="123" customWidth="1"/>
    <col min="11004" max="11004" width="33.3828125" style="123" customWidth="1"/>
    <col min="11005" max="11005" width="33.07421875" style="123" customWidth="1"/>
    <col min="11006" max="11006" width="27.3828125" style="123" customWidth="1"/>
    <col min="11007" max="11007" width="24.15234375" style="123" bestFit="1" customWidth="1"/>
    <col min="11008" max="11258" width="9.84375" style="123"/>
    <col min="11259" max="11259" width="4.84375" style="123" customWidth="1"/>
    <col min="11260" max="11260" width="33.3828125" style="123" customWidth="1"/>
    <col min="11261" max="11261" width="33.07421875" style="123" customWidth="1"/>
    <col min="11262" max="11262" width="27.3828125" style="123" customWidth="1"/>
    <col min="11263" max="11263" width="24.15234375" style="123" bestFit="1" customWidth="1"/>
    <col min="11264" max="11514" width="9.84375" style="123"/>
    <col min="11515" max="11515" width="4.84375" style="123" customWidth="1"/>
    <col min="11516" max="11516" width="33.3828125" style="123" customWidth="1"/>
    <col min="11517" max="11517" width="33.07421875" style="123" customWidth="1"/>
    <col min="11518" max="11518" width="27.3828125" style="123" customWidth="1"/>
    <col min="11519" max="11519" width="24.15234375" style="123" bestFit="1" customWidth="1"/>
    <col min="11520" max="11770" width="9.84375" style="123"/>
    <col min="11771" max="11771" width="4.84375" style="123" customWidth="1"/>
    <col min="11772" max="11772" width="33.3828125" style="123" customWidth="1"/>
    <col min="11773" max="11773" width="33.07421875" style="123" customWidth="1"/>
    <col min="11774" max="11774" width="27.3828125" style="123" customWidth="1"/>
    <col min="11775" max="11775" width="24.15234375" style="123" bestFit="1" customWidth="1"/>
    <col min="11776" max="12026" width="9.84375" style="123"/>
    <col min="12027" max="12027" width="4.84375" style="123" customWidth="1"/>
    <col min="12028" max="12028" width="33.3828125" style="123" customWidth="1"/>
    <col min="12029" max="12029" width="33.07421875" style="123" customWidth="1"/>
    <col min="12030" max="12030" width="27.3828125" style="123" customWidth="1"/>
    <col min="12031" max="12031" width="24.15234375" style="123" bestFit="1" customWidth="1"/>
    <col min="12032" max="12282" width="9.84375" style="123"/>
    <col min="12283" max="12283" width="4.84375" style="123" customWidth="1"/>
    <col min="12284" max="12284" width="33.3828125" style="123" customWidth="1"/>
    <col min="12285" max="12285" width="33.07421875" style="123" customWidth="1"/>
    <col min="12286" max="12286" width="27.3828125" style="123" customWidth="1"/>
    <col min="12287" max="12287" width="24.15234375" style="123" bestFit="1" customWidth="1"/>
    <col min="12288" max="12538" width="9.84375" style="123"/>
    <col min="12539" max="12539" width="4.84375" style="123" customWidth="1"/>
    <col min="12540" max="12540" width="33.3828125" style="123" customWidth="1"/>
    <col min="12541" max="12541" width="33.07421875" style="123" customWidth="1"/>
    <col min="12542" max="12542" width="27.3828125" style="123" customWidth="1"/>
    <col min="12543" max="12543" width="24.15234375" style="123" bestFit="1" customWidth="1"/>
    <col min="12544" max="12794" width="9.84375" style="123"/>
    <col min="12795" max="12795" width="4.84375" style="123" customWidth="1"/>
    <col min="12796" max="12796" width="33.3828125" style="123" customWidth="1"/>
    <col min="12797" max="12797" width="33.07421875" style="123" customWidth="1"/>
    <col min="12798" max="12798" width="27.3828125" style="123" customWidth="1"/>
    <col min="12799" max="12799" width="24.15234375" style="123" bestFit="1" customWidth="1"/>
    <col min="12800" max="13050" width="9.84375" style="123"/>
    <col min="13051" max="13051" width="4.84375" style="123" customWidth="1"/>
    <col min="13052" max="13052" width="33.3828125" style="123" customWidth="1"/>
    <col min="13053" max="13053" width="33.07421875" style="123" customWidth="1"/>
    <col min="13054" max="13054" width="27.3828125" style="123" customWidth="1"/>
    <col min="13055" max="13055" width="24.15234375" style="123" bestFit="1" customWidth="1"/>
    <col min="13056" max="13306" width="9.84375" style="123"/>
    <col min="13307" max="13307" width="4.84375" style="123" customWidth="1"/>
    <col min="13308" max="13308" width="33.3828125" style="123" customWidth="1"/>
    <col min="13309" max="13309" width="33.07421875" style="123" customWidth="1"/>
    <col min="13310" max="13310" width="27.3828125" style="123" customWidth="1"/>
    <col min="13311" max="13311" width="24.15234375" style="123" bestFit="1" customWidth="1"/>
    <col min="13312" max="13562" width="9.84375" style="123"/>
    <col min="13563" max="13563" width="4.84375" style="123" customWidth="1"/>
    <col min="13564" max="13564" width="33.3828125" style="123" customWidth="1"/>
    <col min="13565" max="13565" width="33.07421875" style="123" customWidth="1"/>
    <col min="13566" max="13566" width="27.3828125" style="123" customWidth="1"/>
    <col min="13567" max="13567" width="24.15234375" style="123" bestFit="1" customWidth="1"/>
    <col min="13568" max="13818" width="9.84375" style="123"/>
    <col min="13819" max="13819" width="4.84375" style="123" customWidth="1"/>
    <col min="13820" max="13820" width="33.3828125" style="123" customWidth="1"/>
    <col min="13821" max="13821" width="33.07421875" style="123" customWidth="1"/>
    <col min="13822" max="13822" width="27.3828125" style="123" customWidth="1"/>
    <col min="13823" max="13823" width="24.15234375" style="123" bestFit="1" customWidth="1"/>
    <col min="13824" max="14074" width="9.84375" style="123"/>
    <col min="14075" max="14075" width="4.84375" style="123" customWidth="1"/>
    <col min="14076" max="14076" width="33.3828125" style="123" customWidth="1"/>
    <col min="14077" max="14077" width="33.07421875" style="123" customWidth="1"/>
    <col min="14078" max="14078" width="27.3828125" style="123" customWidth="1"/>
    <col min="14079" max="14079" width="24.15234375" style="123" bestFit="1" customWidth="1"/>
    <col min="14080" max="14330" width="9.84375" style="123"/>
    <col min="14331" max="14331" width="4.84375" style="123" customWidth="1"/>
    <col min="14332" max="14332" width="33.3828125" style="123" customWidth="1"/>
    <col min="14333" max="14333" width="33.07421875" style="123" customWidth="1"/>
    <col min="14334" max="14334" width="27.3828125" style="123" customWidth="1"/>
    <col min="14335" max="14335" width="24.15234375" style="123" bestFit="1" customWidth="1"/>
    <col min="14336" max="14586" width="9.84375" style="123"/>
    <col min="14587" max="14587" width="4.84375" style="123" customWidth="1"/>
    <col min="14588" max="14588" width="33.3828125" style="123" customWidth="1"/>
    <col min="14589" max="14589" width="33.07421875" style="123" customWidth="1"/>
    <col min="14590" max="14590" width="27.3828125" style="123" customWidth="1"/>
    <col min="14591" max="14591" width="24.15234375" style="123" bestFit="1" customWidth="1"/>
    <col min="14592" max="14842" width="9.84375" style="123"/>
    <col min="14843" max="14843" width="4.84375" style="123" customWidth="1"/>
    <col min="14844" max="14844" width="33.3828125" style="123" customWidth="1"/>
    <col min="14845" max="14845" width="33.07421875" style="123" customWidth="1"/>
    <col min="14846" max="14846" width="27.3828125" style="123" customWidth="1"/>
    <col min="14847" max="14847" width="24.15234375" style="123" bestFit="1" customWidth="1"/>
    <col min="14848" max="15098" width="9.84375" style="123"/>
    <col min="15099" max="15099" width="4.84375" style="123" customWidth="1"/>
    <col min="15100" max="15100" width="33.3828125" style="123" customWidth="1"/>
    <col min="15101" max="15101" width="33.07421875" style="123" customWidth="1"/>
    <col min="15102" max="15102" width="27.3828125" style="123" customWidth="1"/>
    <col min="15103" max="15103" width="24.15234375" style="123" bestFit="1" customWidth="1"/>
    <col min="15104" max="15354" width="9.84375" style="123"/>
    <col min="15355" max="15355" width="4.84375" style="123" customWidth="1"/>
    <col min="15356" max="15356" width="33.3828125" style="123" customWidth="1"/>
    <col min="15357" max="15357" width="33.07421875" style="123" customWidth="1"/>
    <col min="15358" max="15358" width="27.3828125" style="123" customWidth="1"/>
    <col min="15359" max="15359" width="24.15234375" style="123" bestFit="1" customWidth="1"/>
    <col min="15360" max="15610" width="9.84375" style="123"/>
    <col min="15611" max="15611" width="4.84375" style="123" customWidth="1"/>
    <col min="15612" max="15612" width="33.3828125" style="123" customWidth="1"/>
    <col min="15613" max="15613" width="33.07421875" style="123" customWidth="1"/>
    <col min="15614" max="15614" width="27.3828125" style="123" customWidth="1"/>
    <col min="15615" max="15615" width="24.15234375" style="123" bestFit="1" customWidth="1"/>
    <col min="15616" max="15866" width="9.84375" style="123"/>
    <col min="15867" max="15867" width="4.84375" style="123" customWidth="1"/>
    <col min="15868" max="15868" width="33.3828125" style="123" customWidth="1"/>
    <col min="15869" max="15869" width="33.07421875" style="123" customWidth="1"/>
    <col min="15870" max="15870" width="27.3828125" style="123" customWidth="1"/>
    <col min="15871" max="15871" width="24.15234375" style="123" bestFit="1" customWidth="1"/>
    <col min="15872" max="16122" width="9.84375" style="123"/>
    <col min="16123" max="16123" width="4.84375" style="123" customWidth="1"/>
    <col min="16124" max="16124" width="33.3828125" style="123" customWidth="1"/>
    <col min="16125" max="16125" width="33.07421875" style="123" customWidth="1"/>
    <col min="16126" max="16126" width="27.3828125" style="123" customWidth="1"/>
    <col min="16127" max="16127" width="24.15234375" style="123" bestFit="1" customWidth="1"/>
    <col min="16128" max="16384" width="9.84375" style="123"/>
  </cols>
  <sheetData>
    <row r="1" spans="1:5" ht="18" thickBot="1">
      <c r="A1" s="757" t="str">
        <f>+CONAMEDATE2</f>
        <v>Annual Report of VERIZON NEW YORK INC.                                                 For the period ending DECEMBER 31, 2023</v>
      </c>
      <c r="B1" s="59"/>
      <c r="C1" s="770"/>
      <c r="D1" s="59"/>
      <c r="E1" s="771"/>
    </row>
    <row r="2" spans="1:5">
      <c r="A2" s="60"/>
      <c r="B2" s="61"/>
      <c r="C2" s="772"/>
      <c r="D2" s="61"/>
      <c r="E2" s="773"/>
    </row>
    <row r="3" spans="1:5">
      <c r="A3" s="140" t="s">
        <v>1463</v>
      </c>
      <c r="B3" s="125"/>
      <c r="C3" s="774"/>
      <c r="D3" s="125"/>
      <c r="E3" s="775"/>
    </row>
    <row r="4" spans="1:5">
      <c r="A4" s="66"/>
      <c r="B4" s="59"/>
      <c r="C4" s="770"/>
      <c r="D4" s="59"/>
      <c r="E4" s="776"/>
    </row>
    <row r="5" spans="1:5">
      <c r="A5" s="66"/>
      <c r="B5" s="59" t="s">
        <v>1464</v>
      </c>
      <c r="C5" s="770"/>
      <c r="D5" s="59"/>
      <c r="E5" s="776"/>
    </row>
    <row r="6" spans="1:5">
      <c r="A6" s="66"/>
      <c r="B6" s="59" t="s">
        <v>782</v>
      </c>
      <c r="C6" s="770"/>
      <c r="D6" s="59"/>
      <c r="E6" s="776"/>
    </row>
    <row r="7" spans="1:5">
      <c r="A7" s="66"/>
      <c r="B7" s="59" t="s">
        <v>783</v>
      </c>
      <c r="C7" s="770"/>
      <c r="D7" s="59"/>
      <c r="E7" s="776"/>
    </row>
    <row r="8" spans="1:5">
      <c r="A8" s="66"/>
      <c r="B8" s="59" t="s">
        <v>784</v>
      </c>
      <c r="C8" s="770"/>
      <c r="D8" s="59"/>
      <c r="E8" s="776"/>
    </row>
    <row r="9" spans="1:5">
      <c r="A9" s="66"/>
      <c r="B9" s="59"/>
      <c r="C9" s="770"/>
      <c r="D9" s="59"/>
      <c r="E9" s="776"/>
    </row>
    <row r="10" spans="1:5">
      <c r="A10" s="66"/>
      <c r="B10" s="59"/>
      <c r="C10" s="770"/>
      <c r="D10" s="59"/>
      <c r="E10" s="776"/>
    </row>
    <row r="11" spans="1:5">
      <c r="A11" s="66"/>
      <c r="B11" s="59" t="s">
        <v>785</v>
      </c>
      <c r="C11" s="770"/>
      <c r="D11" s="59"/>
      <c r="E11" s="776"/>
    </row>
    <row r="12" spans="1:5">
      <c r="A12" s="66"/>
      <c r="B12" s="59" t="s">
        <v>786</v>
      </c>
      <c r="C12" s="770"/>
      <c r="D12" s="59"/>
      <c r="E12" s="776"/>
    </row>
    <row r="13" spans="1:5">
      <c r="A13" s="66"/>
      <c r="B13" s="59" t="s">
        <v>787</v>
      </c>
      <c r="C13" s="770"/>
      <c r="D13" s="59"/>
      <c r="E13" s="776"/>
    </row>
    <row r="14" spans="1:5">
      <c r="A14" s="66"/>
      <c r="B14" s="59" t="s">
        <v>788</v>
      </c>
      <c r="C14" s="770"/>
      <c r="D14" s="59"/>
      <c r="E14" s="776"/>
    </row>
    <row r="15" spans="1:5">
      <c r="A15" s="66"/>
      <c r="B15" s="59" t="s">
        <v>789</v>
      </c>
      <c r="C15" s="770"/>
      <c r="D15" s="59"/>
      <c r="E15" s="776"/>
    </row>
    <row r="16" spans="1:5">
      <c r="A16" s="66"/>
      <c r="B16" s="59"/>
      <c r="C16" s="770"/>
      <c r="D16" s="59"/>
      <c r="E16" s="776"/>
    </row>
    <row r="17" spans="1:5">
      <c r="A17" s="66"/>
      <c r="B17" s="59"/>
      <c r="C17" s="770"/>
      <c r="D17" s="59"/>
      <c r="E17" s="776"/>
    </row>
    <row r="18" spans="1:5">
      <c r="A18" s="66"/>
      <c r="B18" s="59"/>
      <c r="C18" s="770"/>
      <c r="D18" s="59"/>
      <c r="E18" s="776"/>
    </row>
    <row r="19" spans="1:5">
      <c r="A19" s="66"/>
      <c r="B19" s="59" t="s">
        <v>790</v>
      </c>
      <c r="C19" s="770"/>
      <c r="D19" s="59"/>
      <c r="E19" s="776"/>
    </row>
    <row r="20" spans="1:5">
      <c r="A20" s="66"/>
      <c r="B20" s="59"/>
      <c r="C20" s="770"/>
      <c r="D20" s="59"/>
      <c r="E20" s="776"/>
    </row>
    <row r="21" spans="1:5" ht="16" thickBot="1">
      <c r="A21" s="148"/>
      <c r="B21" s="94"/>
      <c r="C21" s="777"/>
      <c r="D21" s="94"/>
      <c r="E21" s="778"/>
    </row>
    <row r="22" spans="1:5">
      <c r="A22" s="831"/>
      <c r="B22" s="830"/>
      <c r="C22" s="1250"/>
      <c r="D22" s="830"/>
      <c r="E22" s="1251"/>
    </row>
    <row r="23" spans="1:5">
      <c r="A23" s="831"/>
      <c r="B23" s="1252" t="s">
        <v>2888</v>
      </c>
      <c r="C23" s="1253"/>
      <c r="D23" s="1254"/>
      <c r="E23" s="1255" t="s">
        <v>3433</v>
      </c>
    </row>
    <row r="24" spans="1:5">
      <c r="A24" s="831"/>
      <c r="B24" s="1252"/>
      <c r="C24" s="1253"/>
      <c r="D24" s="1254"/>
      <c r="E24" s="1256"/>
    </row>
    <row r="25" spans="1:5">
      <c r="A25" s="831"/>
      <c r="B25" s="1252" t="s">
        <v>3098</v>
      </c>
      <c r="C25" s="1253"/>
      <c r="D25" s="1254"/>
      <c r="E25" s="1257" t="s">
        <v>2889</v>
      </c>
    </row>
    <row r="26" spans="1:5">
      <c r="A26" s="831"/>
      <c r="B26" s="1252"/>
      <c r="C26" s="1253"/>
      <c r="D26" s="1254"/>
      <c r="E26" s="1258"/>
    </row>
    <row r="27" spans="1:5">
      <c r="A27" s="831"/>
      <c r="B27" s="1252" t="s">
        <v>2890</v>
      </c>
      <c r="C27" s="1253"/>
      <c r="D27" s="1254"/>
      <c r="E27" s="1258">
        <v>44317479.109013319</v>
      </c>
    </row>
    <row r="28" spans="1:5">
      <c r="A28" s="831"/>
      <c r="B28" s="1252" t="s">
        <v>2891</v>
      </c>
      <c r="C28" s="1253"/>
      <c r="D28" s="1254"/>
      <c r="E28" s="1259"/>
    </row>
    <row r="29" spans="1:5">
      <c r="A29" s="831"/>
      <c r="B29" s="1252"/>
      <c r="C29" s="1253"/>
      <c r="D29" s="1254"/>
      <c r="E29" s="1259"/>
    </row>
    <row r="30" spans="1:5">
      <c r="A30" s="831"/>
      <c r="B30" s="1252" t="s">
        <v>2892</v>
      </c>
      <c r="C30" s="1253"/>
      <c r="D30" s="1254"/>
      <c r="E30" s="1258">
        <v>985984.08037490456</v>
      </c>
    </row>
    <row r="31" spans="1:5">
      <c r="A31" s="831"/>
      <c r="B31" s="1252" t="s">
        <v>2893</v>
      </c>
      <c r="C31" s="1253"/>
      <c r="D31" s="1254"/>
      <c r="E31" s="1259"/>
    </row>
    <row r="32" spans="1:5">
      <c r="A32" s="831"/>
      <c r="B32" s="1252"/>
      <c r="C32" s="1253"/>
      <c r="D32" s="1254"/>
      <c r="E32" s="1259"/>
    </row>
    <row r="33" spans="1:5">
      <c r="A33" s="831"/>
      <c r="B33" s="1252" t="s">
        <v>2894</v>
      </c>
      <c r="C33" s="1253"/>
      <c r="D33" s="1254"/>
      <c r="E33" s="1258">
        <v>1718277.8137645365</v>
      </c>
    </row>
    <row r="34" spans="1:5">
      <c r="A34" s="831"/>
      <c r="B34" s="1252" t="s">
        <v>2895</v>
      </c>
      <c r="C34" s="1253"/>
      <c r="D34" s="1254"/>
      <c r="E34" s="1259"/>
    </row>
    <row r="35" spans="1:5">
      <c r="A35" s="831"/>
      <c r="B35" s="1252"/>
      <c r="C35" s="1253"/>
      <c r="D35" s="1254"/>
      <c r="E35" s="1259"/>
    </row>
    <row r="36" spans="1:5">
      <c r="A36" s="831"/>
      <c r="B36" s="1252" t="s">
        <v>2896</v>
      </c>
      <c r="C36" s="1253"/>
      <c r="D36" s="1254"/>
      <c r="E36" s="1260" t="s">
        <v>3238</v>
      </c>
    </row>
    <row r="37" spans="1:5">
      <c r="A37" s="831"/>
      <c r="B37" s="1252" t="s">
        <v>2897</v>
      </c>
      <c r="C37" s="1253"/>
      <c r="D37" s="1254"/>
      <c r="E37" s="1259"/>
    </row>
    <row r="38" spans="1:5">
      <c r="A38" s="831"/>
      <c r="B38" s="1252"/>
      <c r="C38" s="1253"/>
      <c r="D38" s="1254"/>
      <c r="E38" s="1259"/>
    </row>
    <row r="39" spans="1:5">
      <c r="A39" s="831"/>
      <c r="B39" s="1252"/>
      <c r="C39" s="1253"/>
      <c r="D39" s="1254"/>
      <c r="E39" s="1259"/>
    </row>
    <row r="40" spans="1:5">
      <c r="A40" s="831"/>
      <c r="B40" s="1252" t="s">
        <v>2898</v>
      </c>
      <c r="C40" s="1253"/>
      <c r="D40" s="1254"/>
      <c r="E40" s="1258">
        <v>198558991.70067811</v>
      </c>
    </row>
    <row r="41" spans="1:5">
      <c r="A41" s="831"/>
      <c r="B41" s="1252" t="s">
        <v>2899</v>
      </c>
      <c r="C41" s="1253"/>
      <c r="D41" s="1254"/>
      <c r="E41" s="1259"/>
    </row>
    <row r="42" spans="1:5">
      <c r="A42" s="831"/>
      <c r="B42" s="1252"/>
      <c r="C42" s="1253"/>
      <c r="D42" s="1254"/>
      <c r="E42" s="1259"/>
    </row>
    <row r="43" spans="1:5">
      <c r="A43" s="831"/>
      <c r="B43" s="1252" t="s">
        <v>2900</v>
      </c>
      <c r="C43" s="1253"/>
      <c r="D43" s="1254"/>
      <c r="E43" s="1258">
        <v>-114350421.65000001</v>
      </c>
    </row>
    <row r="44" spans="1:5">
      <c r="A44" s="831"/>
      <c r="B44" s="1252" t="s">
        <v>2901</v>
      </c>
      <c r="C44" s="1253"/>
      <c r="D44" s="1254"/>
      <c r="E44" s="1259"/>
    </row>
    <row r="45" spans="1:5">
      <c r="A45" s="831"/>
      <c r="B45" s="1252"/>
      <c r="C45" s="1253"/>
      <c r="D45" s="1254"/>
      <c r="E45" s="1259"/>
    </row>
    <row r="46" spans="1:5">
      <c r="A46" s="831"/>
      <c r="B46" s="1252" t="s">
        <v>2902</v>
      </c>
      <c r="C46" s="1253"/>
      <c r="D46" s="1254"/>
      <c r="E46" s="1258">
        <v>42445798.385704495</v>
      </c>
    </row>
    <row r="47" spans="1:5">
      <c r="A47" s="831"/>
      <c r="B47" s="1252" t="s">
        <v>2903</v>
      </c>
      <c r="C47" s="1253"/>
      <c r="D47" s="1254"/>
      <c r="E47" s="1261"/>
    </row>
    <row r="48" spans="1:5">
      <c r="A48" s="831"/>
      <c r="B48" s="1262" t="s">
        <v>2904</v>
      </c>
      <c r="C48" s="1253"/>
      <c r="D48" s="1254"/>
      <c r="E48" s="1258"/>
    </row>
    <row r="49" spans="1:5">
      <c r="A49" s="831"/>
      <c r="B49" s="1254"/>
      <c r="C49" s="1253"/>
      <c r="D49" s="1254"/>
      <c r="E49" s="1263"/>
    </row>
    <row r="50" spans="1:5">
      <c r="A50" s="831"/>
      <c r="B50" s="830"/>
      <c r="C50" s="1250"/>
      <c r="D50" s="830"/>
      <c r="E50" s="1251"/>
    </row>
    <row r="51" spans="1:5">
      <c r="A51" s="831"/>
      <c r="B51" s="830"/>
      <c r="C51" s="1250"/>
      <c r="D51" s="830"/>
      <c r="E51" s="1251"/>
    </row>
    <row r="52" spans="1:5">
      <c r="A52" s="831"/>
      <c r="B52" s="830"/>
      <c r="C52" s="1250"/>
      <c r="D52" s="830"/>
      <c r="E52" s="1251"/>
    </row>
    <row r="53" spans="1:5">
      <c r="A53" s="831"/>
      <c r="B53" s="830"/>
      <c r="C53" s="1250"/>
      <c r="D53" s="830"/>
      <c r="E53" s="1251"/>
    </row>
    <row r="54" spans="1:5">
      <c r="A54" s="831"/>
      <c r="B54" s="830"/>
      <c r="C54" s="1250"/>
      <c r="D54" s="830"/>
      <c r="E54" s="1251"/>
    </row>
    <row r="55" spans="1:5">
      <c r="A55" s="831"/>
      <c r="B55" s="830"/>
      <c r="C55" s="1250"/>
      <c r="D55" s="830"/>
      <c r="E55" s="1251"/>
    </row>
    <row r="56" spans="1:5">
      <c r="A56" s="831"/>
      <c r="B56" s="830"/>
      <c r="C56" s="1250"/>
      <c r="D56" s="830"/>
      <c r="E56" s="1251"/>
    </row>
    <row r="57" spans="1:5">
      <c r="A57" s="831"/>
      <c r="B57" s="830"/>
      <c r="C57" s="1250"/>
      <c r="D57" s="830"/>
      <c r="E57" s="1251"/>
    </row>
    <row r="58" spans="1:5">
      <c r="A58" s="831"/>
      <c r="B58" s="830"/>
      <c r="C58" s="1250"/>
      <c r="D58" s="830"/>
      <c r="E58" s="1251"/>
    </row>
    <row r="59" spans="1:5">
      <c r="A59" s="831"/>
      <c r="B59" s="830"/>
      <c r="C59" s="1250"/>
      <c r="D59" s="830"/>
      <c r="E59" s="1251"/>
    </row>
    <row r="60" spans="1:5">
      <c r="A60" s="831"/>
      <c r="B60" s="830"/>
      <c r="C60" s="1250"/>
      <c r="D60" s="830"/>
      <c r="E60" s="1251"/>
    </row>
    <row r="61" spans="1:5">
      <c r="A61" s="831"/>
      <c r="B61" s="830"/>
      <c r="C61" s="1250"/>
      <c r="D61" s="830"/>
      <c r="E61" s="1251"/>
    </row>
    <row r="62" spans="1:5">
      <c r="A62" s="831"/>
      <c r="B62" s="830"/>
      <c r="C62" s="1250"/>
      <c r="D62" s="830"/>
      <c r="E62" s="1251"/>
    </row>
    <row r="63" spans="1:5">
      <c r="A63" s="831"/>
      <c r="B63" s="830"/>
      <c r="C63" s="1250"/>
      <c r="D63" s="830"/>
      <c r="E63" s="1251"/>
    </row>
    <row r="64" spans="1:5" ht="16" thickBot="1">
      <c r="A64" s="1264"/>
      <c r="B64" s="1265"/>
      <c r="C64" s="1266"/>
      <c r="D64" s="1265"/>
      <c r="E64" s="1267"/>
    </row>
    <row r="65" spans="1:5">
      <c r="A65" s="59" t="s">
        <v>1275</v>
      </c>
      <c r="B65" s="59"/>
      <c r="C65" s="770"/>
      <c r="D65" s="59"/>
      <c r="E65" s="771"/>
    </row>
    <row r="66" spans="1:5">
      <c r="A66" s="125">
        <v>79</v>
      </c>
      <c r="B66" s="125"/>
      <c r="C66" s="774"/>
      <c r="D66" s="125"/>
      <c r="E66" s="779"/>
    </row>
    <row r="67" spans="1:5">
      <c r="A67" s="59"/>
    </row>
    <row r="68" spans="1:5" ht="18" thickBot="1">
      <c r="A68" s="757" t="str">
        <f>+CONAMEDATE2</f>
        <v>Annual Report of VERIZON NEW YORK INC.                                                 For the period ending DECEMBER 31, 2023</v>
      </c>
      <c r="B68" s="59"/>
      <c r="C68" s="770"/>
      <c r="D68" s="59"/>
      <c r="E68" s="771"/>
    </row>
    <row r="69" spans="1:5">
      <c r="A69" s="60"/>
      <c r="B69" s="61"/>
      <c r="C69" s="772"/>
      <c r="D69" s="61"/>
      <c r="E69" s="773"/>
    </row>
    <row r="70" spans="1:5">
      <c r="A70" s="140" t="s">
        <v>3199</v>
      </c>
      <c r="B70" s="125"/>
      <c r="C70" s="774"/>
      <c r="D70" s="125"/>
      <c r="E70" s="775"/>
    </row>
    <row r="71" spans="1:5">
      <c r="A71" s="66"/>
      <c r="B71" s="59"/>
      <c r="C71" s="770"/>
      <c r="D71" s="59"/>
      <c r="E71" s="776"/>
    </row>
    <row r="72" spans="1:5">
      <c r="A72" s="66"/>
      <c r="B72" s="59"/>
      <c r="C72" s="770"/>
      <c r="D72" s="59"/>
      <c r="E72" s="776"/>
    </row>
    <row r="73" spans="1:5">
      <c r="A73" s="66"/>
      <c r="B73" s="59"/>
      <c r="C73" s="770"/>
      <c r="D73" s="59"/>
      <c r="E73" s="776"/>
    </row>
    <row r="74" spans="1:5">
      <c r="A74" s="66"/>
      <c r="B74" s="59"/>
      <c r="C74" s="770"/>
      <c r="D74" s="59"/>
      <c r="E74" s="776"/>
    </row>
    <row r="75" spans="1:5">
      <c r="A75" s="66"/>
      <c r="B75" s="59"/>
      <c r="C75" s="770"/>
      <c r="D75" s="59"/>
      <c r="E75" s="776"/>
    </row>
    <row r="76" spans="1:5">
      <c r="A76" s="66"/>
      <c r="B76" s="59"/>
      <c r="C76" s="770"/>
      <c r="D76" s="59"/>
      <c r="E76" s="776"/>
    </row>
    <row r="77" spans="1:5">
      <c r="A77" s="66"/>
      <c r="B77" s="59"/>
      <c r="C77" s="770"/>
      <c r="D77" s="59"/>
      <c r="E77" s="776"/>
    </row>
    <row r="78" spans="1:5">
      <c r="A78" s="66"/>
      <c r="B78" s="59"/>
      <c r="C78" s="770"/>
      <c r="D78" s="59"/>
      <c r="E78" s="776"/>
    </row>
    <row r="79" spans="1:5">
      <c r="A79" s="66"/>
      <c r="B79" s="59"/>
      <c r="C79" s="770"/>
      <c r="D79" s="59"/>
      <c r="E79" s="776"/>
    </row>
    <row r="80" spans="1:5">
      <c r="A80" s="66"/>
      <c r="B80" s="59"/>
      <c r="C80" s="770"/>
      <c r="D80" s="59"/>
      <c r="E80" s="776"/>
    </row>
    <row r="81" spans="1:5">
      <c r="A81" s="66"/>
      <c r="B81" s="59"/>
      <c r="C81" s="770"/>
      <c r="D81" s="59"/>
      <c r="E81" s="776"/>
    </row>
    <row r="82" spans="1:5">
      <c r="A82" s="66"/>
      <c r="B82" s="59"/>
      <c r="C82" s="770"/>
      <c r="D82" s="59"/>
      <c r="E82" s="776"/>
    </row>
    <row r="83" spans="1:5">
      <c r="A83" s="66"/>
      <c r="B83" s="59"/>
      <c r="C83" s="770"/>
      <c r="D83" s="59"/>
      <c r="E83" s="776"/>
    </row>
    <row r="84" spans="1:5">
      <c r="A84" s="66"/>
      <c r="B84" s="59"/>
      <c r="C84" s="770"/>
      <c r="D84" s="59"/>
      <c r="E84" s="776"/>
    </row>
    <row r="85" spans="1:5">
      <c r="A85" s="66"/>
      <c r="B85" s="59"/>
      <c r="C85" s="770"/>
      <c r="D85" s="59"/>
      <c r="E85" s="776"/>
    </row>
    <row r="86" spans="1:5">
      <c r="A86" s="66"/>
      <c r="B86" s="59"/>
      <c r="C86" s="770"/>
      <c r="D86" s="59"/>
      <c r="E86" s="776"/>
    </row>
    <row r="87" spans="1:5">
      <c r="A87" s="66"/>
      <c r="B87" s="59"/>
      <c r="C87" s="770"/>
      <c r="D87" s="59"/>
      <c r="E87" s="776"/>
    </row>
    <row r="88" spans="1:5">
      <c r="A88" s="831"/>
      <c r="B88" s="830"/>
      <c r="C88" s="1250"/>
      <c r="D88" s="830"/>
      <c r="E88" s="1251"/>
    </row>
    <row r="89" spans="1:5">
      <c r="A89" s="831"/>
      <c r="B89" s="1252"/>
      <c r="C89" s="1253"/>
      <c r="D89" s="1254"/>
      <c r="E89" s="1255"/>
    </row>
    <row r="90" spans="1:5">
      <c r="A90" s="831"/>
      <c r="B90" s="1252"/>
      <c r="C90" s="1253"/>
      <c r="D90" s="1254"/>
      <c r="E90" s="1256"/>
    </row>
    <row r="91" spans="1:5">
      <c r="A91" s="831"/>
      <c r="B91" s="1252"/>
      <c r="C91" s="1253"/>
      <c r="D91" s="1254"/>
      <c r="E91" s="1257"/>
    </row>
    <row r="92" spans="1:5">
      <c r="A92" s="831"/>
      <c r="B92" s="1252"/>
      <c r="C92" s="1253"/>
      <c r="D92" s="1254"/>
      <c r="E92" s="1258"/>
    </row>
    <row r="93" spans="1:5">
      <c r="A93" s="831"/>
      <c r="B93" s="1252"/>
      <c r="C93" s="1253"/>
      <c r="D93" s="1254"/>
      <c r="E93" s="1258"/>
    </row>
    <row r="94" spans="1:5">
      <c r="A94" s="831"/>
      <c r="B94" s="1252"/>
      <c r="C94" s="1253"/>
      <c r="D94" s="1254"/>
      <c r="E94" s="1259"/>
    </row>
    <row r="95" spans="1:5">
      <c r="A95" s="831"/>
      <c r="B95" s="1252"/>
      <c r="C95" s="1253"/>
      <c r="D95" s="1254"/>
      <c r="E95" s="1259"/>
    </row>
    <row r="96" spans="1:5">
      <c r="A96" s="831"/>
      <c r="B96" s="1252"/>
      <c r="C96" s="1253"/>
      <c r="D96" s="1254"/>
      <c r="E96" s="1258"/>
    </row>
    <row r="97" spans="1:5">
      <c r="A97" s="831"/>
      <c r="B97" s="1252"/>
      <c r="C97" s="1253"/>
      <c r="D97" s="1254"/>
      <c r="E97" s="1259"/>
    </row>
    <row r="98" spans="1:5">
      <c r="A98" s="831"/>
      <c r="B98" s="1252"/>
      <c r="C98" s="1253"/>
      <c r="D98" s="1254"/>
      <c r="E98" s="1259"/>
    </row>
    <row r="99" spans="1:5">
      <c r="A99" s="831"/>
      <c r="B99" s="1252"/>
      <c r="C99" s="1253"/>
      <c r="D99" s="1254"/>
      <c r="E99" s="1258"/>
    </row>
    <row r="100" spans="1:5">
      <c r="A100" s="831"/>
      <c r="B100" s="1252"/>
      <c r="C100" s="1253"/>
      <c r="D100" s="1254"/>
      <c r="E100" s="1259"/>
    </row>
    <row r="101" spans="1:5">
      <c r="A101" s="831"/>
      <c r="B101" s="1252"/>
      <c r="C101" s="1253"/>
      <c r="D101" s="1254"/>
      <c r="E101" s="1259"/>
    </row>
    <row r="102" spans="1:5">
      <c r="A102" s="831"/>
      <c r="B102" s="1252"/>
      <c r="C102" s="1253"/>
      <c r="D102" s="1254"/>
      <c r="E102" s="1260"/>
    </row>
    <row r="103" spans="1:5">
      <c r="A103" s="831"/>
      <c r="B103" s="1252"/>
      <c r="C103" s="1253"/>
      <c r="D103" s="1254"/>
      <c r="E103" s="1259"/>
    </row>
    <row r="104" spans="1:5">
      <c r="A104" s="831"/>
      <c r="B104" s="1252"/>
      <c r="C104" s="1253"/>
      <c r="D104" s="1254"/>
      <c r="E104" s="1259"/>
    </row>
    <row r="105" spans="1:5">
      <c r="A105" s="831"/>
      <c r="B105" s="1252"/>
      <c r="C105" s="1253"/>
      <c r="D105" s="1254"/>
      <c r="E105" s="1259"/>
    </row>
    <row r="106" spans="1:5">
      <c r="A106" s="831"/>
      <c r="B106" s="1252"/>
      <c r="C106" s="1253"/>
      <c r="D106" s="1254"/>
      <c r="E106" s="1258"/>
    </row>
    <row r="107" spans="1:5">
      <c r="A107" s="831"/>
      <c r="B107" s="1252"/>
      <c r="C107" s="1253"/>
      <c r="D107" s="1254"/>
      <c r="E107" s="1259"/>
    </row>
    <row r="108" spans="1:5">
      <c r="A108" s="831"/>
      <c r="B108" s="1252"/>
      <c r="C108" s="1253"/>
      <c r="D108" s="1254"/>
      <c r="E108" s="1259"/>
    </row>
    <row r="109" spans="1:5">
      <c r="A109" s="831"/>
      <c r="B109" s="1252"/>
      <c r="C109" s="1253"/>
      <c r="D109" s="1254"/>
      <c r="E109" s="1258"/>
    </row>
    <row r="110" spans="1:5">
      <c r="A110" s="831"/>
      <c r="B110" s="1252"/>
      <c r="C110" s="1253"/>
      <c r="D110" s="1254"/>
      <c r="E110" s="1259"/>
    </row>
    <row r="111" spans="1:5">
      <c r="A111" s="831"/>
      <c r="B111" s="1252"/>
      <c r="C111" s="1253"/>
      <c r="D111" s="1254"/>
      <c r="E111" s="1259"/>
    </row>
    <row r="112" spans="1:5">
      <c r="A112" s="831"/>
      <c r="B112" s="1252"/>
      <c r="C112" s="1253"/>
      <c r="D112" s="1254"/>
      <c r="E112" s="1259"/>
    </row>
    <row r="113" spans="1:5">
      <c r="A113" s="831"/>
      <c r="B113" s="1252"/>
      <c r="C113" s="1253"/>
      <c r="D113" s="1254"/>
      <c r="E113" s="1258"/>
    </row>
    <row r="114" spans="1:5">
      <c r="A114" s="831"/>
      <c r="B114" s="1252"/>
      <c r="C114" s="1253"/>
      <c r="D114" s="1254"/>
      <c r="E114" s="1261"/>
    </row>
    <row r="115" spans="1:5">
      <c r="A115" s="831"/>
      <c r="B115" s="1262"/>
      <c r="C115" s="1253"/>
      <c r="D115" s="1254"/>
      <c r="E115" s="1258"/>
    </row>
    <row r="116" spans="1:5">
      <c r="A116" s="831"/>
      <c r="B116" s="1254"/>
      <c r="C116" s="1253"/>
      <c r="D116" s="1254"/>
      <c r="E116" s="1263"/>
    </row>
    <row r="117" spans="1:5">
      <c r="A117" s="831"/>
      <c r="B117" s="830"/>
      <c r="C117" s="1250"/>
      <c r="D117" s="830"/>
      <c r="E117" s="1251"/>
    </row>
    <row r="118" spans="1:5">
      <c r="A118" s="831"/>
      <c r="B118" s="830"/>
      <c r="C118" s="1250"/>
      <c r="D118" s="830"/>
      <c r="E118" s="1251"/>
    </row>
    <row r="119" spans="1:5">
      <c r="A119" s="831"/>
      <c r="B119" s="830"/>
      <c r="C119" s="1250"/>
      <c r="D119" s="830"/>
      <c r="E119" s="1251"/>
    </row>
    <row r="120" spans="1:5">
      <c r="A120" s="831"/>
      <c r="B120" s="830"/>
      <c r="C120" s="1250"/>
      <c r="D120" s="830"/>
      <c r="E120" s="1251"/>
    </row>
    <row r="121" spans="1:5">
      <c r="A121" s="831"/>
      <c r="B121" s="830"/>
      <c r="C121" s="1250"/>
      <c r="D121" s="830"/>
      <c r="E121" s="1251"/>
    </row>
    <row r="122" spans="1:5">
      <c r="A122" s="831"/>
      <c r="B122" s="830"/>
      <c r="C122" s="1250"/>
      <c r="D122" s="830"/>
      <c r="E122" s="1251"/>
    </row>
    <row r="123" spans="1:5">
      <c r="A123" s="831"/>
      <c r="B123" s="830"/>
      <c r="C123" s="1250"/>
      <c r="D123" s="830"/>
      <c r="E123" s="1251"/>
    </row>
    <row r="124" spans="1:5">
      <c r="A124" s="831"/>
      <c r="B124" s="830"/>
      <c r="C124" s="1250"/>
      <c r="D124" s="830"/>
      <c r="E124" s="1251"/>
    </row>
    <row r="125" spans="1:5">
      <c r="A125" s="831"/>
      <c r="B125" s="830"/>
      <c r="C125" s="1250"/>
      <c r="D125" s="830"/>
      <c r="E125" s="1251"/>
    </row>
    <row r="126" spans="1:5">
      <c r="A126" s="831"/>
      <c r="B126" s="830"/>
      <c r="C126" s="1250"/>
      <c r="D126" s="830"/>
      <c r="E126" s="1251"/>
    </row>
    <row r="127" spans="1:5">
      <c r="A127" s="831"/>
      <c r="B127" s="830"/>
      <c r="C127" s="1250"/>
      <c r="D127" s="830"/>
      <c r="E127" s="1251"/>
    </row>
    <row r="128" spans="1:5">
      <c r="A128" s="831"/>
      <c r="B128" s="830"/>
      <c r="C128" s="1250"/>
      <c r="D128" s="830"/>
      <c r="E128" s="1251"/>
    </row>
    <row r="129" spans="1:5">
      <c r="A129" s="831"/>
      <c r="B129" s="830"/>
      <c r="C129" s="1250"/>
      <c r="D129" s="830"/>
      <c r="E129" s="1251"/>
    </row>
    <row r="130" spans="1:5">
      <c r="A130" s="831"/>
      <c r="B130" s="830"/>
      <c r="C130" s="1250"/>
      <c r="D130" s="830"/>
      <c r="E130" s="1251"/>
    </row>
    <row r="131" spans="1:5" ht="16" thickBot="1">
      <c r="A131" s="1264"/>
      <c r="B131" s="1265"/>
      <c r="C131" s="1266"/>
      <c r="D131" s="1265"/>
      <c r="E131" s="1267"/>
    </row>
    <row r="132" spans="1:5">
      <c r="A132" s="59"/>
      <c r="B132" s="59"/>
      <c r="C132" s="770"/>
      <c r="D132" s="59"/>
      <c r="E132" s="151" t="s">
        <v>2377</v>
      </c>
    </row>
    <row r="133" spans="1:5">
      <c r="A133" s="125">
        <v>80</v>
      </c>
      <c r="B133" s="125"/>
      <c r="C133" s="774"/>
      <c r="D133" s="125"/>
      <c r="E133" s="779"/>
    </row>
  </sheetData>
  <printOptions horizontalCentered="1" verticalCentered="1"/>
  <pageMargins left="0.25" right="0.25" top="0.25" bottom="0.25" header="0" footer="0"/>
  <pageSetup scale="7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66</xdr:row>
                    <xdr:rowOff>0</xdr:rowOff>
                  </from>
                  <to>
                    <xdr:col>0</xdr:col>
                    <xdr:colOff>0</xdr:colOff>
                    <xdr:row>66</xdr:row>
                    <xdr:rowOff>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dimension ref="A1:AA134"/>
  <sheetViews>
    <sheetView defaultGridColor="0" colorId="22" zoomScale="75" zoomScaleNormal="75" workbookViewId="0">
      <selection activeCell="H40" sqref="H40"/>
    </sheetView>
  </sheetViews>
  <sheetFormatPr defaultColWidth="9.84375" defaultRowHeight="15.5"/>
  <cols>
    <col min="1" max="1" width="4.84375" style="570" customWidth="1"/>
    <col min="2" max="2" width="102" style="570" customWidth="1"/>
    <col min="3" max="3" width="4.84375" style="570" customWidth="1"/>
    <col min="4" max="4" width="1.84375" style="570" customWidth="1"/>
    <col min="5" max="5" width="68.84375" style="570" customWidth="1"/>
    <col min="6" max="6" width="3.84375" style="570" customWidth="1"/>
    <col min="7" max="7" width="2.84375" style="570" customWidth="1"/>
    <col min="8" max="8" width="20.84375" style="570" customWidth="1"/>
    <col min="9" max="9" width="2.84375" style="570" customWidth="1"/>
    <col min="10" max="10" width="9.84375" style="570"/>
    <col min="11" max="11" width="19.4609375" style="822" bestFit="1" customWidth="1"/>
    <col min="12" max="12" width="11.3828125" style="570" bestFit="1" customWidth="1"/>
    <col min="13" max="13" width="30.4609375" style="570" bestFit="1" customWidth="1"/>
    <col min="14" max="256" width="9.84375" style="570"/>
    <col min="257" max="257" width="4.84375" style="570" customWidth="1"/>
    <col min="258" max="258" width="102" style="570" customWidth="1"/>
    <col min="259" max="259" width="4.84375" style="570" customWidth="1"/>
    <col min="260" max="260" width="1.84375" style="570" customWidth="1"/>
    <col min="261" max="261" width="68.84375" style="570" customWidth="1"/>
    <col min="262" max="262" width="3.84375" style="570" customWidth="1"/>
    <col min="263" max="263" width="2.84375" style="570" customWidth="1"/>
    <col min="264" max="264" width="20.84375" style="570" customWidth="1"/>
    <col min="265" max="265" width="2.84375" style="570" customWidth="1"/>
    <col min="266" max="512" width="9.84375" style="570"/>
    <col min="513" max="513" width="4.84375" style="570" customWidth="1"/>
    <col min="514" max="514" width="102" style="570" customWidth="1"/>
    <col min="515" max="515" width="4.84375" style="570" customWidth="1"/>
    <col min="516" max="516" width="1.84375" style="570" customWidth="1"/>
    <col min="517" max="517" width="68.84375" style="570" customWidth="1"/>
    <col min="518" max="518" width="3.84375" style="570" customWidth="1"/>
    <col min="519" max="519" width="2.84375" style="570" customWidth="1"/>
    <col min="520" max="520" width="20.84375" style="570" customWidth="1"/>
    <col min="521" max="521" width="2.84375" style="570" customWidth="1"/>
    <col min="522" max="768" width="9.84375" style="570"/>
    <col min="769" max="769" width="4.84375" style="570" customWidth="1"/>
    <col min="770" max="770" width="102" style="570" customWidth="1"/>
    <col min="771" max="771" width="4.84375" style="570" customWidth="1"/>
    <col min="772" max="772" width="1.84375" style="570" customWidth="1"/>
    <col min="773" max="773" width="68.84375" style="570" customWidth="1"/>
    <col min="774" max="774" width="3.84375" style="570" customWidth="1"/>
    <col min="775" max="775" width="2.84375" style="570" customWidth="1"/>
    <col min="776" max="776" width="20.84375" style="570" customWidth="1"/>
    <col min="777" max="777" width="2.84375" style="570" customWidth="1"/>
    <col min="778" max="1024" width="9.84375" style="570"/>
    <col min="1025" max="1025" width="4.84375" style="570" customWidth="1"/>
    <col min="1026" max="1026" width="102" style="570" customWidth="1"/>
    <col min="1027" max="1027" width="4.84375" style="570" customWidth="1"/>
    <col min="1028" max="1028" width="1.84375" style="570" customWidth="1"/>
    <col min="1029" max="1029" width="68.84375" style="570" customWidth="1"/>
    <col min="1030" max="1030" width="3.84375" style="570" customWidth="1"/>
    <col min="1031" max="1031" width="2.84375" style="570" customWidth="1"/>
    <col min="1032" max="1032" width="20.84375" style="570" customWidth="1"/>
    <col min="1033" max="1033" width="2.84375" style="570" customWidth="1"/>
    <col min="1034" max="1280" width="9.84375" style="570"/>
    <col min="1281" max="1281" width="4.84375" style="570" customWidth="1"/>
    <col min="1282" max="1282" width="102" style="570" customWidth="1"/>
    <col min="1283" max="1283" width="4.84375" style="570" customWidth="1"/>
    <col min="1284" max="1284" width="1.84375" style="570" customWidth="1"/>
    <col min="1285" max="1285" width="68.84375" style="570" customWidth="1"/>
    <col min="1286" max="1286" width="3.84375" style="570" customWidth="1"/>
    <col min="1287" max="1287" width="2.84375" style="570" customWidth="1"/>
    <col min="1288" max="1288" width="20.84375" style="570" customWidth="1"/>
    <col min="1289" max="1289" width="2.84375" style="570" customWidth="1"/>
    <col min="1290" max="1536" width="9.84375" style="570"/>
    <col min="1537" max="1537" width="4.84375" style="570" customWidth="1"/>
    <col min="1538" max="1538" width="102" style="570" customWidth="1"/>
    <col min="1539" max="1539" width="4.84375" style="570" customWidth="1"/>
    <col min="1540" max="1540" width="1.84375" style="570" customWidth="1"/>
    <col min="1541" max="1541" width="68.84375" style="570" customWidth="1"/>
    <col min="1542" max="1542" width="3.84375" style="570" customWidth="1"/>
    <col min="1543" max="1543" width="2.84375" style="570" customWidth="1"/>
    <col min="1544" max="1544" width="20.84375" style="570" customWidth="1"/>
    <col min="1545" max="1545" width="2.84375" style="570" customWidth="1"/>
    <col min="1546" max="1792" width="9.84375" style="570"/>
    <col min="1793" max="1793" width="4.84375" style="570" customWidth="1"/>
    <col min="1794" max="1794" width="102" style="570" customWidth="1"/>
    <col min="1795" max="1795" width="4.84375" style="570" customWidth="1"/>
    <col min="1796" max="1796" width="1.84375" style="570" customWidth="1"/>
    <col min="1797" max="1797" width="68.84375" style="570" customWidth="1"/>
    <col min="1798" max="1798" width="3.84375" style="570" customWidth="1"/>
    <col min="1799" max="1799" width="2.84375" style="570" customWidth="1"/>
    <col min="1800" max="1800" width="20.84375" style="570" customWidth="1"/>
    <col min="1801" max="1801" width="2.84375" style="570" customWidth="1"/>
    <col min="1802" max="2048" width="9.84375" style="570"/>
    <col min="2049" max="2049" width="4.84375" style="570" customWidth="1"/>
    <col min="2050" max="2050" width="102" style="570" customWidth="1"/>
    <col min="2051" max="2051" width="4.84375" style="570" customWidth="1"/>
    <col min="2052" max="2052" width="1.84375" style="570" customWidth="1"/>
    <col min="2053" max="2053" width="68.84375" style="570" customWidth="1"/>
    <col min="2054" max="2054" width="3.84375" style="570" customWidth="1"/>
    <col min="2055" max="2055" width="2.84375" style="570" customWidth="1"/>
    <col min="2056" max="2056" width="20.84375" style="570" customWidth="1"/>
    <col min="2057" max="2057" width="2.84375" style="570" customWidth="1"/>
    <col min="2058" max="2304" width="9.84375" style="570"/>
    <col min="2305" max="2305" width="4.84375" style="570" customWidth="1"/>
    <col min="2306" max="2306" width="102" style="570" customWidth="1"/>
    <col min="2307" max="2307" width="4.84375" style="570" customWidth="1"/>
    <col min="2308" max="2308" width="1.84375" style="570" customWidth="1"/>
    <col min="2309" max="2309" width="68.84375" style="570" customWidth="1"/>
    <col min="2310" max="2310" width="3.84375" style="570" customWidth="1"/>
    <col min="2311" max="2311" width="2.84375" style="570" customWidth="1"/>
    <col min="2312" max="2312" width="20.84375" style="570" customWidth="1"/>
    <col min="2313" max="2313" width="2.84375" style="570" customWidth="1"/>
    <col min="2314" max="2560" width="9.84375" style="570"/>
    <col min="2561" max="2561" width="4.84375" style="570" customWidth="1"/>
    <col min="2562" max="2562" width="102" style="570" customWidth="1"/>
    <col min="2563" max="2563" width="4.84375" style="570" customWidth="1"/>
    <col min="2564" max="2564" width="1.84375" style="570" customWidth="1"/>
    <col min="2565" max="2565" width="68.84375" style="570" customWidth="1"/>
    <col min="2566" max="2566" width="3.84375" style="570" customWidth="1"/>
    <col min="2567" max="2567" width="2.84375" style="570" customWidth="1"/>
    <col min="2568" max="2568" width="20.84375" style="570" customWidth="1"/>
    <col min="2569" max="2569" width="2.84375" style="570" customWidth="1"/>
    <col min="2570" max="2816" width="9.84375" style="570"/>
    <col min="2817" max="2817" width="4.84375" style="570" customWidth="1"/>
    <col min="2818" max="2818" width="102" style="570" customWidth="1"/>
    <col min="2819" max="2819" width="4.84375" style="570" customWidth="1"/>
    <col min="2820" max="2820" width="1.84375" style="570" customWidth="1"/>
    <col min="2821" max="2821" width="68.84375" style="570" customWidth="1"/>
    <col min="2822" max="2822" width="3.84375" style="570" customWidth="1"/>
    <col min="2823" max="2823" width="2.84375" style="570" customWidth="1"/>
    <col min="2824" max="2824" width="20.84375" style="570" customWidth="1"/>
    <col min="2825" max="2825" width="2.84375" style="570" customWidth="1"/>
    <col min="2826" max="3072" width="9.84375" style="570"/>
    <col min="3073" max="3073" width="4.84375" style="570" customWidth="1"/>
    <col min="3074" max="3074" width="102" style="570" customWidth="1"/>
    <col min="3075" max="3075" width="4.84375" style="570" customWidth="1"/>
    <col min="3076" max="3076" width="1.84375" style="570" customWidth="1"/>
    <col min="3077" max="3077" width="68.84375" style="570" customWidth="1"/>
    <col min="3078" max="3078" width="3.84375" style="570" customWidth="1"/>
    <col min="3079" max="3079" width="2.84375" style="570" customWidth="1"/>
    <col min="3080" max="3080" width="20.84375" style="570" customWidth="1"/>
    <col min="3081" max="3081" width="2.84375" style="570" customWidth="1"/>
    <col min="3082" max="3328" width="9.84375" style="570"/>
    <col min="3329" max="3329" width="4.84375" style="570" customWidth="1"/>
    <col min="3330" max="3330" width="102" style="570" customWidth="1"/>
    <col min="3331" max="3331" width="4.84375" style="570" customWidth="1"/>
    <col min="3332" max="3332" width="1.84375" style="570" customWidth="1"/>
    <col min="3333" max="3333" width="68.84375" style="570" customWidth="1"/>
    <col min="3334" max="3334" width="3.84375" style="570" customWidth="1"/>
    <col min="3335" max="3335" width="2.84375" style="570" customWidth="1"/>
    <col min="3336" max="3336" width="20.84375" style="570" customWidth="1"/>
    <col min="3337" max="3337" width="2.84375" style="570" customWidth="1"/>
    <col min="3338" max="3584" width="9.84375" style="570"/>
    <col min="3585" max="3585" width="4.84375" style="570" customWidth="1"/>
    <col min="3586" max="3586" width="102" style="570" customWidth="1"/>
    <col min="3587" max="3587" width="4.84375" style="570" customWidth="1"/>
    <col min="3588" max="3588" width="1.84375" style="570" customWidth="1"/>
    <col min="3589" max="3589" width="68.84375" style="570" customWidth="1"/>
    <col min="3590" max="3590" width="3.84375" style="570" customWidth="1"/>
    <col min="3591" max="3591" width="2.84375" style="570" customWidth="1"/>
    <col min="3592" max="3592" width="20.84375" style="570" customWidth="1"/>
    <col min="3593" max="3593" width="2.84375" style="570" customWidth="1"/>
    <col min="3594" max="3840" width="9.84375" style="570"/>
    <col min="3841" max="3841" width="4.84375" style="570" customWidth="1"/>
    <col min="3842" max="3842" width="102" style="570" customWidth="1"/>
    <col min="3843" max="3843" width="4.84375" style="570" customWidth="1"/>
    <col min="3844" max="3844" width="1.84375" style="570" customWidth="1"/>
    <col min="3845" max="3845" width="68.84375" style="570" customWidth="1"/>
    <col min="3846" max="3846" width="3.84375" style="570" customWidth="1"/>
    <col min="3847" max="3847" width="2.84375" style="570" customWidth="1"/>
    <col min="3848" max="3848" width="20.84375" style="570" customWidth="1"/>
    <col min="3849" max="3849" width="2.84375" style="570" customWidth="1"/>
    <col min="3850" max="4096" width="9.84375" style="570"/>
    <col min="4097" max="4097" width="4.84375" style="570" customWidth="1"/>
    <col min="4098" max="4098" width="102" style="570" customWidth="1"/>
    <col min="4099" max="4099" width="4.84375" style="570" customWidth="1"/>
    <col min="4100" max="4100" width="1.84375" style="570" customWidth="1"/>
    <col min="4101" max="4101" width="68.84375" style="570" customWidth="1"/>
    <col min="4102" max="4102" width="3.84375" style="570" customWidth="1"/>
    <col min="4103" max="4103" width="2.84375" style="570" customWidth="1"/>
    <col min="4104" max="4104" width="20.84375" style="570" customWidth="1"/>
    <col min="4105" max="4105" width="2.84375" style="570" customWidth="1"/>
    <col min="4106" max="4352" width="9.84375" style="570"/>
    <col min="4353" max="4353" width="4.84375" style="570" customWidth="1"/>
    <col min="4354" max="4354" width="102" style="570" customWidth="1"/>
    <col min="4355" max="4355" width="4.84375" style="570" customWidth="1"/>
    <col min="4356" max="4356" width="1.84375" style="570" customWidth="1"/>
    <col min="4357" max="4357" width="68.84375" style="570" customWidth="1"/>
    <col min="4358" max="4358" width="3.84375" style="570" customWidth="1"/>
    <col min="4359" max="4359" width="2.84375" style="570" customWidth="1"/>
    <col min="4360" max="4360" width="20.84375" style="570" customWidth="1"/>
    <col min="4361" max="4361" width="2.84375" style="570" customWidth="1"/>
    <col min="4362" max="4608" width="9.84375" style="570"/>
    <col min="4609" max="4609" width="4.84375" style="570" customWidth="1"/>
    <col min="4610" max="4610" width="102" style="570" customWidth="1"/>
    <col min="4611" max="4611" width="4.84375" style="570" customWidth="1"/>
    <col min="4612" max="4612" width="1.84375" style="570" customWidth="1"/>
    <col min="4613" max="4613" width="68.84375" style="570" customWidth="1"/>
    <col min="4614" max="4614" width="3.84375" style="570" customWidth="1"/>
    <col min="4615" max="4615" width="2.84375" style="570" customWidth="1"/>
    <col min="4616" max="4616" width="20.84375" style="570" customWidth="1"/>
    <col min="4617" max="4617" width="2.84375" style="570" customWidth="1"/>
    <col min="4618" max="4864" width="9.84375" style="570"/>
    <col min="4865" max="4865" width="4.84375" style="570" customWidth="1"/>
    <col min="4866" max="4866" width="102" style="570" customWidth="1"/>
    <col min="4867" max="4867" width="4.84375" style="570" customWidth="1"/>
    <col min="4868" max="4868" width="1.84375" style="570" customWidth="1"/>
    <col min="4869" max="4869" width="68.84375" style="570" customWidth="1"/>
    <col min="4870" max="4870" width="3.84375" style="570" customWidth="1"/>
    <col min="4871" max="4871" width="2.84375" style="570" customWidth="1"/>
    <col min="4872" max="4872" width="20.84375" style="570" customWidth="1"/>
    <col min="4873" max="4873" width="2.84375" style="570" customWidth="1"/>
    <col min="4874" max="5120" width="9.84375" style="570"/>
    <col min="5121" max="5121" width="4.84375" style="570" customWidth="1"/>
    <col min="5122" max="5122" width="102" style="570" customWidth="1"/>
    <col min="5123" max="5123" width="4.84375" style="570" customWidth="1"/>
    <col min="5124" max="5124" width="1.84375" style="570" customWidth="1"/>
    <col min="5125" max="5125" width="68.84375" style="570" customWidth="1"/>
    <col min="5126" max="5126" width="3.84375" style="570" customWidth="1"/>
    <col min="5127" max="5127" width="2.84375" style="570" customWidth="1"/>
    <col min="5128" max="5128" width="20.84375" style="570" customWidth="1"/>
    <col min="5129" max="5129" width="2.84375" style="570" customWidth="1"/>
    <col min="5130" max="5376" width="9.84375" style="570"/>
    <col min="5377" max="5377" width="4.84375" style="570" customWidth="1"/>
    <col min="5378" max="5378" width="102" style="570" customWidth="1"/>
    <col min="5379" max="5379" width="4.84375" style="570" customWidth="1"/>
    <col min="5380" max="5380" width="1.84375" style="570" customWidth="1"/>
    <col min="5381" max="5381" width="68.84375" style="570" customWidth="1"/>
    <col min="5382" max="5382" width="3.84375" style="570" customWidth="1"/>
    <col min="5383" max="5383" width="2.84375" style="570" customWidth="1"/>
    <col min="5384" max="5384" width="20.84375" style="570" customWidth="1"/>
    <col min="5385" max="5385" width="2.84375" style="570" customWidth="1"/>
    <col min="5386" max="5632" width="9.84375" style="570"/>
    <col min="5633" max="5633" width="4.84375" style="570" customWidth="1"/>
    <col min="5634" max="5634" width="102" style="570" customWidth="1"/>
    <col min="5635" max="5635" width="4.84375" style="570" customWidth="1"/>
    <col min="5636" max="5636" width="1.84375" style="570" customWidth="1"/>
    <col min="5637" max="5637" width="68.84375" style="570" customWidth="1"/>
    <col min="5638" max="5638" width="3.84375" style="570" customWidth="1"/>
    <col min="5639" max="5639" width="2.84375" style="570" customWidth="1"/>
    <col min="5640" max="5640" width="20.84375" style="570" customWidth="1"/>
    <col min="5641" max="5641" width="2.84375" style="570" customWidth="1"/>
    <col min="5642" max="5888" width="9.84375" style="570"/>
    <col min="5889" max="5889" width="4.84375" style="570" customWidth="1"/>
    <col min="5890" max="5890" width="102" style="570" customWidth="1"/>
    <col min="5891" max="5891" width="4.84375" style="570" customWidth="1"/>
    <col min="5892" max="5892" width="1.84375" style="570" customWidth="1"/>
    <col min="5893" max="5893" width="68.84375" style="570" customWidth="1"/>
    <col min="5894" max="5894" width="3.84375" style="570" customWidth="1"/>
    <col min="5895" max="5895" width="2.84375" style="570" customWidth="1"/>
    <col min="5896" max="5896" width="20.84375" style="570" customWidth="1"/>
    <col min="5897" max="5897" width="2.84375" style="570" customWidth="1"/>
    <col min="5898" max="6144" width="9.84375" style="570"/>
    <col min="6145" max="6145" width="4.84375" style="570" customWidth="1"/>
    <col min="6146" max="6146" width="102" style="570" customWidth="1"/>
    <col min="6147" max="6147" width="4.84375" style="570" customWidth="1"/>
    <col min="6148" max="6148" width="1.84375" style="570" customWidth="1"/>
    <col min="6149" max="6149" width="68.84375" style="570" customWidth="1"/>
    <col min="6150" max="6150" width="3.84375" style="570" customWidth="1"/>
    <col min="6151" max="6151" width="2.84375" style="570" customWidth="1"/>
    <col min="6152" max="6152" width="20.84375" style="570" customWidth="1"/>
    <col min="6153" max="6153" width="2.84375" style="570" customWidth="1"/>
    <col min="6154" max="6400" width="9.84375" style="570"/>
    <col min="6401" max="6401" width="4.84375" style="570" customWidth="1"/>
    <col min="6402" max="6402" width="102" style="570" customWidth="1"/>
    <col min="6403" max="6403" width="4.84375" style="570" customWidth="1"/>
    <col min="6404" max="6404" width="1.84375" style="570" customWidth="1"/>
    <col min="6405" max="6405" width="68.84375" style="570" customWidth="1"/>
    <col min="6406" max="6406" width="3.84375" style="570" customWidth="1"/>
    <col min="6407" max="6407" width="2.84375" style="570" customWidth="1"/>
    <col min="6408" max="6408" width="20.84375" style="570" customWidth="1"/>
    <col min="6409" max="6409" width="2.84375" style="570" customWidth="1"/>
    <col min="6410" max="6656" width="9.84375" style="570"/>
    <col min="6657" max="6657" width="4.84375" style="570" customWidth="1"/>
    <col min="6658" max="6658" width="102" style="570" customWidth="1"/>
    <col min="6659" max="6659" width="4.84375" style="570" customWidth="1"/>
    <col min="6660" max="6660" width="1.84375" style="570" customWidth="1"/>
    <col min="6661" max="6661" width="68.84375" style="570" customWidth="1"/>
    <col min="6662" max="6662" width="3.84375" style="570" customWidth="1"/>
    <col min="6663" max="6663" width="2.84375" style="570" customWidth="1"/>
    <col min="6664" max="6664" width="20.84375" style="570" customWidth="1"/>
    <col min="6665" max="6665" width="2.84375" style="570" customWidth="1"/>
    <col min="6666" max="6912" width="9.84375" style="570"/>
    <col min="6913" max="6913" width="4.84375" style="570" customWidth="1"/>
    <col min="6914" max="6914" width="102" style="570" customWidth="1"/>
    <col min="6915" max="6915" width="4.84375" style="570" customWidth="1"/>
    <col min="6916" max="6916" width="1.84375" style="570" customWidth="1"/>
    <col min="6917" max="6917" width="68.84375" style="570" customWidth="1"/>
    <col min="6918" max="6918" width="3.84375" style="570" customWidth="1"/>
    <col min="6919" max="6919" width="2.84375" style="570" customWidth="1"/>
    <col min="6920" max="6920" width="20.84375" style="570" customWidth="1"/>
    <col min="6921" max="6921" width="2.84375" style="570" customWidth="1"/>
    <col min="6922" max="7168" width="9.84375" style="570"/>
    <col min="7169" max="7169" width="4.84375" style="570" customWidth="1"/>
    <col min="7170" max="7170" width="102" style="570" customWidth="1"/>
    <col min="7171" max="7171" width="4.84375" style="570" customWidth="1"/>
    <col min="7172" max="7172" width="1.84375" style="570" customWidth="1"/>
    <col min="7173" max="7173" width="68.84375" style="570" customWidth="1"/>
    <col min="7174" max="7174" width="3.84375" style="570" customWidth="1"/>
    <col min="7175" max="7175" width="2.84375" style="570" customWidth="1"/>
    <col min="7176" max="7176" width="20.84375" style="570" customWidth="1"/>
    <col min="7177" max="7177" width="2.84375" style="570" customWidth="1"/>
    <col min="7178" max="7424" width="9.84375" style="570"/>
    <col min="7425" max="7425" width="4.84375" style="570" customWidth="1"/>
    <col min="7426" max="7426" width="102" style="570" customWidth="1"/>
    <col min="7427" max="7427" width="4.84375" style="570" customWidth="1"/>
    <col min="7428" max="7428" width="1.84375" style="570" customWidth="1"/>
    <col min="7429" max="7429" width="68.84375" style="570" customWidth="1"/>
    <col min="7430" max="7430" width="3.84375" style="570" customWidth="1"/>
    <col min="7431" max="7431" width="2.84375" style="570" customWidth="1"/>
    <col min="7432" max="7432" width="20.84375" style="570" customWidth="1"/>
    <col min="7433" max="7433" width="2.84375" style="570" customWidth="1"/>
    <col min="7434" max="7680" width="9.84375" style="570"/>
    <col min="7681" max="7681" width="4.84375" style="570" customWidth="1"/>
    <col min="7682" max="7682" width="102" style="570" customWidth="1"/>
    <col min="7683" max="7683" width="4.84375" style="570" customWidth="1"/>
    <col min="7684" max="7684" width="1.84375" style="570" customWidth="1"/>
    <col min="7685" max="7685" width="68.84375" style="570" customWidth="1"/>
    <col min="7686" max="7686" width="3.84375" style="570" customWidth="1"/>
    <col min="7687" max="7687" width="2.84375" style="570" customWidth="1"/>
    <col min="7688" max="7688" width="20.84375" style="570" customWidth="1"/>
    <col min="7689" max="7689" width="2.84375" style="570" customWidth="1"/>
    <col min="7690" max="7936" width="9.84375" style="570"/>
    <col min="7937" max="7937" width="4.84375" style="570" customWidth="1"/>
    <col min="7938" max="7938" width="102" style="570" customWidth="1"/>
    <col min="7939" max="7939" width="4.84375" style="570" customWidth="1"/>
    <col min="7940" max="7940" width="1.84375" style="570" customWidth="1"/>
    <col min="7941" max="7941" width="68.84375" style="570" customWidth="1"/>
    <col min="7942" max="7942" width="3.84375" style="570" customWidth="1"/>
    <col min="7943" max="7943" width="2.84375" style="570" customWidth="1"/>
    <col min="7944" max="7944" width="20.84375" style="570" customWidth="1"/>
    <col min="7945" max="7945" width="2.84375" style="570" customWidth="1"/>
    <col min="7946" max="8192" width="9.84375" style="570"/>
    <col min="8193" max="8193" width="4.84375" style="570" customWidth="1"/>
    <col min="8194" max="8194" width="102" style="570" customWidth="1"/>
    <col min="8195" max="8195" width="4.84375" style="570" customWidth="1"/>
    <col min="8196" max="8196" width="1.84375" style="570" customWidth="1"/>
    <col min="8197" max="8197" width="68.84375" style="570" customWidth="1"/>
    <col min="8198" max="8198" width="3.84375" style="570" customWidth="1"/>
    <col min="8199" max="8199" width="2.84375" style="570" customWidth="1"/>
    <col min="8200" max="8200" width="20.84375" style="570" customWidth="1"/>
    <col min="8201" max="8201" width="2.84375" style="570" customWidth="1"/>
    <col min="8202" max="8448" width="9.84375" style="570"/>
    <col min="8449" max="8449" width="4.84375" style="570" customWidth="1"/>
    <col min="8450" max="8450" width="102" style="570" customWidth="1"/>
    <col min="8451" max="8451" width="4.84375" style="570" customWidth="1"/>
    <col min="8452" max="8452" width="1.84375" style="570" customWidth="1"/>
    <col min="8453" max="8453" width="68.84375" style="570" customWidth="1"/>
    <col min="8454" max="8454" width="3.84375" style="570" customWidth="1"/>
    <col min="8455" max="8455" width="2.84375" style="570" customWidth="1"/>
    <col min="8456" max="8456" width="20.84375" style="570" customWidth="1"/>
    <col min="8457" max="8457" width="2.84375" style="570" customWidth="1"/>
    <col min="8458" max="8704" width="9.84375" style="570"/>
    <col min="8705" max="8705" width="4.84375" style="570" customWidth="1"/>
    <col min="8706" max="8706" width="102" style="570" customWidth="1"/>
    <col min="8707" max="8707" width="4.84375" style="570" customWidth="1"/>
    <col min="8708" max="8708" width="1.84375" style="570" customWidth="1"/>
    <col min="8709" max="8709" width="68.84375" style="570" customWidth="1"/>
    <col min="8710" max="8710" width="3.84375" style="570" customWidth="1"/>
    <col min="8711" max="8711" width="2.84375" style="570" customWidth="1"/>
    <col min="8712" max="8712" width="20.84375" style="570" customWidth="1"/>
    <col min="8713" max="8713" width="2.84375" style="570" customWidth="1"/>
    <col min="8714" max="8960" width="9.84375" style="570"/>
    <col min="8961" max="8961" width="4.84375" style="570" customWidth="1"/>
    <col min="8962" max="8962" width="102" style="570" customWidth="1"/>
    <col min="8963" max="8963" width="4.84375" style="570" customWidth="1"/>
    <col min="8964" max="8964" width="1.84375" style="570" customWidth="1"/>
    <col min="8965" max="8965" width="68.84375" style="570" customWidth="1"/>
    <col min="8966" max="8966" width="3.84375" style="570" customWidth="1"/>
    <col min="8967" max="8967" width="2.84375" style="570" customWidth="1"/>
    <col min="8968" max="8968" width="20.84375" style="570" customWidth="1"/>
    <col min="8969" max="8969" width="2.84375" style="570" customWidth="1"/>
    <col min="8970" max="9216" width="9.84375" style="570"/>
    <col min="9217" max="9217" width="4.84375" style="570" customWidth="1"/>
    <col min="9218" max="9218" width="102" style="570" customWidth="1"/>
    <col min="9219" max="9219" width="4.84375" style="570" customWidth="1"/>
    <col min="9220" max="9220" width="1.84375" style="570" customWidth="1"/>
    <col min="9221" max="9221" width="68.84375" style="570" customWidth="1"/>
    <col min="9222" max="9222" width="3.84375" style="570" customWidth="1"/>
    <col min="9223" max="9223" width="2.84375" style="570" customWidth="1"/>
    <col min="9224" max="9224" width="20.84375" style="570" customWidth="1"/>
    <col min="9225" max="9225" width="2.84375" style="570" customWidth="1"/>
    <col min="9226" max="9472" width="9.84375" style="570"/>
    <col min="9473" max="9473" width="4.84375" style="570" customWidth="1"/>
    <col min="9474" max="9474" width="102" style="570" customWidth="1"/>
    <col min="9475" max="9475" width="4.84375" style="570" customWidth="1"/>
    <col min="9476" max="9476" width="1.84375" style="570" customWidth="1"/>
    <col min="9477" max="9477" width="68.84375" style="570" customWidth="1"/>
    <col min="9478" max="9478" width="3.84375" style="570" customWidth="1"/>
    <col min="9479" max="9479" width="2.84375" style="570" customWidth="1"/>
    <col min="9480" max="9480" width="20.84375" style="570" customWidth="1"/>
    <col min="9481" max="9481" width="2.84375" style="570" customWidth="1"/>
    <col min="9482" max="9728" width="9.84375" style="570"/>
    <col min="9729" max="9729" width="4.84375" style="570" customWidth="1"/>
    <col min="9730" max="9730" width="102" style="570" customWidth="1"/>
    <col min="9731" max="9731" width="4.84375" style="570" customWidth="1"/>
    <col min="9732" max="9732" width="1.84375" style="570" customWidth="1"/>
    <col min="9733" max="9733" width="68.84375" style="570" customWidth="1"/>
    <col min="9734" max="9734" width="3.84375" style="570" customWidth="1"/>
    <col min="9735" max="9735" width="2.84375" style="570" customWidth="1"/>
    <col min="9736" max="9736" width="20.84375" style="570" customWidth="1"/>
    <col min="9737" max="9737" width="2.84375" style="570" customWidth="1"/>
    <col min="9738" max="9984" width="9.84375" style="570"/>
    <col min="9985" max="9985" width="4.84375" style="570" customWidth="1"/>
    <col min="9986" max="9986" width="102" style="570" customWidth="1"/>
    <col min="9987" max="9987" width="4.84375" style="570" customWidth="1"/>
    <col min="9988" max="9988" width="1.84375" style="570" customWidth="1"/>
    <col min="9989" max="9989" width="68.84375" style="570" customWidth="1"/>
    <col min="9990" max="9990" width="3.84375" style="570" customWidth="1"/>
    <col min="9991" max="9991" width="2.84375" style="570" customWidth="1"/>
    <col min="9992" max="9992" width="20.84375" style="570" customWidth="1"/>
    <col min="9993" max="9993" width="2.84375" style="570" customWidth="1"/>
    <col min="9994" max="10240" width="9.84375" style="570"/>
    <col min="10241" max="10241" width="4.84375" style="570" customWidth="1"/>
    <col min="10242" max="10242" width="102" style="570" customWidth="1"/>
    <col min="10243" max="10243" width="4.84375" style="570" customWidth="1"/>
    <col min="10244" max="10244" width="1.84375" style="570" customWidth="1"/>
    <col min="10245" max="10245" width="68.84375" style="570" customWidth="1"/>
    <col min="10246" max="10246" width="3.84375" style="570" customWidth="1"/>
    <col min="10247" max="10247" width="2.84375" style="570" customWidth="1"/>
    <col min="10248" max="10248" width="20.84375" style="570" customWidth="1"/>
    <col min="10249" max="10249" width="2.84375" style="570" customWidth="1"/>
    <col min="10250" max="10496" width="9.84375" style="570"/>
    <col min="10497" max="10497" width="4.84375" style="570" customWidth="1"/>
    <col min="10498" max="10498" width="102" style="570" customWidth="1"/>
    <col min="10499" max="10499" width="4.84375" style="570" customWidth="1"/>
    <col min="10500" max="10500" width="1.84375" style="570" customWidth="1"/>
    <col min="10501" max="10501" width="68.84375" style="570" customWidth="1"/>
    <col min="10502" max="10502" width="3.84375" style="570" customWidth="1"/>
    <col min="10503" max="10503" width="2.84375" style="570" customWidth="1"/>
    <col min="10504" max="10504" width="20.84375" style="570" customWidth="1"/>
    <col min="10505" max="10505" width="2.84375" style="570" customWidth="1"/>
    <col min="10506" max="10752" width="9.84375" style="570"/>
    <col min="10753" max="10753" width="4.84375" style="570" customWidth="1"/>
    <col min="10754" max="10754" width="102" style="570" customWidth="1"/>
    <col min="10755" max="10755" width="4.84375" style="570" customWidth="1"/>
    <col min="10756" max="10756" width="1.84375" style="570" customWidth="1"/>
    <col min="10757" max="10757" width="68.84375" style="570" customWidth="1"/>
    <col min="10758" max="10758" width="3.84375" style="570" customWidth="1"/>
    <col min="10759" max="10759" width="2.84375" style="570" customWidth="1"/>
    <col min="10760" max="10760" width="20.84375" style="570" customWidth="1"/>
    <col min="10761" max="10761" width="2.84375" style="570" customWidth="1"/>
    <col min="10762" max="11008" width="9.84375" style="570"/>
    <col min="11009" max="11009" width="4.84375" style="570" customWidth="1"/>
    <col min="11010" max="11010" width="102" style="570" customWidth="1"/>
    <col min="11011" max="11011" width="4.84375" style="570" customWidth="1"/>
    <col min="11012" max="11012" width="1.84375" style="570" customWidth="1"/>
    <col min="11013" max="11013" width="68.84375" style="570" customWidth="1"/>
    <col min="11014" max="11014" width="3.84375" style="570" customWidth="1"/>
    <col min="11015" max="11015" width="2.84375" style="570" customWidth="1"/>
    <col min="11016" max="11016" width="20.84375" style="570" customWidth="1"/>
    <col min="11017" max="11017" width="2.84375" style="570" customWidth="1"/>
    <col min="11018" max="11264" width="9.84375" style="570"/>
    <col min="11265" max="11265" width="4.84375" style="570" customWidth="1"/>
    <col min="11266" max="11266" width="102" style="570" customWidth="1"/>
    <col min="11267" max="11267" width="4.84375" style="570" customWidth="1"/>
    <col min="11268" max="11268" width="1.84375" style="570" customWidth="1"/>
    <col min="11269" max="11269" width="68.84375" style="570" customWidth="1"/>
    <col min="11270" max="11270" width="3.84375" style="570" customWidth="1"/>
    <col min="11271" max="11271" width="2.84375" style="570" customWidth="1"/>
    <col min="11272" max="11272" width="20.84375" style="570" customWidth="1"/>
    <col min="11273" max="11273" width="2.84375" style="570" customWidth="1"/>
    <col min="11274" max="11520" width="9.84375" style="570"/>
    <col min="11521" max="11521" width="4.84375" style="570" customWidth="1"/>
    <col min="11522" max="11522" width="102" style="570" customWidth="1"/>
    <col min="11523" max="11523" width="4.84375" style="570" customWidth="1"/>
    <col min="11524" max="11524" width="1.84375" style="570" customWidth="1"/>
    <col min="11525" max="11525" width="68.84375" style="570" customWidth="1"/>
    <col min="11526" max="11526" width="3.84375" style="570" customWidth="1"/>
    <col min="11527" max="11527" width="2.84375" style="570" customWidth="1"/>
    <col min="11528" max="11528" width="20.84375" style="570" customWidth="1"/>
    <col min="11529" max="11529" width="2.84375" style="570" customWidth="1"/>
    <col min="11530" max="11776" width="9.84375" style="570"/>
    <col min="11777" max="11777" width="4.84375" style="570" customWidth="1"/>
    <col min="11778" max="11778" width="102" style="570" customWidth="1"/>
    <col min="11779" max="11779" width="4.84375" style="570" customWidth="1"/>
    <col min="11780" max="11780" width="1.84375" style="570" customWidth="1"/>
    <col min="11781" max="11781" width="68.84375" style="570" customWidth="1"/>
    <col min="11782" max="11782" width="3.84375" style="570" customWidth="1"/>
    <col min="11783" max="11783" width="2.84375" style="570" customWidth="1"/>
    <col min="11784" max="11784" width="20.84375" style="570" customWidth="1"/>
    <col min="11785" max="11785" width="2.84375" style="570" customWidth="1"/>
    <col min="11786" max="12032" width="9.84375" style="570"/>
    <col min="12033" max="12033" width="4.84375" style="570" customWidth="1"/>
    <col min="12034" max="12034" width="102" style="570" customWidth="1"/>
    <col min="12035" max="12035" width="4.84375" style="570" customWidth="1"/>
    <col min="12036" max="12036" width="1.84375" style="570" customWidth="1"/>
    <col min="12037" max="12037" width="68.84375" style="570" customWidth="1"/>
    <col min="12038" max="12038" width="3.84375" style="570" customWidth="1"/>
    <col min="12039" max="12039" width="2.84375" style="570" customWidth="1"/>
    <col min="12040" max="12040" width="20.84375" style="570" customWidth="1"/>
    <col min="12041" max="12041" width="2.84375" style="570" customWidth="1"/>
    <col min="12042" max="12288" width="9.84375" style="570"/>
    <col min="12289" max="12289" width="4.84375" style="570" customWidth="1"/>
    <col min="12290" max="12290" width="102" style="570" customWidth="1"/>
    <col min="12291" max="12291" width="4.84375" style="570" customWidth="1"/>
    <col min="12292" max="12292" width="1.84375" style="570" customWidth="1"/>
    <col min="12293" max="12293" width="68.84375" style="570" customWidth="1"/>
    <col min="12294" max="12294" width="3.84375" style="570" customWidth="1"/>
    <col min="12295" max="12295" width="2.84375" style="570" customWidth="1"/>
    <col min="12296" max="12296" width="20.84375" style="570" customWidth="1"/>
    <col min="12297" max="12297" width="2.84375" style="570" customWidth="1"/>
    <col min="12298" max="12544" width="9.84375" style="570"/>
    <col min="12545" max="12545" width="4.84375" style="570" customWidth="1"/>
    <col min="12546" max="12546" width="102" style="570" customWidth="1"/>
    <col min="12547" max="12547" width="4.84375" style="570" customWidth="1"/>
    <col min="12548" max="12548" width="1.84375" style="570" customWidth="1"/>
    <col min="12549" max="12549" width="68.84375" style="570" customWidth="1"/>
    <col min="12550" max="12550" width="3.84375" style="570" customWidth="1"/>
    <col min="12551" max="12551" width="2.84375" style="570" customWidth="1"/>
    <col min="12552" max="12552" width="20.84375" style="570" customWidth="1"/>
    <col min="12553" max="12553" width="2.84375" style="570" customWidth="1"/>
    <col min="12554" max="12800" width="9.84375" style="570"/>
    <col min="12801" max="12801" width="4.84375" style="570" customWidth="1"/>
    <col min="12802" max="12802" width="102" style="570" customWidth="1"/>
    <col min="12803" max="12803" width="4.84375" style="570" customWidth="1"/>
    <col min="12804" max="12804" width="1.84375" style="570" customWidth="1"/>
    <col min="12805" max="12805" width="68.84375" style="570" customWidth="1"/>
    <col min="12806" max="12806" width="3.84375" style="570" customWidth="1"/>
    <col min="12807" max="12807" width="2.84375" style="570" customWidth="1"/>
    <col min="12808" max="12808" width="20.84375" style="570" customWidth="1"/>
    <col min="12809" max="12809" width="2.84375" style="570" customWidth="1"/>
    <col min="12810" max="13056" width="9.84375" style="570"/>
    <col min="13057" max="13057" width="4.84375" style="570" customWidth="1"/>
    <col min="13058" max="13058" width="102" style="570" customWidth="1"/>
    <col min="13059" max="13059" width="4.84375" style="570" customWidth="1"/>
    <col min="13060" max="13060" width="1.84375" style="570" customWidth="1"/>
    <col min="13061" max="13061" width="68.84375" style="570" customWidth="1"/>
    <col min="13062" max="13062" width="3.84375" style="570" customWidth="1"/>
    <col min="13063" max="13063" width="2.84375" style="570" customWidth="1"/>
    <col min="13064" max="13064" width="20.84375" style="570" customWidth="1"/>
    <col min="13065" max="13065" width="2.84375" style="570" customWidth="1"/>
    <col min="13066" max="13312" width="9.84375" style="570"/>
    <col min="13313" max="13313" width="4.84375" style="570" customWidth="1"/>
    <col min="13314" max="13314" width="102" style="570" customWidth="1"/>
    <col min="13315" max="13315" width="4.84375" style="570" customWidth="1"/>
    <col min="13316" max="13316" width="1.84375" style="570" customWidth="1"/>
    <col min="13317" max="13317" width="68.84375" style="570" customWidth="1"/>
    <col min="13318" max="13318" width="3.84375" style="570" customWidth="1"/>
    <col min="13319" max="13319" width="2.84375" style="570" customWidth="1"/>
    <col min="13320" max="13320" width="20.84375" style="570" customWidth="1"/>
    <col min="13321" max="13321" width="2.84375" style="570" customWidth="1"/>
    <col min="13322" max="13568" width="9.84375" style="570"/>
    <col min="13569" max="13569" width="4.84375" style="570" customWidth="1"/>
    <col min="13570" max="13570" width="102" style="570" customWidth="1"/>
    <col min="13571" max="13571" width="4.84375" style="570" customWidth="1"/>
    <col min="13572" max="13572" width="1.84375" style="570" customWidth="1"/>
    <col min="13573" max="13573" width="68.84375" style="570" customWidth="1"/>
    <col min="13574" max="13574" width="3.84375" style="570" customWidth="1"/>
    <col min="13575" max="13575" width="2.84375" style="570" customWidth="1"/>
    <col min="13576" max="13576" width="20.84375" style="570" customWidth="1"/>
    <col min="13577" max="13577" width="2.84375" style="570" customWidth="1"/>
    <col min="13578" max="13824" width="9.84375" style="570"/>
    <col min="13825" max="13825" width="4.84375" style="570" customWidth="1"/>
    <col min="13826" max="13826" width="102" style="570" customWidth="1"/>
    <col min="13827" max="13827" width="4.84375" style="570" customWidth="1"/>
    <col min="13828" max="13828" width="1.84375" style="570" customWidth="1"/>
    <col min="13829" max="13829" width="68.84375" style="570" customWidth="1"/>
    <col min="13830" max="13830" width="3.84375" style="570" customWidth="1"/>
    <col min="13831" max="13831" width="2.84375" style="570" customWidth="1"/>
    <col min="13832" max="13832" width="20.84375" style="570" customWidth="1"/>
    <col min="13833" max="13833" width="2.84375" style="570" customWidth="1"/>
    <col min="13834" max="14080" width="9.84375" style="570"/>
    <col min="14081" max="14081" width="4.84375" style="570" customWidth="1"/>
    <col min="14082" max="14082" width="102" style="570" customWidth="1"/>
    <col min="14083" max="14083" width="4.84375" style="570" customWidth="1"/>
    <col min="14084" max="14084" width="1.84375" style="570" customWidth="1"/>
    <col min="14085" max="14085" width="68.84375" style="570" customWidth="1"/>
    <col min="14086" max="14086" width="3.84375" style="570" customWidth="1"/>
    <col min="14087" max="14087" width="2.84375" style="570" customWidth="1"/>
    <col min="14088" max="14088" width="20.84375" style="570" customWidth="1"/>
    <col min="14089" max="14089" width="2.84375" style="570" customWidth="1"/>
    <col min="14090" max="14336" width="9.84375" style="570"/>
    <col min="14337" max="14337" width="4.84375" style="570" customWidth="1"/>
    <col min="14338" max="14338" width="102" style="570" customWidth="1"/>
    <col min="14339" max="14339" width="4.84375" style="570" customWidth="1"/>
    <col min="14340" max="14340" width="1.84375" style="570" customWidth="1"/>
    <col min="14341" max="14341" width="68.84375" style="570" customWidth="1"/>
    <col min="14342" max="14342" width="3.84375" style="570" customWidth="1"/>
    <col min="14343" max="14343" width="2.84375" style="570" customWidth="1"/>
    <col min="14344" max="14344" width="20.84375" style="570" customWidth="1"/>
    <col min="14345" max="14345" width="2.84375" style="570" customWidth="1"/>
    <col min="14346" max="14592" width="9.84375" style="570"/>
    <col min="14593" max="14593" width="4.84375" style="570" customWidth="1"/>
    <col min="14594" max="14594" width="102" style="570" customWidth="1"/>
    <col min="14595" max="14595" width="4.84375" style="570" customWidth="1"/>
    <col min="14596" max="14596" width="1.84375" style="570" customWidth="1"/>
    <col min="14597" max="14597" width="68.84375" style="570" customWidth="1"/>
    <col min="14598" max="14598" width="3.84375" style="570" customWidth="1"/>
    <col min="14599" max="14599" width="2.84375" style="570" customWidth="1"/>
    <col min="14600" max="14600" width="20.84375" style="570" customWidth="1"/>
    <col min="14601" max="14601" width="2.84375" style="570" customWidth="1"/>
    <col min="14602" max="14848" width="9.84375" style="570"/>
    <col min="14849" max="14849" width="4.84375" style="570" customWidth="1"/>
    <col min="14850" max="14850" width="102" style="570" customWidth="1"/>
    <col min="14851" max="14851" width="4.84375" style="570" customWidth="1"/>
    <col min="14852" max="14852" width="1.84375" style="570" customWidth="1"/>
    <col min="14853" max="14853" width="68.84375" style="570" customWidth="1"/>
    <col min="14854" max="14854" width="3.84375" style="570" customWidth="1"/>
    <col min="14855" max="14855" width="2.84375" style="570" customWidth="1"/>
    <col min="14856" max="14856" width="20.84375" style="570" customWidth="1"/>
    <col min="14857" max="14857" width="2.84375" style="570" customWidth="1"/>
    <col min="14858" max="15104" width="9.84375" style="570"/>
    <col min="15105" max="15105" width="4.84375" style="570" customWidth="1"/>
    <col min="15106" max="15106" width="102" style="570" customWidth="1"/>
    <col min="15107" max="15107" width="4.84375" style="570" customWidth="1"/>
    <col min="15108" max="15108" width="1.84375" style="570" customWidth="1"/>
    <col min="15109" max="15109" width="68.84375" style="570" customWidth="1"/>
    <col min="15110" max="15110" width="3.84375" style="570" customWidth="1"/>
    <col min="15111" max="15111" width="2.84375" style="570" customWidth="1"/>
    <col min="15112" max="15112" width="20.84375" style="570" customWidth="1"/>
    <col min="15113" max="15113" width="2.84375" style="570" customWidth="1"/>
    <col min="15114" max="15360" width="9.84375" style="570"/>
    <col min="15361" max="15361" width="4.84375" style="570" customWidth="1"/>
    <col min="15362" max="15362" width="102" style="570" customWidth="1"/>
    <col min="15363" max="15363" width="4.84375" style="570" customWidth="1"/>
    <col min="15364" max="15364" width="1.84375" style="570" customWidth="1"/>
    <col min="15365" max="15365" width="68.84375" style="570" customWidth="1"/>
    <col min="15366" max="15366" width="3.84375" style="570" customWidth="1"/>
    <col min="15367" max="15367" width="2.84375" style="570" customWidth="1"/>
    <col min="15368" max="15368" width="20.84375" style="570" customWidth="1"/>
    <col min="15369" max="15369" width="2.84375" style="570" customWidth="1"/>
    <col min="15370" max="15616" width="9.84375" style="570"/>
    <col min="15617" max="15617" width="4.84375" style="570" customWidth="1"/>
    <col min="15618" max="15618" width="102" style="570" customWidth="1"/>
    <col min="15619" max="15619" width="4.84375" style="570" customWidth="1"/>
    <col min="15620" max="15620" width="1.84375" style="570" customWidth="1"/>
    <col min="15621" max="15621" width="68.84375" style="570" customWidth="1"/>
    <col min="15622" max="15622" width="3.84375" style="570" customWidth="1"/>
    <col min="15623" max="15623" width="2.84375" style="570" customWidth="1"/>
    <col min="15624" max="15624" width="20.84375" style="570" customWidth="1"/>
    <col min="15625" max="15625" width="2.84375" style="570" customWidth="1"/>
    <col min="15626" max="15872" width="9.84375" style="570"/>
    <col min="15873" max="15873" width="4.84375" style="570" customWidth="1"/>
    <col min="15874" max="15874" width="102" style="570" customWidth="1"/>
    <col min="15875" max="15875" width="4.84375" style="570" customWidth="1"/>
    <col min="15876" max="15876" width="1.84375" style="570" customWidth="1"/>
    <col min="15877" max="15877" width="68.84375" style="570" customWidth="1"/>
    <col min="15878" max="15878" width="3.84375" style="570" customWidth="1"/>
    <col min="15879" max="15879" width="2.84375" style="570" customWidth="1"/>
    <col min="15880" max="15880" width="20.84375" style="570" customWidth="1"/>
    <col min="15881" max="15881" width="2.84375" style="570" customWidth="1"/>
    <col min="15882" max="16128" width="9.84375" style="570"/>
    <col min="16129" max="16129" width="4.84375" style="570" customWidth="1"/>
    <col min="16130" max="16130" width="102" style="570" customWidth="1"/>
    <col min="16131" max="16131" width="4.84375" style="570" customWidth="1"/>
    <col min="16132" max="16132" width="1.84375" style="570" customWidth="1"/>
    <col min="16133" max="16133" width="68.84375" style="570" customWidth="1"/>
    <col min="16134" max="16134" width="3.84375" style="570" customWidth="1"/>
    <col min="16135" max="16135" width="2.84375" style="570" customWidth="1"/>
    <col min="16136" max="16136" width="20.84375" style="570" customWidth="1"/>
    <col min="16137" max="16137" width="2.84375" style="570" customWidth="1"/>
    <col min="16138" max="16384" width="9.84375" style="570"/>
  </cols>
  <sheetData>
    <row r="1" spans="1:27" ht="17" customHeight="1" thickBot="1">
      <c r="A1" s="559" t="str">
        <f>+CONAMEDATE2</f>
        <v>Annual Report of VERIZON NEW YORK INC.                                                 For the period ending DECEMBER 31, 2023</v>
      </c>
      <c r="B1" s="1272"/>
      <c r="C1" s="559" t="str">
        <f>+CONAMEDATE2</f>
        <v>Annual Report of VERIZON NEW YORK INC.                                                 For the period ending DECEMBER 31, 2023</v>
      </c>
      <c r="D1" s="1272"/>
      <c r="E1" s="1272"/>
      <c r="F1" s="559"/>
      <c r="G1" s="1272"/>
      <c r="H1" s="1272"/>
      <c r="I1" s="1272"/>
      <c r="J1" s="559"/>
      <c r="K1" s="798"/>
      <c r="L1" s="559"/>
      <c r="M1" s="559"/>
      <c r="N1" s="559"/>
      <c r="O1" s="559"/>
      <c r="P1" s="559"/>
      <c r="Q1" s="559"/>
      <c r="R1" s="559"/>
      <c r="S1" s="559"/>
      <c r="T1" s="559"/>
      <c r="U1" s="559"/>
      <c r="V1" s="559"/>
      <c r="W1" s="559"/>
      <c r="X1" s="559"/>
      <c r="Y1" s="559"/>
      <c r="Z1" s="559"/>
      <c r="AA1" s="1273"/>
    </row>
    <row r="2" spans="1:27" ht="17" customHeight="1">
      <c r="A2" s="1274" t="s">
        <v>706</v>
      </c>
      <c r="B2" s="1275"/>
      <c r="C2" s="1274"/>
      <c r="D2" s="1276"/>
      <c r="E2" s="1276"/>
      <c r="F2" s="1276"/>
      <c r="G2" s="1276"/>
      <c r="H2" s="1276"/>
      <c r="I2" s="1275"/>
      <c r="J2" s="559"/>
      <c r="K2" s="798"/>
      <c r="L2" s="559"/>
      <c r="M2" s="559"/>
      <c r="N2" s="559"/>
      <c r="O2" s="559"/>
      <c r="P2" s="559"/>
      <c r="Q2" s="559"/>
      <c r="R2" s="559"/>
      <c r="S2" s="559"/>
      <c r="T2" s="559"/>
      <c r="U2" s="559"/>
      <c r="V2" s="559"/>
      <c r="W2" s="559"/>
      <c r="X2" s="559"/>
      <c r="Y2" s="559"/>
      <c r="Z2" s="559"/>
      <c r="AA2" s="559"/>
    </row>
    <row r="3" spans="1:27" ht="17" customHeight="1">
      <c r="A3" s="947" t="s">
        <v>791</v>
      </c>
      <c r="B3" s="1277"/>
      <c r="C3" s="1278" t="s">
        <v>792</v>
      </c>
      <c r="D3" s="1279"/>
      <c r="E3" s="1279"/>
      <c r="F3" s="1279"/>
      <c r="G3" s="1279"/>
      <c r="H3" s="1279"/>
      <c r="I3" s="1277"/>
      <c r="J3" s="559"/>
      <c r="K3" s="798"/>
      <c r="L3" s="559"/>
      <c r="M3" s="559"/>
      <c r="N3" s="559"/>
      <c r="O3" s="559"/>
      <c r="P3" s="559"/>
      <c r="Q3" s="559"/>
      <c r="R3" s="559"/>
      <c r="S3" s="559"/>
      <c r="T3" s="559"/>
      <c r="U3" s="559"/>
      <c r="V3" s="559"/>
      <c r="W3" s="559"/>
      <c r="X3" s="559"/>
      <c r="Y3" s="559"/>
      <c r="Z3" s="559"/>
      <c r="AA3" s="559"/>
    </row>
    <row r="4" spans="1:27" ht="17" customHeight="1">
      <c r="A4" s="569"/>
      <c r="B4" s="636" t="s">
        <v>2770</v>
      </c>
      <c r="C4" s="569"/>
      <c r="D4" s="559"/>
      <c r="E4" s="1280" t="s">
        <v>2770</v>
      </c>
      <c r="F4" s="559"/>
      <c r="G4" s="559"/>
      <c r="H4" s="559"/>
      <c r="I4" s="571"/>
      <c r="J4" s="559"/>
      <c r="K4" s="798"/>
      <c r="L4" s="559"/>
      <c r="M4" s="559"/>
      <c r="N4" s="559"/>
      <c r="O4" s="559"/>
      <c r="P4" s="559"/>
      <c r="Q4" s="559"/>
      <c r="R4" s="559"/>
      <c r="S4" s="559"/>
      <c r="T4" s="559"/>
      <c r="U4" s="559"/>
      <c r="V4" s="559"/>
      <c r="W4" s="559"/>
      <c r="X4" s="559"/>
      <c r="Y4" s="559"/>
      <c r="Z4" s="559"/>
      <c r="AA4" s="559"/>
    </row>
    <row r="5" spans="1:27" ht="17" customHeight="1">
      <c r="A5" s="1281" t="s">
        <v>1858</v>
      </c>
      <c r="B5" s="1282" t="s">
        <v>793</v>
      </c>
      <c r="C5" s="1283"/>
      <c r="D5" s="1207"/>
      <c r="E5" s="627" t="s">
        <v>706</v>
      </c>
      <c r="F5" s="628"/>
      <c r="G5" s="627"/>
      <c r="H5" s="627"/>
      <c r="I5" s="630"/>
      <c r="J5" s="559"/>
      <c r="K5" s="798"/>
      <c r="L5" s="559"/>
      <c r="M5" s="559"/>
      <c r="N5" s="559"/>
      <c r="O5" s="559"/>
      <c r="P5" s="559"/>
      <c r="Q5" s="559"/>
      <c r="R5" s="559"/>
      <c r="S5" s="559"/>
      <c r="T5" s="559"/>
      <c r="U5" s="559"/>
      <c r="V5" s="559"/>
      <c r="W5" s="559"/>
      <c r="X5" s="559"/>
      <c r="Y5" s="559"/>
      <c r="Z5" s="559"/>
      <c r="AA5" s="559"/>
    </row>
    <row r="6" spans="1:27" ht="17" customHeight="1">
      <c r="A6" s="569"/>
      <c r="B6" s="1282" t="s">
        <v>794</v>
      </c>
      <c r="C6" s="569"/>
      <c r="D6" s="1215"/>
      <c r="E6" s="559"/>
      <c r="F6" s="632"/>
      <c r="G6" s="559"/>
      <c r="H6" s="1280" t="s">
        <v>262</v>
      </c>
      <c r="I6" s="571"/>
      <c r="J6" s="559"/>
      <c r="K6" s="798"/>
      <c r="L6" s="559"/>
      <c r="M6" s="559"/>
      <c r="N6" s="559"/>
      <c r="O6" s="559"/>
      <c r="P6" s="559"/>
      <c r="Q6" s="559"/>
      <c r="R6" s="559"/>
      <c r="S6" s="559"/>
      <c r="T6" s="559"/>
      <c r="U6" s="559"/>
      <c r="V6" s="559"/>
      <c r="W6" s="559"/>
      <c r="X6" s="559"/>
      <c r="Y6" s="559"/>
      <c r="Z6" s="559"/>
      <c r="AA6" s="559"/>
    </row>
    <row r="7" spans="1:27" ht="17" customHeight="1">
      <c r="A7" s="569"/>
      <c r="B7" s="1282" t="s">
        <v>795</v>
      </c>
      <c r="C7" s="1281" t="s">
        <v>35</v>
      </c>
      <c r="D7" s="1215"/>
      <c r="E7" s="1280" t="s">
        <v>546</v>
      </c>
      <c r="F7" s="632"/>
      <c r="G7" s="559"/>
      <c r="H7" s="1280" t="s">
        <v>52</v>
      </c>
      <c r="I7" s="571"/>
      <c r="J7" s="559"/>
      <c r="K7" s="798"/>
      <c r="L7" s="559"/>
      <c r="M7" s="559"/>
      <c r="N7" s="559"/>
      <c r="O7" s="559"/>
      <c r="P7" s="559"/>
      <c r="Q7" s="559"/>
      <c r="R7" s="559"/>
      <c r="S7" s="559"/>
      <c r="T7" s="559"/>
      <c r="U7" s="559"/>
      <c r="V7" s="559"/>
      <c r="W7" s="559"/>
      <c r="X7" s="559"/>
      <c r="Y7" s="559"/>
      <c r="Z7" s="559"/>
      <c r="AA7" s="559"/>
    </row>
    <row r="8" spans="1:27" ht="17" customHeight="1">
      <c r="A8" s="1281" t="s">
        <v>1872</v>
      </c>
      <c r="B8" s="1282" t="s">
        <v>796</v>
      </c>
      <c r="C8" s="1281" t="s">
        <v>47</v>
      </c>
      <c r="D8" s="1215"/>
      <c r="E8" s="1280" t="s">
        <v>459</v>
      </c>
      <c r="F8" s="632"/>
      <c r="G8" s="559"/>
      <c r="H8" s="1280" t="s">
        <v>460</v>
      </c>
      <c r="I8" s="571"/>
      <c r="J8" s="559"/>
      <c r="K8" s="798"/>
      <c r="L8" s="559"/>
      <c r="M8" s="559"/>
      <c r="N8" s="559"/>
      <c r="O8" s="559"/>
      <c r="P8" s="559"/>
      <c r="Q8" s="559"/>
      <c r="R8" s="559"/>
      <c r="S8" s="559"/>
      <c r="T8" s="559"/>
      <c r="U8" s="559"/>
      <c r="V8" s="559"/>
      <c r="W8" s="559"/>
      <c r="X8" s="559"/>
      <c r="Y8" s="559"/>
      <c r="Z8" s="559"/>
      <c r="AA8" s="559"/>
    </row>
    <row r="9" spans="1:27" ht="17" customHeight="1">
      <c r="A9" s="569"/>
      <c r="B9" s="1282" t="s">
        <v>797</v>
      </c>
      <c r="C9" s="1284"/>
      <c r="D9" s="1285"/>
      <c r="E9" s="1286"/>
      <c r="F9" s="1287"/>
      <c r="G9" s="1286"/>
      <c r="H9" s="1286"/>
      <c r="I9" s="1288"/>
      <c r="J9" s="559"/>
      <c r="K9" s="798"/>
      <c r="L9" s="559"/>
      <c r="M9" s="559"/>
      <c r="N9" s="559"/>
      <c r="O9" s="559"/>
      <c r="P9" s="559"/>
      <c r="Q9" s="559"/>
      <c r="R9" s="559"/>
      <c r="S9" s="559"/>
      <c r="T9" s="559"/>
      <c r="U9" s="559"/>
      <c r="V9" s="559"/>
      <c r="W9" s="559"/>
      <c r="X9" s="559"/>
      <c r="Y9" s="559"/>
      <c r="Z9" s="559"/>
      <c r="AA9" s="559"/>
    </row>
    <row r="10" spans="1:27" ht="17" customHeight="1">
      <c r="A10" s="569"/>
      <c r="B10" s="1282" t="s">
        <v>798</v>
      </c>
      <c r="C10" s="569"/>
      <c r="D10" s="1215"/>
      <c r="E10" s="1289" t="s">
        <v>799</v>
      </c>
      <c r="F10" s="1290"/>
      <c r="G10" s="559"/>
      <c r="H10" s="559"/>
      <c r="I10" s="571"/>
      <c r="J10" s="559"/>
      <c r="K10" s="559"/>
      <c r="L10" s="559"/>
      <c r="M10" s="559"/>
      <c r="N10" s="559"/>
      <c r="O10" s="559"/>
      <c r="P10" s="559"/>
      <c r="Q10" s="559"/>
      <c r="R10" s="559"/>
      <c r="S10" s="559"/>
      <c r="T10" s="559"/>
      <c r="U10" s="559"/>
      <c r="V10" s="559"/>
      <c r="W10" s="559"/>
      <c r="X10" s="559"/>
      <c r="Y10" s="559"/>
    </row>
    <row r="11" spans="1:27" ht="17" customHeight="1">
      <c r="A11" s="1281" t="s">
        <v>1223</v>
      </c>
      <c r="B11" s="1282" t="s">
        <v>0</v>
      </c>
      <c r="C11" s="1281" t="s">
        <v>463</v>
      </c>
      <c r="D11" s="1215"/>
      <c r="E11" s="559" t="s">
        <v>1</v>
      </c>
      <c r="F11" s="632"/>
      <c r="G11" s="1291" t="s">
        <v>1736</v>
      </c>
      <c r="H11" s="1003">
        <v>11829434000</v>
      </c>
      <c r="I11" s="571"/>
      <c r="J11" s="559"/>
      <c r="K11" s="559"/>
      <c r="L11" s="559"/>
      <c r="M11" s="559"/>
      <c r="N11" s="559"/>
      <c r="O11" s="559"/>
      <c r="P11" s="559"/>
      <c r="Q11" s="559"/>
      <c r="R11" s="559"/>
      <c r="S11" s="559"/>
      <c r="T11" s="559"/>
      <c r="U11" s="559"/>
      <c r="V11" s="559"/>
      <c r="W11" s="559"/>
      <c r="X11" s="559"/>
      <c r="Y11" s="559"/>
    </row>
    <row r="12" spans="1:27" ht="17" customHeight="1">
      <c r="A12" s="569"/>
      <c r="B12" s="1282" t="s">
        <v>2</v>
      </c>
      <c r="C12" s="1281" t="s">
        <v>820</v>
      </c>
      <c r="D12" s="1215"/>
      <c r="E12" s="559" t="s">
        <v>3</v>
      </c>
      <c r="F12" s="632"/>
      <c r="G12" s="1291" t="s">
        <v>1736</v>
      </c>
      <c r="H12" s="1003">
        <v>11871357000</v>
      </c>
      <c r="I12" s="571"/>
      <c r="J12" s="559"/>
      <c r="K12" s="559"/>
      <c r="L12" s="559"/>
      <c r="M12" s="559"/>
      <c r="N12" s="559"/>
      <c r="O12" s="559"/>
      <c r="P12" s="559"/>
      <c r="Q12" s="559"/>
      <c r="R12" s="559"/>
      <c r="S12" s="559"/>
      <c r="T12" s="559"/>
      <c r="U12" s="559"/>
      <c r="V12" s="559"/>
      <c r="W12" s="559"/>
      <c r="X12" s="559"/>
      <c r="Y12" s="559"/>
    </row>
    <row r="13" spans="1:27" ht="17" customHeight="1">
      <c r="A13" s="1281" t="s">
        <v>1243</v>
      </c>
      <c r="B13" s="1282" t="s">
        <v>4</v>
      </c>
      <c r="C13" s="1281" t="s">
        <v>1058</v>
      </c>
      <c r="D13" s="1215"/>
      <c r="E13" s="797" t="s">
        <v>5</v>
      </c>
      <c r="F13" s="1292"/>
      <c r="G13" s="1291" t="s">
        <v>1736</v>
      </c>
      <c r="H13" s="1003">
        <v>10745654000</v>
      </c>
      <c r="I13" s="571"/>
      <c r="J13" s="559"/>
      <c r="K13" s="559"/>
      <c r="L13" s="559"/>
      <c r="M13" s="559"/>
      <c r="N13" s="559"/>
      <c r="O13" s="559"/>
      <c r="P13" s="559"/>
      <c r="Q13" s="559"/>
      <c r="R13" s="559"/>
      <c r="S13" s="559"/>
      <c r="T13" s="559"/>
      <c r="U13" s="559"/>
      <c r="V13" s="559"/>
      <c r="W13" s="559"/>
      <c r="X13" s="559"/>
      <c r="Y13" s="559"/>
    </row>
    <row r="14" spans="1:27" ht="17" customHeight="1">
      <c r="A14" s="569" t="s">
        <v>706</v>
      </c>
      <c r="B14" s="1282" t="s">
        <v>6</v>
      </c>
      <c r="C14" s="1281" t="s">
        <v>70</v>
      </c>
      <c r="D14" s="1215"/>
      <c r="E14" s="559" t="s">
        <v>7</v>
      </c>
      <c r="F14" s="632"/>
      <c r="G14" s="1291" t="s">
        <v>1736</v>
      </c>
      <c r="H14" s="1003">
        <v>0</v>
      </c>
      <c r="I14" s="571"/>
      <c r="J14" s="559"/>
      <c r="K14" s="559"/>
      <c r="L14" s="559"/>
      <c r="M14" s="559"/>
      <c r="N14" s="559"/>
      <c r="O14" s="559"/>
      <c r="P14" s="559"/>
      <c r="Q14" s="559"/>
      <c r="R14" s="559"/>
      <c r="S14" s="559"/>
      <c r="T14" s="559"/>
      <c r="U14" s="559"/>
      <c r="V14" s="559"/>
      <c r="W14" s="559"/>
      <c r="X14" s="559"/>
      <c r="Y14" s="559"/>
    </row>
    <row r="15" spans="1:27" ht="17" customHeight="1">
      <c r="A15" s="1281" t="s">
        <v>1268</v>
      </c>
      <c r="B15" s="1282" t="s">
        <v>8</v>
      </c>
      <c r="C15" s="1281" t="s">
        <v>71</v>
      </c>
      <c r="D15" s="1215"/>
      <c r="E15" s="559" t="s">
        <v>9</v>
      </c>
      <c r="F15" s="632"/>
      <c r="G15" s="1291" t="s">
        <v>1736</v>
      </c>
      <c r="H15" s="1003">
        <v>746574000</v>
      </c>
      <c r="I15" s="571"/>
      <c r="J15" s="559"/>
      <c r="K15" s="559"/>
      <c r="L15" s="559"/>
      <c r="M15" s="559"/>
      <c r="N15" s="559"/>
      <c r="O15" s="559"/>
      <c r="P15" s="559"/>
      <c r="Q15" s="559"/>
      <c r="R15" s="559"/>
      <c r="S15" s="559"/>
      <c r="T15" s="559"/>
      <c r="U15" s="559"/>
      <c r="V15" s="559"/>
      <c r="W15" s="559"/>
      <c r="X15" s="559"/>
      <c r="Y15" s="559"/>
    </row>
    <row r="16" spans="1:27" ht="17" customHeight="1">
      <c r="A16" s="1281" t="s">
        <v>1271</v>
      </c>
      <c r="B16" s="1282" t="s">
        <v>10</v>
      </c>
      <c r="C16" s="1281" t="s">
        <v>471</v>
      </c>
      <c r="D16" s="1215"/>
      <c r="E16" s="123" t="s">
        <v>3330</v>
      </c>
      <c r="F16" s="632"/>
      <c r="G16" s="1291" t="s">
        <v>1736</v>
      </c>
      <c r="H16" s="1003">
        <v>0</v>
      </c>
      <c r="I16" s="571"/>
      <c r="J16" s="559"/>
      <c r="K16" s="559"/>
      <c r="L16" s="559"/>
      <c r="M16" s="559"/>
      <c r="N16" s="559"/>
      <c r="O16" s="559"/>
      <c r="P16" s="559"/>
      <c r="Q16" s="559"/>
      <c r="R16" s="559"/>
      <c r="S16" s="559"/>
      <c r="T16" s="559"/>
      <c r="U16" s="559"/>
      <c r="V16" s="559"/>
      <c r="W16" s="559"/>
      <c r="X16" s="559"/>
      <c r="Y16" s="559"/>
    </row>
    <row r="17" spans="1:25" ht="17" customHeight="1">
      <c r="A17" s="1281" t="s">
        <v>1879</v>
      </c>
      <c r="B17" s="1282" t="s">
        <v>12</v>
      </c>
      <c r="C17" s="1281" t="s">
        <v>474</v>
      </c>
      <c r="D17" s="1215"/>
      <c r="E17" s="559" t="s">
        <v>13</v>
      </c>
      <c r="F17" s="632"/>
      <c r="G17" s="559"/>
      <c r="H17" s="1293">
        <v>44927</v>
      </c>
      <c r="I17" s="571"/>
      <c r="J17" s="559"/>
      <c r="K17" s="559"/>
      <c r="L17" s="559"/>
      <c r="M17" s="559"/>
      <c r="N17" s="559"/>
      <c r="O17" s="559"/>
      <c r="P17" s="559"/>
      <c r="Q17" s="559"/>
      <c r="R17" s="559"/>
      <c r="S17" s="559"/>
      <c r="T17" s="559"/>
      <c r="U17" s="559"/>
      <c r="V17" s="559"/>
      <c r="W17" s="559"/>
      <c r="X17" s="559"/>
      <c r="Y17" s="559"/>
    </row>
    <row r="18" spans="1:25" ht="17" customHeight="1">
      <c r="A18" s="569"/>
      <c r="B18" s="1282" t="s">
        <v>14</v>
      </c>
      <c r="C18" s="1281" t="s">
        <v>2064</v>
      </c>
      <c r="D18" s="1215"/>
      <c r="E18" s="559" t="s">
        <v>15</v>
      </c>
      <c r="F18" s="632"/>
      <c r="G18" s="559"/>
      <c r="H18" s="1294">
        <v>5.2299999999999999E-2</v>
      </c>
      <c r="I18" s="571" t="s">
        <v>2109</v>
      </c>
      <c r="J18" s="559"/>
      <c r="K18" s="559"/>
      <c r="L18" s="559"/>
      <c r="M18" s="559"/>
      <c r="N18" s="559"/>
      <c r="O18" s="559"/>
      <c r="P18" s="559"/>
      <c r="Q18" s="559"/>
      <c r="R18" s="559"/>
      <c r="S18" s="559"/>
      <c r="T18" s="559"/>
      <c r="U18" s="559"/>
      <c r="V18" s="559"/>
      <c r="W18" s="559"/>
      <c r="X18" s="559"/>
      <c r="Y18" s="559"/>
    </row>
    <row r="19" spans="1:25" ht="17" customHeight="1">
      <c r="A19" s="1281" t="s">
        <v>1220</v>
      </c>
      <c r="B19" s="1282" t="s">
        <v>16</v>
      </c>
      <c r="C19" s="1281" t="s">
        <v>334</v>
      </c>
      <c r="D19" s="1215"/>
      <c r="E19" s="559" t="s">
        <v>3326</v>
      </c>
      <c r="F19" s="632"/>
      <c r="G19" s="559"/>
      <c r="H19" s="1294">
        <v>7.7499999999999999E-2</v>
      </c>
      <c r="I19" s="571" t="s">
        <v>2109</v>
      </c>
      <c r="J19" s="559"/>
      <c r="K19" s="559"/>
      <c r="L19" s="559"/>
      <c r="M19" s="559"/>
      <c r="N19" s="559"/>
      <c r="O19" s="559"/>
      <c r="P19" s="559"/>
      <c r="Q19" s="559"/>
      <c r="R19" s="559"/>
      <c r="S19" s="559"/>
      <c r="T19" s="559"/>
      <c r="U19" s="559"/>
      <c r="V19" s="559"/>
      <c r="W19" s="559"/>
      <c r="X19" s="559"/>
      <c r="Y19" s="559"/>
    </row>
    <row r="20" spans="1:25" ht="17" customHeight="1">
      <c r="A20" s="569" t="s">
        <v>706</v>
      </c>
      <c r="B20" s="1282" t="s">
        <v>17</v>
      </c>
      <c r="C20" s="1281" t="s">
        <v>72</v>
      </c>
      <c r="D20" s="1215"/>
      <c r="E20" s="559" t="s">
        <v>18</v>
      </c>
      <c r="F20" s="632"/>
      <c r="G20" s="559"/>
      <c r="H20" s="1295" t="s">
        <v>2821</v>
      </c>
      <c r="I20" s="571" t="s">
        <v>2109</v>
      </c>
      <c r="J20" s="559"/>
      <c r="K20" s="559"/>
      <c r="L20" s="559"/>
      <c r="M20" s="559"/>
      <c r="N20" s="559"/>
      <c r="O20" s="559"/>
      <c r="P20" s="559"/>
      <c r="Q20" s="559"/>
      <c r="R20" s="559"/>
      <c r="S20" s="559"/>
      <c r="T20" s="559"/>
      <c r="U20" s="559"/>
      <c r="V20" s="559"/>
      <c r="W20" s="559"/>
      <c r="X20" s="559"/>
      <c r="Y20" s="559"/>
    </row>
    <row r="21" spans="1:25" ht="17" customHeight="1">
      <c r="A21" s="1281" t="s">
        <v>1241</v>
      </c>
      <c r="B21" s="1282" t="s">
        <v>19</v>
      </c>
      <c r="C21" s="569"/>
      <c r="D21" s="1215"/>
      <c r="E21" s="1280" t="s">
        <v>20</v>
      </c>
      <c r="F21" s="632"/>
      <c r="G21" s="559"/>
      <c r="H21" s="559"/>
      <c r="I21" s="571"/>
      <c r="J21" s="559"/>
      <c r="K21" s="559"/>
      <c r="L21" s="559"/>
      <c r="M21" s="559"/>
      <c r="N21" s="559"/>
      <c r="O21" s="559"/>
      <c r="P21" s="559"/>
      <c r="Q21" s="559"/>
      <c r="R21" s="559"/>
      <c r="S21" s="559"/>
      <c r="T21" s="559"/>
      <c r="U21" s="559"/>
      <c r="V21" s="559"/>
      <c r="W21" s="559"/>
      <c r="X21" s="559"/>
      <c r="Y21" s="559"/>
    </row>
    <row r="22" spans="1:25" ht="17" customHeight="1">
      <c r="A22" s="569"/>
      <c r="B22" s="1282" t="s">
        <v>21</v>
      </c>
      <c r="C22" s="1281" t="s">
        <v>73</v>
      </c>
      <c r="D22" s="1215"/>
      <c r="E22" s="559" t="s">
        <v>22</v>
      </c>
      <c r="F22" s="632"/>
      <c r="G22" s="1291" t="s">
        <v>1736</v>
      </c>
      <c r="H22" s="1270">
        <v>207450000</v>
      </c>
      <c r="I22" s="571"/>
      <c r="J22" s="559"/>
      <c r="K22" s="559"/>
      <c r="L22" s="559"/>
      <c r="M22" s="559"/>
      <c r="N22" s="559"/>
      <c r="O22" s="559"/>
      <c r="P22" s="559"/>
      <c r="Q22" s="559"/>
      <c r="R22" s="559"/>
      <c r="S22" s="559"/>
      <c r="T22" s="559"/>
      <c r="U22" s="559"/>
      <c r="V22" s="559"/>
      <c r="W22" s="559"/>
      <c r="X22" s="559"/>
      <c r="Y22" s="559"/>
    </row>
    <row r="23" spans="1:25" ht="17" customHeight="1">
      <c r="A23" s="1281" t="s">
        <v>1258</v>
      </c>
      <c r="B23" s="1282" t="s">
        <v>1480</v>
      </c>
      <c r="C23" s="1281" t="s">
        <v>74</v>
      </c>
      <c r="D23" s="1215"/>
      <c r="E23" s="559" t="s">
        <v>1481</v>
      </c>
      <c r="F23" s="632"/>
      <c r="G23" s="559"/>
      <c r="H23" s="1270">
        <v>585700000</v>
      </c>
      <c r="I23" s="571"/>
      <c r="J23" s="559"/>
      <c r="K23" s="559"/>
      <c r="L23" s="559"/>
      <c r="M23" s="559"/>
      <c r="N23" s="559"/>
      <c r="O23" s="559"/>
      <c r="P23" s="559"/>
      <c r="Q23" s="559"/>
      <c r="R23" s="559"/>
      <c r="S23" s="559"/>
      <c r="T23" s="559"/>
      <c r="U23" s="559"/>
      <c r="V23" s="559"/>
      <c r="W23" s="559"/>
      <c r="X23" s="559"/>
      <c r="Y23" s="559"/>
    </row>
    <row r="24" spans="1:25" ht="17" customHeight="1">
      <c r="A24" s="569"/>
      <c r="B24" s="1282" t="s">
        <v>1482</v>
      </c>
      <c r="C24" s="1281" t="s">
        <v>75</v>
      </c>
      <c r="D24" s="1215"/>
      <c r="E24" s="559" t="s">
        <v>1483</v>
      </c>
      <c r="F24" s="632"/>
      <c r="G24" s="559"/>
      <c r="H24" s="1270">
        <v>593684000</v>
      </c>
      <c r="I24" s="571"/>
      <c r="J24" s="559"/>
      <c r="K24" s="559"/>
      <c r="L24" s="559"/>
      <c r="M24" s="559"/>
      <c r="N24" s="559"/>
      <c r="O24" s="559"/>
      <c r="P24" s="559"/>
      <c r="Q24" s="559"/>
      <c r="R24" s="559"/>
      <c r="S24" s="559"/>
      <c r="T24" s="559"/>
      <c r="U24" s="559"/>
      <c r="V24" s="559"/>
      <c r="W24" s="559"/>
      <c r="X24" s="559"/>
      <c r="Y24" s="559"/>
    </row>
    <row r="25" spans="1:25" ht="17" customHeight="1">
      <c r="A25" s="1281" t="s">
        <v>1269</v>
      </c>
      <c r="B25" s="1282" t="s">
        <v>1484</v>
      </c>
      <c r="C25" s="1281" t="s">
        <v>76</v>
      </c>
      <c r="D25" s="1215"/>
      <c r="E25" s="123" t="s">
        <v>2822</v>
      </c>
      <c r="F25" s="632"/>
      <c r="G25" s="559"/>
      <c r="H25" s="1270">
        <v>-1389192000</v>
      </c>
      <c r="I25" s="571"/>
      <c r="J25" s="559"/>
      <c r="K25" s="559"/>
      <c r="L25" s="559"/>
      <c r="M25" s="559"/>
      <c r="N25" s="559"/>
      <c r="O25" s="559"/>
      <c r="P25" s="559"/>
      <c r="Q25" s="559"/>
      <c r="R25" s="559"/>
      <c r="S25" s="559"/>
      <c r="T25" s="559"/>
      <c r="U25" s="559"/>
      <c r="V25" s="559"/>
      <c r="W25" s="559"/>
      <c r="X25" s="559"/>
      <c r="Y25" s="559"/>
    </row>
    <row r="26" spans="1:25" ht="17" customHeight="1">
      <c r="A26" s="569"/>
      <c r="B26" s="1282" t="s">
        <v>1486</v>
      </c>
      <c r="C26" s="1281" t="s">
        <v>77</v>
      </c>
      <c r="D26" s="1215"/>
      <c r="E26" s="123" t="s">
        <v>1487</v>
      </c>
      <c r="F26" s="632"/>
      <c r="G26" s="559"/>
      <c r="H26" s="1270">
        <v>0</v>
      </c>
      <c r="I26" s="571"/>
      <c r="J26" s="559"/>
      <c r="K26" s="559"/>
      <c r="L26" s="559"/>
      <c r="M26" s="559"/>
      <c r="N26" s="559"/>
      <c r="O26" s="559"/>
      <c r="P26" s="559"/>
      <c r="Q26" s="559"/>
      <c r="R26" s="559"/>
      <c r="S26" s="559"/>
      <c r="T26" s="559"/>
      <c r="U26" s="559"/>
      <c r="V26" s="559"/>
      <c r="W26" s="559"/>
      <c r="X26" s="559"/>
      <c r="Y26" s="559"/>
    </row>
    <row r="27" spans="1:25" ht="17" customHeight="1">
      <c r="A27" s="1281" t="s">
        <v>1273</v>
      </c>
      <c r="B27" s="1282" t="s">
        <v>1488</v>
      </c>
      <c r="C27" s="1281" t="s">
        <v>78</v>
      </c>
      <c r="D27" s="1215"/>
      <c r="E27" s="123" t="s">
        <v>1489</v>
      </c>
      <c r="F27" s="632"/>
      <c r="G27" s="559"/>
      <c r="H27" s="1270">
        <v>111581000</v>
      </c>
      <c r="I27" s="571"/>
      <c r="J27" s="559"/>
      <c r="K27" s="559"/>
      <c r="L27" s="559"/>
      <c r="M27" s="559"/>
      <c r="N27" s="559"/>
      <c r="O27" s="559"/>
      <c r="P27" s="559"/>
      <c r="Q27" s="559"/>
      <c r="R27" s="559"/>
      <c r="S27" s="559"/>
      <c r="T27" s="559"/>
      <c r="U27" s="559"/>
      <c r="V27" s="559"/>
      <c r="W27" s="559"/>
      <c r="X27" s="559"/>
      <c r="Y27" s="559"/>
    </row>
    <row r="28" spans="1:25" ht="17" customHeight="1">
      <c r="A28" s="1281" t="s">
        <v>1490</v>
      </c>
      <c r="B28" s="1282" t="s">
        <v>1491</v>
      </c>
      <c r="C28" s="1281" t="s">
        <v>79</v>
      </c>
      <c r="D28" s="1215"/>
      <c r="E28" s="123" t="s">
        <v>2823</v>
      </c>
      <c r="F28" s="632"/>
      <c r="G28" s="559" t="s">
        <v>706</v>
      </c>
      <c r="H28" s="1296">
        <v>148538000</v>
      </c>
      <c r="I28" s="571"/>
      <c r="J28" s="559"/>
      <c r="K28" s="559"/>
      <c r="L28" s="559"/>
      <c r="M28" s="559"/>
      <c r="N28" s="559"/>
      <c r="O28" s="559"/>
      <c r="P28" s="559"/>
      <c r="Q28" s="559"/>
      <c r="R28" s="559"/>
      <c r="S28" s="559"/>
      <c r="T28" s="559"/>
      <c r="U28" s="559"/>
      <c r="V28" s="559"/>
      <c r="W28" s="559"/>
      <c r="X28" s="559"/>
      <c r="Y28" s="559"/>
    </row>
    <row r="29" spans="1:25" ht="17" customHeight="1">
      <c r="A29" s="569"/>
      <c r="B29" s="562"/>
      <c r="C29" s="1281" t="s">
        <v>80</v>
      </c>
      <c r="D29" s="1215"/>
      <c r="E29" s="1806" t="s">
        <v>3328</v>
      </c>
      <c r="F29" s="632"/>
      <c r="G29" s="1291" t="s">
        <v>1736</v>
      </c>
      <c r="H29" s="1760">
        <v>263050000</v>
      </c>
      <c r="I29" s="571"/>
      <c r="J29" s="559"/>
      <c r="K29" s="559"/>
      <c r="L29" s="559"/>
      <c r="M29" s="559"/>
      <c r="N29" s="559"/>
      <c r="O29" s="559"/>
      <c r="P29" s="559"/>
      <c r="Q29" s="559"/>
      <c r="R29" s="559"/>
      <c r="S29" s="559"/>
      <c r="T29" s="559"/>
      <c r="U29" s="559"/>
      <c r="V29" s="559"/>
      <c r="W29" s="559"/>
      <c r="X29" s="559"/>
      <c r="Y29" s="559"/>
    </row>
    <row r="30" spans="1:25" ht="17" customHeight="1">
      <c r="A30" s="1283"/>
      <c r="B30" s="630"/>
      <c r="C30" s="1281" t="s">
        <v>81</v>
      </c>
      <c r="D30" s="1215"/>
      <c r="E30" s="559" t="s">
        <v>1493</v>
      </c>
      <c r="F30" s="632"/>
      <c r="G30" s="559"/>
      <c r="H30" s="1270">
        <v>23778</v>
      </c>
      <c r="I30" s="571"/>
      <c r="J30" s="559"/>
      <c r="K30" s="559"/>
      <c r="L30" s="559"/>
      <c r="M30" s="559"/>
      <c r="N30" s="559"/>
      <c r="O30" s="559"/>
      <c r="P30" s="559"/>
      <c r="Q30" s="559"/>
      <c r="R30" s="559"/>
      <c r="S30" s="559"/>
      <c r="T30" s="559"/>
      <c r="U30" s="559"/>
      <c r="V30" s="559"/>
      <c r="W30" s="559"/>
      <c r="X30" s="559"/>
      <c r="Y30" s="559"/>
    </row>
    <row r="31" spans="1:25" ht="17" customHeight="1">
      <c r="A31" s="569"/>
      <c r="B31" s="1282" t="s">
        <v>1494</v>
      </c>
      <c r="C31" s="1281" t="s">
        <v>82</v>
      </c>
      <c r="D31" s="1215"/>
      <c r="E31" s="559" t="s">
        <v>1495</v>
      </c>
      <c r="F31" s="632"/>
      <c r="G31" s="559"/>
      <c r="H31" s="1270">
        <v>76499</v>
      </c>
      <c r="I31" s="571"/>
      <c r="J31" s="559"/>
      <c r="K31" s="559"/>
      <c r="L31" s="559"/>
      <c r="M31" s="559"/>
      <c r="N31" s="559"/>
      <c r="O31" s="559"/>
      <c r="P31" s="559"/>
      <c r="Q31" s="559"/>
      <c r="R31" s="559"/>
      <c r="S31" s="559"/>
      <c r="T31" s="559"/>
      <c r="U31" s="559"/>
      <c r="V31" s="559"/>
      <c r="W31" s="559"/>
      <c r="X31" s="559"/>
      <c r="Y31" s="559"/>
    </row>
    <row r="32" spans="1:25" ht="17" customHeight="1">
      <c r="A32" s="569"/>
      <c r="B32" s="1282" t="s">
        <v>1496</v>
      </c>
      <c r="C32" s="1281" t="s">
        <v>83</v>
      </c>
      <c r="D32" s="1215"/>
      <c r="E32" s="559" t="s">
        <v>1497</v>
      </c>
      <c r="F32" s="632"/>
      <c r="G32" s="559"/>
      <c r="H32" s="1270">
        <v>14966</v>
      </c>
      <c r="I32" s="571"/>
      <c r="J32" s="559"/>
      <c r="K32" s="559"/>
      <c r="L32" s="559"/>
      <c r="M32" s="559"/>
      <c r="N32" s="559"/>
      <c r="O32" s="559"/>
      <c r="P32" s="559"/>
      <c r="Q32" s="559"/>
      <c r="R32" s="559"/>
      <c r="S32" s="559"/>
      <c r="T32" s="559"/>
      <c r="U32" s="559"/>
      <c r="V32" s="559"/>
      <c r="W32" s="559"/>
      <c r="X32" s="559"/>
      <c r="Y32" s="559"/>
    </row>
    <row r="33" spans="1:25" ht="17" customHeight="1">
      <c r="A33" s="569"/>
      <c r="B33" s="1282" t="s">
        <v>1498</v>
      </c>
      <c r="C33" s="569"/>
      <c r="D33" s="1215"/>
      <c r="E33" s="1289" t="s">
        <v>1499</v>
      </c>
      <c r="F33" s="1290"/>
      <c r="G33" s="559"/>
      <c r="H33" s="559"/>
      <c r="I33" s="571"/>
      <c r="J33" s="559"/>
      <c r="K33" s="559"/>
      <c r="L33" s="559"/>
      <c r="M33" s="559"/>
      <c r="N33" s="559"/>
      <c r="O33" s="559"/>
      <c r="P33" s="559"/>
      <c r="Q33" s="559"/>
      <c r="R33" s="559"/>
      <c r="S33" s="559"/>
      <c r="T33" s="559"/>
      <c r="U33" s="559"/>
      <c r="V33" s="559"/>
      <c r="W33" s="559"/>
      <c r="X33" s="559"/>
      <c r="Y33" s="559"/>
    </row>
    <row r="34" spans="1:25" ht="17" customHeight="1">
      <c r="A34" s="1297"/>
      <c r="B34" s="1271"/>
      <c r="C34" s="1281" t="s">
        <v>84</v>
      </c>
      <c r="D34" s="1215"/>
      <c r="E34" s="123" t="s">
        <v>3331</v>
      </c>
      <c r="F34" s="632"/>
      <c r="G34" s="1291" t="s">
        <v>1736</v>
      </c>
      <c r="H34" s="1270">
        <v>224834433000</v>
      </c>
      <c r="I34" s="571"/>
      <c r="J34" s="559"/>
      <c r="K34" s="559"/>
      <c r="L34" s="559"/>
      <c r="M34" s="559"/>
      <c r="N34" s="559"/>
      <c r="O34" s="559"/>
      <c r="P34" s="559"/>
      <c r="Q34" s="559"/>
      <c r="R34" s="559"/>
      <c r="S34" s="559"/>
      <c r="T34" s="559"/>
      <c r="U34" s="559"/>
      <c r="V34" s="559"/>
      <c r="W34" s="559"/>
      <c r="X34" s="559"/>
      <c r="Y34" s="559"/>
    </row>
    <row r="35" spans="1:25" ht="17" customHeight="1">
      <c r="A35" s="1297"/>
      <c r="B35" s="1271" t="s">
        <v>2824</v>
      </c>
      <c r="C35" s="1281" t="s">
        <v>85</v>
      </c>
      <c r="D35" s="1215"/>
      <c r="E35" s="123" t="s">
        <v>3332</v>
      </c>
      <c r="F35" s="632"/>
      <c r="G35" s="1291" t="s">
        <v>1736</v>
      </c>
      <c r="H35" s="1270">
        <v>72231000</v>
      </c>
      <c r="I35" s="571"/>
      <c r="J35" s="559"/>
      <c r="K35" s="559"/>
      <c r="L35" s="559"/>
      <c r="M35" s="559"/>
      <c r="N35" s="559"/>
      <c r="O35" s="559"/>
      <c r="P35" s="559"/>
      <c r="Q35" s="559"/>
      <c r="R35" s="559"/>
      <c r="S35" s="559"/>
      <c r="T35" s="559"/>
      <c r="U35" s="559"/>
      <c r="V35" s="559"/>
      <c r="W35" s="559"/>
      <c r="X35" s="559"/>
      <c r="Y35" s="559"/>
    </row>
    <row r="36" spans="1:25" ht="17" customHeight="1">
      <c r="A36" s="1297"/>
      <c r="B36" s="1271"/>
      <c r="C36" s="1281" t="s">
        <v>86</v>
      </c>
      <c r="D36" s="1215"/>
      <c r="E36" s="123" t="s">
        <v>3333</v>
      </c>
      <c r="F36" s="632"/>
      <c r="G36" s="1291" t="s">
        <v>1736</v>
      </c>
      <c r="H36" s="1270">
        <v>10200679018000</v>
      </c>
      <c r="I36" s="571"/>
      <c r="J36" s="559"/>
      <c r="K36" s="559"/>
      <c r="L36" s="559"/>
      <c r="M36" s="559"/>
      <c r="N36" s="559"/>
      <c r="O36" s="559"/>
      <c r="P36" s="559"/>
      <c r="Q36" s="559"/>
      <c r="R36" s="559"/>
      <c r="S36" s="559"/>
      <c r="T36" s="559"/>
      <c r="U36" s="559"/>
      <c r="V36" s="559"/>
      <c r="W36" s="559"/>
      <c r="X36" s="559"/>
      <c r="Y36" s="559"/>
    </row>
    <row r="37" spans="1:25" ht="17" customHeight="1">
      <c r="A37" s="1297"/>
      <c r="B37" s="1271" t="s">
        <v>3434</v>
      </c>
      <c r="C37" s="1281" t="s">
        <v>87</v>
      </c>
      <c r="D37" s="1215"/>
      <c r="E37" s="123" t="s">
        <v>3334</v>
      </c>
      <c r="F37" s="632"/>
      <c r="G37" s="1291" t="s">
        <v>1736</v>
      </c>
      <c r="H37" s="1298">
        <v>0</v>
      </c>
      <c r="I37" s="571"/>
      <c r="J37" s="559"/>
      <c r="K37" s="559"/>
      <c r="L37" s="559"/>
      <c r="M37" s="559"/>
      <c r="N37" s="559"/>
      <c r="O37" s="559"/>
      <c r="P37" s="559"/>
      <c r="Q37" s="559"/>
      <c r="R37" s="559"/>
      <c r="S37" s="559"/>
      <c r="T37" s="559"/>
      <c r="U37" s="559"/>
      <c r="V37" s="559"/>
      <c r="W37" s="559"/>
      <c r="X37" s="559"/>
      <c r="Y37" s="559"/>
    </row>
    <row r="38" spans="1:25" ht="17" customHeight="1">
      <c r="A38" s="1297"/>
      <c r="B38" s="1271"/>
      <c r="C38" s="1281" t="s">
        <v>2076</v>
      </c>
      <c r="D38" s="1215"/>
      <c r="E38" s="559" t="s">
        <v>1492</v>
      </c>
      <c r="F38" s="632"/>
      <c r="G38" s="1291" t="s">
        <v>1736</v>
      </c>
      <c r="H38" s="1270">
        <v>94333000</v>
      </c>
      <c r="I38" s="571"/>
      <c r="J38" s="559"/>
      <c r="K38" s="559"/>
      <c r="L38" s="559"/>
      <c r="M38" s="559"/>
      <c r="N38" s="559"/>
      <c r="O38" s="559"/>
      <c r="P38" s="559"/>
      <c r="Q38" s="559"/>
      <c r="R38" s="559"/>
      <c r="S38" s="559"/>
      <c r="T38" s="559"/>
      <c r="U38" s="559"/>
      <c r="V38" s="559"/>
      <c r="W38" s="559"/>
      <c r="X38" s="559"/>
      <c r="Y38" s="559"/>
    </row>
    <row r="39" spans="1:25" ht="17" customHeight="1">
      <c r="A39" s="1297"/>
      <c r="B39" s="1271"/>
      <c r="C39" s="1281" t="s">
        <v>2078</v>
      </c>
      <c r="D39" s="1215"/>
      <c r="E39" s="559" t="s">
        <v>1500</v>
      </c>
      <c r="F39" s="632"/>
      <c r="G39" s="1291" t="s">
        <v>1736</v>
      </c>
      <c r="H39" s="1270">
        <v>14992092.316008</v>
      </c>
      <c r="I39" s="571"/>
      <c r="J39" s="559"/>
      <c r="K39" s="559"/>
      <c r="L39" s="559"/>
      <c r="M39" s="559"/>
      <c r="N39" s="559"/>
      <c r="O39" s="559"/>
      <c r="P39" s="559"/>
      <c r="Q39" s="559"/>
      <c r="R39" s="559"/>
      <c r="S39" s="559"/>
      <c r="T39" s="559"/>
      <c r="U39" s="559"/>
      <c r="V39" s="559"/>
      <c r="W39" s="559"/>
      <c r="X39" s="559"/>
      <c r="Y39" s="559"/>
    </row>
    <row r="40" spans="1:25" ht="17" customHeight="1">
      <c r="A40" s="1297"/>
      <c r="B40" s="1271"/>
      <c r="C40" s="1281" t="s">
        <v>2080</v>
      </c>
      <c r="D40" s="1215"/>
      <c r="E40" s="559" t="s">
        <v>2825</v>
      </c>
      <c r="F40" s="632"/>
      <c r="G40" s="1291" t="s">
        <v>1736</v>
      </c>
      <c r="H40" s="1270">
        <v>394842000</v>
      </c>
      <c r="I40" s="571"/>
      <c r="J40" s="559"/>
      <c r="K40" s="559"/>
      <c r="L40" s="559"/>
      <c r="O40" s="559"/>
      <c r="P40" s="559"/>
      <c r="Q40" s="559"/>
      <c r="R40" s="559"/>
      <c r="S40" s="559"/>
      <c r="T40" s="559"/>
      <c r="U40" s="559"/>
      <c r="V40" s="559"/>
      <c r="W40" s="559"/>
      <c r="X40" s="559"/>
      <c r="Y40" s="559"/>
    </row>
    <row r="41" spans="1:25" ht="17" customHeight="1">
      <c r="A41" s="1297"/>
      <c r="B41" s="1271" t="s">
        <v>3435</v>
      </c>
      <c r="C41" s="1281" t="s">
        <v>2083</v>
      </c>
      <c r="D41" s="1215"/>
      <c r="E41" s="559" t="s">
        <v>121</v>
      </c>
      <c r="F41" s="632"/>
      <c r="G41" s="559"/>
      <c r="H41" s="1270">
        <v>34931</v>
      </c>
      <c r="I41" s="571"/>
      <c r="J41" s="559"/>
      <c r="K41" s="1270"/>
      <c r="L41" s="559"/>
      <c r="M41" s="559"/>
      <c r="N41" s="559"/>
      <c r="O41" s="559"/>
      <c r="P41" s="559"/>
      <c r="Q41" s="559"/>
      <c r="R41" s="559"/>
      <c r="S41" s="559"/>
      <c r="T41" s="559"/>
      <c r="U41" s="559"/>
      <c r="V41" s="559"/>
      <c r="W41" s="559"/>
      <c r="X41" s="559"/>
      <c r="Y41" s="559"/>
    </row>
    <row r="42" spans="1:25" ht="17" customHeight="1">
      <c r="A42" s="1297"/>
      <c r="B42" s="1271" t="s">
        <v>3436</v>
      </c>
      <c r="C42" s="1281" t="s">
        <v>2397</v>
      </c>
      <c r="D42" s="1215"/>
      <c r="E42" s="559" t="s">
        <v>122</v>
      </c>
      <c r="F42" s="632"/>
      <c r="G42" s="559"/>
      <c r="H42" s="1270">
        <v>7168</v>
      </c>
      <c r="I42" s="571"/>
      <c r="J42" s="559"/>
      <c r="K42" s="559"/>
      <c r="L42" s="559"/>
      <c r="M42" s="559"/>
      <c r="N42" s="559"/>
      <c r="O42" s="559"/>
      <c r="P42" s="559"/>
      <c r="Q42" s="559"/>
      <c r="R42" s="559"/>
      <c r="S42" s="559"/>
      <c r="T42" s="559"/>
      <c r="U42" s="559"/>
      <c r="V42" s="559"/>
      <c r="W42" s="559"/>
      <c r="X42" s="559"/>
      <c r="Y42" s="559"/>
    </row>
    <row r="43" spans="1:25" ht="17" customHeight="1">
      <c r="A43" s="1297"/>
      <c r="B43" s="1271"/>
      <c r="C43" s="1281" t="s">
        <v>2400</v>
      </c>
      <c r="D43" s="1215"/>
      <c r="E43" s="559" t="s">
        <v>123</v>
      </c>
      <c r="F43" s="632"/>
      <c r="G43" s="559"/>
      <c r="H43" s="1270">
        <v>24647</v>
      </c>
      <c r="I43" s="571"/>
      <c r="J43" s="559"/>
      <c r="K43" s="559"/>
      <c r="L43" s="559"/>
      <c r="M43" s="559"/>
      <c r="N43" s="559"/>
      <c r="O43" s="559"/>
      <c r="P43" s="559"/>
      <c r="Q43" s="559"/>
      <c r="R43" s="559"/>
      <c r="S43" s="559"/>
      <c r="T43" s="559"/>
      <c r="U43" s="559"/>
      <c r="V43" s="559"/>
      <c r="W43" s="559"/>
      <c r="X43" s="559"/>
      <c r="Y43" s="559"/>
    </row>
    <row r="44" spans="1:25" ht="17" customHeight="1">
      <c r="A44" s="1297"/>
      <c r="B44" s="1271" t="s">
        <v>3437</v>
      </c>
      <c r="C44" s="1281" t="s">
        <v>2403</v>
      </c>
      <c r="D44" s="1215"/>
      <c r="E44" s="559" t="s">
        <v>124</v>
      </c>
      <c r="F44" s="632"/>
      <c r="G44" s="559"/>
      <c r="H44" s="1270">
        <v>3116</v>
      </c>
      <c r="I44" s="571"/>
      <c r="J44" s="559"/>
      <c r="K44" s="559"/>
      <c r="L44" s="559"/>
      <c r="M44" s="559"/>
      <c r="N44" s="559"/>
      <c r="O44" s="559"/>
      <c r="P44" s="559"/>
      <c r="Q44" s="559"/>
      <c r="R44" s="559"/>
      <c r="S44" s="559"/>
      <c r="T44" s="559"/>
      <c r="U44" s="559"/>
      <c r="V44" s="559"/>
      <c r="W44" s="559"/>
      <c r="X44" s="559"/>
      <c r="Y44" s="559"/>
    </row>
    <row r="45" spans="1:25" ht="17" customHeight="1">
      <c r="A45" s="1297"/>
      <c r="B45" s="1271" t="s">
        <v>3438</v>
      </c>
      <c r="C45" s="1283"/>
      <c r="D45" s="627"/>
      <c r="E45" s="627"/>
      <c r="F45" s="627"/>
      <c r="G45" s="627"/>
      <c r="H45" s="627"/>
      <c r="I45" s="630"/>
      <c r="J45" s="559"/>
      <c r="K45" s="559"/>
      <c r="L45" s="559"/>
      <c r="M45" s="559"/>
      <c r="N45" s="559"/>
      <c r="O45" s="559"/>
      <c r="P45" s="559"/>
      <c r="Q45" s="559"/>
      <c r="R45" s="559"/>
      <c r="S45" s="559"/>
      <c r="T45" s="559"/>
      <c r="U45" s="559"/>
      <c r="V45" s="559"/>
      <c r="W45" s="559"/>
      <c r="X45" s="559"/>
      <c r="Y45" s="559"/>
    </row>
    <row r="46" spans="1:25" ht="17" customHeight="1">
      <c r="A46" s="1297"/>
      <c r="B46" s="1271" t="s">
        <v>3307</v>
      </c>
      <c r="C46" s="569"/>
      <c r="D46" s="1211"/>
      <c r="E46" s="561"/>
      <c r="F46" s="561"/>
      <c r="G46" s="561"/>
      <c r="H46" s="561"/>
      <c r="I46" s="571"/>
      <c r="J46" s="559"/>
      <c r="K46" s="559"/>
      <c r="L46" s="559"/>
      <c r="M46" s="559"/>
      <c r="N46" s="559"/>
      <c r="O46" s="559"/>
      <c r="P46" s="559"/>
      <c r="Q46" s="559"/>
      <c r="R46" s="559"/>
      <c r="S46" s="559"/>
      <c r="T46" s="559"/>
      <c r="U46" s="559"/>
      <c r="V46" s="559"/>
      <c r="W46" s="559"/>
      <c r="X46" s="559"/>
      <c r="Y46" s="559"/>
    </row>
    <row r="47" spans="1:25" ht="17" customHeight="1">
      <c r="A47" s="1297"/>
      <c r="B47" s="1271" t="s">
        <v>3439</v>
      </c>
      <c r="C47" s="569"/>
      <c r="D47" s="1211"/>
      <c r="E47" s="1805" t="s">
        <v>3006</v>
      </c>
      <c r="F47" s="123"/>
      <c r="G47" s="561"/>
      <c r="H47" s="561"/>
      <c r="I47" s="571"/>
      <c r="J47" s="559"/>
      <c r="K47" s="559"/>
      <c r="L47" s="559"/>
      <c r="M47" s="559"/>
      <c r="N47" s="559"/>
      <c r="O47" s="559"/>
      <c r="P47" s="559"/>
      <c r="Q47" s="559"/>
      <c r="R47" s="559"/>
      <c r="S47" s="559"/>
      <c r="T47" s="559"/>
      <c r="U47" s="559"/>
      <c r="V47" s="559"/>
      <c r="W47" s="559"/>
      <c r="X47" s="559"/>
      <c r="Y47" s="559"/>
    </row>
    <row r="48" spans="1:25" ht="16.5" customHeight="1">
      <c r="A48" s="1297"/>
      <c r="B48" s="1271" t="s">
        <v>3440</v>
      </c>
      <c r="C48" s="569"/>
      <c r="D48" s="559"/>
      <c r="E48" s="123" t="s">
        <v>3447</v>
      </c>
      <c r="F48" s="123"/>
      <c r="G48" s="559"/>
      <c r="H48" s="559"/>
      <c r="I48" s="571"/>
      <c r="J48" s="559"/>
      <c r="K48" s="559"/>
      <c r="L48" s="559"/>
      <c r="M48" s="559"/>
      <c r="N48" s="559"/>
      <c r="O48" s="559"/>
      <c r="P48" s="559"/>
      <c r="Q48" s="559"/>
      <c r="R48" s="559"/>
      <c r="S48" s="559"/>
      <c r="T48" s="559"/>
      <c r="U48" s="559"/>
      <c r="V48" s="559"/>
      <c r="W48" s="559"/>
      <c r="X48" s="559"/>
      <c r="Y48" s="559"/>
    </row>
    <row r="49" spans="1:25" ht="17" customHeight="1">
      <c r="A49" s="1297"/>
      <c r="B49" s="1271"/>
      <c r="C49" s="569"/>
      <c r="D49" s="559"/>
      <c r="E49" s="1805" t="s">
        <v>3448</v>
      </c>
      <c r="F49" s="123"/>
      <c r="G49" s="559"/>
      <c r="H49" s="559"/>
      <c r="I49" s="571"/>
      <c r="J49" s="559"/>
      <c r="K49" s="559"/>
      <c r="L49" s="559"/>
      <c r="M49" s="559"/>
      <c r="N49" s="559"/>
      <c r="O49" s="559"/>
      <c r="P49" s="559"/>
      <c r="Q49" s="559"/>
      <c r="R49" s="559"/>
      <c r="S49" s="559"/>
      <c r="T49" s="559"/>
      <c r="U49" s="559"/>
      <c r="V49" s="559"/>
      <c r="W49" s="559"/>
      <c r="X49" s="559"/>
      <c r="Y49" s="559"/>
    </row>
    <row r="50" spans="1:25" ht="17" customHeight="1">
      <c r="A50" s="1297"/>
      <c r="B50" s="1271"/>
      <c r="C50" s="569"/>
      <c r="D50" s="559"/>
      <c r="E50" s="1805" t="s">
        <v>3449</v>
      </c>
      <c r="F50" s="123"/>
      <c r="G50" s="559"/>
      <c r="H50" s="559"/>
      <c r="I50" s="571"/>
      <c r="J50" s="559"/>
      <c r="K50" s="559"/>
      <c r="L50" s="559"/>
      <c r="M50" s="559"/>
      <c r="N50" s="559"/>
      <c r="O50" s="559"/>
      <c r="P50" s="559"/>
      <c r="Q50" s="559"/>
      <c r="R50" s="559"/>
      <c r="S50" s="559"/>
      <c r="T50" s="559"/>
      <c r="U50" s="559"/>
      <c r="V50" s="559"/>
      <c r="W50" s="559"/>
      <c r="X50" s="559"/>
      <c r="Y50" s="559"/>
    </row>
    <row r="51" spans="1:25" ht="17" customHeight="1">
      <c r="A51" s="1297"/>
      <c r="B51" s="1271"/>
      <c r="C51" s="569"/>
      <c r="D51" s="559"/>
      <c r="E51" s="123" t="s">
        <v>3450</v>
      </c>
      <c r="F51" s="123"/>
      <c r="G51" s="559"/>
      <c r="H51" s="559"/>
      <c r="I51" s="571"/>
      <c r="J51" s="559"/>
      <c r="K51" s="559"/>
      <c r="L51" s="559"/>
      <c r="M51" s="559"/>
      <c r="N51" s="559"/>
      <c r="O51" s="559"/>
      <c r="P51" s="559"/>
      <c r="Q51" s="559"/>
      <c r="R51" s="559"/>
      <c r="S51" s="559"/>
      <c r="T51" s="559"/>
      <c r="U51" s="559"/>
      <c r="V51" s="559"/>
      <c r="W51" s="559"/>
      <c r="X51" s="559"/>
      <c r="Y51" s="559"/>
    </row>
    <row r="52" spans="1:25" ht="17" customHeight="1">
      <c r="A52" s="1297"/>
      <c r="B52" s="1271"/>
      <c r="C52" s="569"/>
      <c r="D52" s="559"/>
      <c r="E52" s="1805" t="s">
        <v>3327</v>
      </c>
      <c r="F52" s="123"/>
      <c r="G52" s="559"/>
      <c r="H52" s="559"/>
      <c r="I52" s="571"/>
      <c r="J52" s="559"/>
      <c r="K52" s="559"/>
      <c r="L52" s="559"/>
      <c r="M52" s="559"/>
      <c r="N52" s="559"/>
      <c r="O52" s="559"/>
      <c r="P52" s="559"/>
      <c r="Q52" s="559"/>
      <c r="R52" s="559"/>
      <c r="S52" s="559"/>
      <c r="T52" s="559"/>
      <c r="U52" s="559"/>
      <c r="V52" s="559"/>
      <c r="W52" s="559"/>
      <c r="X52" s="559"/>
      <c r="Y52" s="559"/>
    </row>
    <row r="53" spans="1:25" ht="17" customHeight="1">
      <c r="A53" s="1297"/>
      <c r="B53" s="1271"/>
      <c r="C53" s="569"/>
      <c r="D53" s="559"/>
      <c r="E53" s="2063" t="s">
        <v>3451</v>
      </c>
      <c r="F53" s="123"/>
      <c r="G53" s="559"/>
      <c r="H53" s="559"/>
      <c r="I53" s="571"/>
      <c r="J53" s="559"/>
      <c r="K53" s="559"/>
      <c r="L53" s="559"/>
      <c r="M53" s="559"/>
      <c r="N53" s="559"/>
      <c r="O53" s="559"/>
      <c r="P53" s="559"/>
      <c r="Q53" s="559"/>
      <c r="R53" s="559"/>
      <c r="S53" s="559"/>
      <c r="T53" s="559"/>
      <c r="U53" s="559"/>
      <c r="V53" s="559"/>
      <c r="W53" s="559"/>
      <c r="X53" s="559"/>
      <c r="Y53" s="559"/>
    </row>
    <row r="54" spans="1:25" ht="17" customHeight="1" thickBot="1">
      <c r="A54" s="1300" t="s">
        <v>706</v>
      </c>
      <c r="B54" s="1301" t="s">
        <v>706</v>
      </c>
      <c r="C54" s="1302"/>
      <c r="D54" s="648"/>
      <c r="E54" s="648"/>
      <c r="F54" s="648"/>
      <c r="G54" s="648"/>
      <c r="H54" s="648"/>
      <c r="I54" s="1303"/>
      <c r="J54" s="559"/>
      <c r="K54" s="570"/>
      <c r="L54" s="559"/>
      <c r="M54" s="559"/>
      <c r="N54" s="559"/>
      <c r="O54" s="559"/>
      <c r="P54" s="559"/>
      <c r="Q54" s="559"/>
      <c r="R54" s="559"/>
      <c r="S54" s="559"/>
      <c r="T54" s="559"/>
      <c r="U54" s="559"/>
      <c r="V54" s="559"/>
      <c r="W54" s="559"/>
      <c r="X54" s="559"/>
      <c r="Y54" s="559"/>
    </row>
    <row r="55" spans="1:25" ht="17" customHeight="1">
      <c r="A55" s="559" t="s">
        <v>454</v>
      </c>
      <c r="B55" s="559"/>
      <c r="C55" s="559"/>
      <c r="D55" s="559"/>
      <c r="E55" s="559" t="s">
        <v>706</v>
      </c>
      <c r="F55" s="559"/>
      <c r="G55" s="559"/>
      <c r="H55" s="1291" t="s">
        <v>125</v>
      </c>
      <c r="I55" s="559"/>
      <c r="J55" s="559"/>
      <c r="K55" s="559"/>
      <c r="L55" s="559"/>
      <c r="M55" s="559"/>
      <c r="N55" s="559"/>
      <c r="O55" s="559"/>
      <c r="P55" s="559"/>
      <c r="Q55" s="559"/>
      <c r="R55" s="559"/>
      <c r="S55" s="559"/>
      <c r="T55" s="559"/>
      <c r="U55" s="559"/>
      <c r="V55" s="559"/>
      <c r="W55" s="559"/>
      <c r="X55" s="559"/>
      <c r="Y55" s="559"/>
    </row>
    <row r="56" spans="1:25" ht="17" customHeight="1">
      <c r="A56" s="561">
        <v>81</v>
      </c>
      <c r="B56" s="561"/>
      <c r="C56" s="561"/>
      <c r="D56" s="561"/>
      <c r="E56" s="561">
        <v>82</v>
      </c>
      <c r="F56" s="561"/>
      <c r="G56" s="561"/>
      <c r="H56" s="561"/>
      <c r="I56" s="561"/>
      <c r="J56" s="559"/>
      <c r="K56" s="559"/>
      <c r="L56" s="559"/>
      <c r="M56" s="559"/>
      <c r="N56" s="559"/>
      <c r="O56" s="559"/>
      <c r="P56" s="559"/>
      <c r="Q56" s="559"/>
      <c r="R56" s="559"/>
      <c r="S56" s="559"/>
      <c r="T56" s="559"/>
      <c r="U56" s="559"/>
      <c r="V56" s="559"/>
      <c r="W56" s="559"/>
      <c r="X56" s="559"/>
      <c r="Y56" s="559"/>
    </row>
    <row r="57" spans="1:25" ht="17" customHeight="1">
      <c r="A57" s="561"/>
      <c r="B57" s="561"/>
      <c r="C57" s="561"/>
      <c r="D57" s="561"/>
      <c r="E57" s="561"/>
      <c r="F57" s="561"/>
      <c r="G57" s="561"/>
      <c r="H57" s="561"/>
      <c r="I57" s="561"/>
      <c r="J57" s="559"/>
      <c r="K57" s="559"/>
      <c r="L57" s="559"/>
      <c r="M57" s="559"/>
      <c r="N57" s="559"/>
      <c r="O57" s="559"/>
      <c r="P57" s="559"/>
      <c r="Q57" s="559"/>
      <c r="R57" s="559"/>
      <c r="S57" s="559"/>
      <c r="T57" s="559"/>
      <c r="U57" s="559"/>
      <c r="V57" s="559"/>
      <c r="W57" s="559"/>
      <c r="X57" s="559"/>
      <c r="Y57" s="559"/>
    </row>
    <row r="58" spans="1:25" ht="16" thickBot="1">
      <c r="A58" s="559" t="str">
        <f>+CONAMEDATE</f>
        <v>Annual Report of VERIZON NEW YORK INC.                                      For the period ending DECEMBER 31, 2023</v>
      </c>
      <c r="B58" s="559"/>
      <c r="C58" s="559" t="str">
        <f>+CONAMEDATE2</f>
        <v>Annual Report of VERIZON NEW YORK INC.                                                 For the period ending DECEMBER 31, 2023</v>
      </c>
      <c r="D58" s="1272"/>
      <c r="E58" s="1272"/>
      <c r="F58" s="559"/>
      <c r="G58" s="1272"/>
      <c r="H58" s="1272"/>
      <c r="I58" s="1272"/>
      <c r="J58" s="559"/>
      <c r="K58" s="559"/>
      <c r="L58" s="559"/>
      <c r="M58" s="559"/>
      <c r="N58" s="559"/>
      <c r="O58" s="559"/>
      <c r="P58" s="559"/>
      <c r="Q58" s="559"/>
      <c r="R58" s="559"/>
      <c r="S58" s="559"/>
    </row>
    <row r="59" spans="1:25">
      <c r="A59" s="1274" t="s">
        <v>706</v>
      </c>
      <c r="B59" s="1275"/>
      <c r="C59" s="1274"/>
      <c r="D59" s="1276"/>
      <c r="E59" s="1276"/>
      <c r="F59" s="1276"/>
      <c r="G59" s="1276"/>
      <c r="H59" s="1276"/>
      <c r="I59" s="1275"/>
      <c r="J59" s="559"/>
      <c r="K59" s="559"/>
      <c r="L59" s="559"/>
      <c r="M59" s="559"/>
      <c r="N59" s="559"/>
      <c r="O59" s="559"/>
      <c r="P59" s="559"/>
      <c r="Q59" s="559"/>
      <c r="R59" s="559"/>
      <c r="S59" s="559"/>
    </row>
    <row r="60" spans="1:25">
      <c r="A60" s="1278" t="s">
        <v>791</v>
      </c>
      <c r="B60" s="1277"/>
      <c r="C60" s="1278" t="s">
        <v>792</v>
      </c>
      <c r="D60" s="1279"/>
      <c r="E60" s="1279"/>
      <c r="F60" s="1279"/>
      <c r="G60" s="1279"/>
      <c r="H60" s="1279"/>
      <c r="I60" s="1277"/>
      <c r="J60" s="559"/>
      <c r="K60" s="559"/>
      <c r="L60" s="559"/>
      <c r="M60" s="559"/>
      <c r="N60" s="559"/>
      <c r="O60" s="559"/>
      <c r="P60" s="559"/>
      <c r="Q60" s="559"/>
      <c r="R60" s="559"/>
      <c r="S60" s="559"/>
    </row>
    <row r="61" spans="1:25">
      <c r="A61" s="569"/>
      <c r="B61" s="636" t="s">
        <v>2771</v>
      </c>
      <c r="C61" s="569"/>
      <c r="D61" s="559"/>
      <c r="E61" s="1280" t="s">
        <v>2771</v>
      </c>
      <c r="F61" s="559"/>
      <c r="G61" s="559"/>
      <c r="H61" s="559"/>
      <c r="I61" s="571"/>
      <c r="J61" s="559"/>
      <c r="K61" s="559"/>
      <c r="L61" s="559"/>
      <c r="M61" s="559"/>
      <c r="N61" s="559"/>
      <c r="O61" s="559"/>
      <c r="P61" s="559"/>
      <c r="Q61" s="559"/>
      <c r="R61" s="559"/>
      <c r="S61" s="559"/>
    </row>
    <row r="62" spans="1:25">
      <c r="A62" s="1281" t="s">
        <v>1858</v>
      </c>
      <c r="B62" s="1282" t="s">
        <v>793</v>
      </c>
      <c r="C62" s="1283"/>
      <c r="D62" s="1207"/>
      <c r="E62" s="627" t="s">
        <v>706</v>
      </c>
      <c r="F62" s="628"/>
      <c r="G62" s="627"/>
      <c r="H62" s="627"/>
      <c r="I62" s="630"/>
      <c r="J62" s="559"/>
      <c r="K62" s="559"/>
      <c r="L62" s="559"/>
      <c r="M62" s="559"/>
      <c r="N62" s="559"/>
      <c r="O62" s="559"/>
      <c r="P62" s="559"/>
      <c r="Q62" s="559"/>
      <c r="R62" s="559"/>
      <c r="S62" s="559"/>
    </row>
    <row r="63" spans="1:25">
      <c r="A63" s="569"/>
      <c r="B63" s="1282" t="s">
        <v>794</v>
      </c>
      <c r="C63" s="569"/>
      <c r="D63" s="1215"/>
      <c r="E63" s="559"/>
      <c r="F63" s="632"/>
      <c r="G63" s="559"/>
      <c r="H63" s="1280" t="s">
        <v>262</v>
      </c>
      <c r="I63" s="571"/>
      <c r="J63" s="559"/>
      <c r="K63" s="559"/>
      <c r="L63" s="559"/>
      <c r="M63" s="559"/>
      <c r="N63" s="559"/>
      <c r="O63" s="559"/>
      <c r="P63" s="559"/>
      <c r="Q63" s="559"/>
      <c r="R63" s="559"/>
      <c r="S63" s="559"/>
      <c r="T63" s="559"/>
      <c r="U63" s="559"/>
      <c r="V63" s="559"/>
      <c r="W63" s="559"/>
      <c r="X63" s="559"/>
      <c r="Y63" s="559"/>
    </row>
    <row r="64" spans="1:25">
      <c r="A64" s="569"/>
      <c r="B64" s="1282" t="s">
        <v>795</v>
      </c>
      <c r="C64" s="1281" t="s">
        <v>35</v>
      </c>
      <c r="D64" s="1215"/>
      <c r="E64" s="1280" t="s">
        <v>546</v>
      </c>
      <c r="F64" s="632"/>
      <c r="G64" s="559"/>
      <c r="H64" s="1280" t="s">
        <v>52</v>
      </c>
      <c r="I64" s="571"/>
      <c r="J64" s="559"/>
      <c r="K64" s="559"/>
      <c r="L64" s="559"/>
      <c r="M64" s="559"/>
      <c r="N64" s="559"/>
      <c r="O64" s="559"/>
      <c r="P64" s="559"/>
      <c r="Q64" s="559"/>
      <c r="R64" s="559"/>
      <c r="S64" s="559"/>
      <c r="T64" s="559"/>
      <c r="U64" s="559"/>
      <c r="V64" s="559"/>
      <c r="W64" s="559"/>
      <c r="X64" s="559"/>
      <c r="Y64" s="559"/>
    </row>
    <row r="65" spans="1:25">
      <c r="A65" s="1281" t="s">
        <v>1872</v>
      </c>
      <c r="B65" s="1282" t="s">
        <v>796</v>
      </c>
      <c r="C65" s="1281" t="s">
        <v>47</v>
      </c>
      <c r="D65" s="1215"/>
      <c r="E65" s="1280" t="s">
        <v>459</v>
      </c>
      <c r="F65" s="632"/>
      <c r="G65" s="559"/>
      <c r="H65" s="1280" t="s">
        <v>460</v>
      </c>
      <c r="I65" s="571"/>
      <c r="J65" s="559"/>
      <c r="K65" s="559"/>
      <c r="L65" s="559"/>
      <c r="M65" s="559"/>
      <c r="N65" s="559"/>
      <c r="O65" s="559"/>
      <c r="P65" s="559"/>
      <c r="Q65" s="559"/>
      <c r="R65" s="559"/>
      <c r="S65" s="559"/>
      <c r="T65" s="559"/>
      <c r="U65" s="559"/>
      <c r="V65" s="559"/>
      <c r="W65" s="559"/>
      <c r="X65" s="559"/>
      <c r="Y65" s="559"/>
    </row>
    <row r="66" spans="1:25">
      <c r="A66" s="569"/>
      <c r="B66" s="1282" t="s">
        <v>797</v>
      </c>
      <c r="C66" s="1284"/>
      <c r="D66" s="1285"/>
      <c r="E66" s="1286"/>
      <c r="F66" s="1287"/>
      <c r="G66" s="1286"/>
      <c r="H66" s="1286"/>
      <c r="I66" s="1288"/>
      <c r="J66" s="559"/>
      <c r="K66" s="559"/>
      <c r="L66" s="559"/>
      <c r="M66" s="559"/>
      <c r="N66" s="559"/>
      <c r="O66" s="559"/>
      <c r="P66" s="559"/>
      <c r="Q66" s="559"/>
      <c r="R66" s="559"/>
      <c r="S66" s="559"/>
      <c r="T66" s="559"/>
      <c r="U66" s="559"/>
      <c r="V66" s="559"/>
      <c r="W66" s="559"/>
      <c r="X66" s="559"/>
      <c r="Y66" s="559"/>
    </row>
    <row r="67" spans="1:25">
      <c r="A67" s="569"/>
      <c r="B67" s="1282" t="s">
        <v>798</v>
      </c>
      <c r="C67" s="569"/>
      <c r="D67" s="1215"/>
      <c r="E67" s="1289" t="s">
        <v>799</v>
      </c>
      <c r="F67" s="1290"/>
      <c r="G67" s="559"/>
      <c r="H67" s="559"/>
      <c r="I67" s="571"/>
      <c r="J67" s="559"/>
      <c r="K67" s="559"/>
      <c r="L67" s="559"/>
      <c r="M67" s="559"/>
      <c r="N67" s="559"/>
      <c r="O67" s="559"/>
      <c r="P67" s="559"/>
      <c r="Q67" s="559"/>
      <c r="R67" s="559"/>
      <c r="S67" s="559"/>
      <c r="T67" s="559"/>
      <c r="U67" s="559"/>
      <c r="V67" s="559"/>
      <c r="W67" s="559"/>
      <c r="X67" s="559"/>
      <c r="Y67" s="559"/>
    </row>
    <row r="68" spans="1:25">
      <c r="A68" s="1281" t="s">
        <v>1223</v>
      </c>
      <c r="B68" s="1282" t="s">
        <v>0</v>
      </c>
      <c r="C68" s="1281" t="s">
        <v>463</v>
      </c>
      <c r="D68" s="1215"/>
      <c r="E68" s="559" t="s">
        <v>1</v>
      </c>
      <c r="F68" s="632"/>
      <c r="G68" s="1291" t="s">
        <v>1736</v>
      </c>
      <c r="H68" s="1003">
        <v>3087926000</v>
      </c>
      <c r="I68" s="571"/>
      <c r="J68" s="559"/>
      <c r="K68" s="559"/>
      <c r="L68" s="559"/>
      <c r="M68" s="559"/>
      <c r="N68" s="559"/>
      <c r="O68" s="559"/>
      <c r="P68" s="559"/>
      <c r="Q68" s="559"/>
      <c r="R68" s="559"/>
      <c r="S68" s="559"/>
      <c r="T68" s="559"/>
      <c r="U68" s="559"/>
      <c r="V68" s="559"/>
      <c r="W68" s="559"/>
      <c r="X68" s="559"/>
      <c r="Y68" s="559"/>
    </row>
    <row r="69" spans="1:25">
      <c r="A69" s="569"/>
      <c r="B69" s="1282" t="s">
        <v>2</v>
      </c>
      <c r="C69" s="1281" t="s">
        <v>820</v>
      </c>
      <c r="D69" s="1215"/>
      <c r="E69" s="559" t="s">
        <v>3</v>
      </c>
      <c r="F69" s="632"/>
      <c r="G69" s="1291" t="s">
        <v>1736</v>
      </c>
      <c r="H69" s="1003">
        <v>3088022000</v>
      </c>
      <c r="I69" s="571"/>
      <c r="J69" s="559"/>
      <c r="K69" s="559"/>
      <c r="L69" s="559"/>
      <c r="M69" s="559"/>
      <c r="N69" s="559"/>
      <c r="O69" s="559"/>
      <c r="P69" s="559"/>
      <c r="Q69" s="559"/>
      <c r="R69" s="559"/>
      <c r="S69" s="559"/>
      <c r="T69" s="559"/>
      <c r="U69" s="559"/>
      <c r="V69" s="559"/>
      <c r="W69" s="559"/>
      <c r="X69" s="559"/>
      <c r="Y69" s="559"/>
    </row>
    <row r="70" spans="1:25">
      <c r="A70" s="1281" t="s">
        <v>1243</v>
      </c>
      <c r="B70" s="1282" t="s">
        <v>4</v>
      </c>
      <c r="C70" s="1281" t="s">
        <v>1058</v>
      </c>
      <c r="D70" s="1215"/>
      <c r="E70" s="797" t="s">
        <v>5</v>
      </c>
      <c r="F70" s="1292"/>
      <c r="G70" s="1291" t="s">
        <v>1736</v>
      </c>
      <c r="H70" s="1003">
        <v>2948408000</v>
      </c>
      <c r="I70" s="571"/>
      <c r="J70" s="559"/>
      <c r="K70" s="559"/>
      <c r="L70" s="559"/>
      <c r="M70" s="559"/>
      <c r="N70" s="559"/>
      <c r="O70" s="559"/>
      <c r="P70" s="559"/>
      <c r="Q70" s="559"/>
      <c r="R70" s="559"/>
      <c r="S70" s="559"/>
      <c r="T70" s="559"/>
      <c r="U70" s="559"/>
      <c r="V70" s="559"/>
      <c r="W70" s="559"/>
      <c r="X70" s="559"/>
      <c r="Y70" s="559"/>
    </row>
    <row r="71" spans="1:25">
      <c r="A71" s="569" t="s">
        <v>706</v>
      </c>
      <c r="B71" s="1282" t="s">
        <v>6</v>
      </c>
      <c r="C71" s="1281" t="s">
        <v>70</v>
      </c>
      <c r="D71" s="1215"/>
      <c r="E71" s="559" t="s">
        <v>7</v>
      </c>
      <c r="F71" s="632"/>
      <c r="G71" s="1291" t="s">
        <v>1736</v>
      </c>
      <c r="H71" s="1003">
        <v>0</v>
      </c>
      <c r="I71" s="571"/>
      <c r="J71" s="559"/>
      <c r="K71" s="559"/>
      <c r="L71" s="559"/>
      <c r="M71" s="559"/>
      <c r="N71" s="559"/>
      <c r="O71" s="559"/>
      <c r="P71" s="559"/>
      <c r="Q71" s="559"/>
      <c r="R71" s="559"/>
      <c r="S71" s="559"/>
      <c r="T71" s="559"/>
      <c r="U71" s="559"/>
      <c r="V71" s="559"/>
      <c r="W71" s="559"/>
      <c r="X71" s="559"/>
      <c r="Y71" s="559"/>
    </row>
    <row r="72" spans="1:25">
      <c r="A72" s="1281" t="s">
        <v>1268</v>
      </c>
      <c r="B72" s="1282" t="s">
        <v>8</v>
      </c>
      <c r="C72" s="1281" t="s">
        <v>71</v>
      </c>
      <c r="D72" s="1215"/>
      <c r="E72" s="559" t="s">
        <v>9</v>
      </c>
      <c r="F72" s="632"/>
      <c r="G72" s="1291" t="s">
        <v>1736</v>
      </c>
      <c r="H72" s="1003">
        <v>0</v>
      </c>
      <c r="I72" s="571"/>
      <c r="J72" s="559"/>
      <c r="K72" s="559"/>
      <c r="L72" s="559"/>
      <c r="M72" s="559"/>
      <c r="N72" s="559"/>
      <c r="O72" s="559"/>
      <c r="P72" s="559"/>
      <c r="Q72" s="559"/>
      <c r="R72" s="559"/>
      <c r="S72" s="559"/>
      <c r="T72" s="559"/>
      <c r="U72" s="559"/>
      <c r="V72" s="559"/>
      <c r="W72" s="559"/>
      <c r="X72" s="559"/>
      <c r="Y72" s="559"/>
    </row>
    <row r="73" spans="1:25" ht="19">
      <c r="A73" s="1281" t="s">
        <v>1271</v>
      </c>
      <c r="B73" s="1282" t="s">
        <v>10</v>
      </c>
      <c r="C73" s="1281" t="s">
        <v>471</v>
      </c>
      <c r="D73" s="1215"/>
      <c r="E73" s="123" t="s">
        <v>3330</v>
      </c>
      <c r="F73" s="632"/>
      <c r="G73" s="1291" t="s">
        <v>1736</v>
      </c>
      <c r="H73" s="1003">
        <v>0</v>
      </c>
      <c r="I73" s="571"/>
      <c r="J73" s="559"/>
      <c r="K73" s="559"/>
      <c r="L73" s="559"/>
      <c r="M73" s="559"/>
      <c r="N73" s="559"/>
      <c r="O73" s="559"/>
      <c r="P73" s="559"/>
      <c r="Q73" s="559"/>
      <c r="R73" s="559"/>
      <c r="S73" s="559"/>
      <c r="T73" s="559"/>
      <c r="U73" s="559"/>
      <c r="V73" s="559"/>
      <c r="W73" s="559"/>
      <c r="X73" s="559"/>
      <c r="Y73" s="559"/>
    </row>
    <row r="74" spans="1:25">
      <c r="A74" s="1281" t="s">
        <v>1879</v>
      </c>
      <c r="B74" s="1282" t="s">
        <v>12</v>
      </c>
      <c r="C74" s="1281" t="s">
        <v>474</v>
      </c>
      <c r="D74" s="1215"/>
      <c r="E74" s="559" t="s">
        <v>13</v>
      </c>
      <c r="F74" s="632"/>
      <c r="G74" s="559"/>
      <c r="H74" s="1293">
        <v>44927</v>
      </c>
      <c r="I74" s="571"/>
      <c r="J74" s="559"/>
      <c r="K74" s="559"/>
      <c r="L74" s="559"/>
      <c r="M74" s="559"/>
      <c r="N74" s="559"/>
      <c r="O74" s="559"/>
      <c r="P74" s="559"/>
      <c r="Q74" s="559"/>
      <c r="R74" s="559"/>
      <c r="S74" s="559"/>
      <c r="T74" s="559"/>
      <c r="U74" s="559"/>
      <c r="V74" s="559"/>
      <c r="W74" s="559"/>
      <c r="X74" s="559"/>
      <c r="Y74" s="559"/>
    </row>
    <row r="75" spans="1:25">
      <c r="A75" s="569"/>
      <c r="B75" s="1282" t="s">
        <v>14</v>
      </c>
      <c r="C75" s="1281" t="s">
        <v>2064</v>
      </c>
      <c r="D75" s="1215"/>
      <c r="E75" s="559" t="s">
        <v>15</v>
      </c>
      <c r="F75" s="632"/>
      <c r="G75" s="559"/>
      <c r="H75" s="1294">
        <v>5.11E-2</v>
      </c>
      <c r="I75" s="571" t="s">
        <v>2109</v>
      </c>
      <c r="J75" s="559"/>
      <c r="K75" s="559"/>
      <c r="L75" s="559"/>
      <c r="M75" s="559"/>
      <c r="N75" s="559"/>
      <c r="O75" s="559"/>
      <c r="P75" s="559"/>
      <c r="Q75" s="559"/>
      <c r="R75" s="559"/>
      <c r="S75" s="559"/>
      <c r="T75" s="559"/>
      <c r="U75" s="559"/>
      <c r="V75" s="559"/>
      <c r="W75" s="559"/>
      <c r="X75" s="559"/>
      <c r="Y75" s="559"/>
    </row>
    <row r="76" spans="1:25">
      <c r="A76" s="1281" t="s">
        <v>1220</v>
      </c>
      <c r="B76" s="1282" t="s">
        <v>16</v>
      </c>
      <c r="C76" s="1281" t="s">
        <v>334</v>
      </c>
      <c r="D76" s="1215"/>
      <c r="E76" s="559" t="s">
        <v>3326</v>
      </c>
      <c r="F76" s="632"/>
      <c r="G76" s="559"/>
      <c r="H76" s="1294">
        <v>7.7499999999999999E-2</v>
      </c>
      <c r="I76" s="571" t="s">
        <v>2109</v>
      </c>
      <c r="J76" s="559"/>
      <c r="K76" s="559"/>
      <c r="L76" s="559"/>
      <c r="M76" s="559"/>
      <c r="N76" s="559"/>
      <c r="O76" s="559"/>
      <c r="P76" s="559"/>
      <c r="Q76" s="559"/>
      <c r="R76" s="559"/>
      <c r="S76" s="559"/>
      <c r="T76" s="559"/>
      <c r="U76" s="559"/>
      <c r="V76" s="559"/>
      <c r="W76" s="559"/>
      <c r="X76" s="559"/>
      <c r="Y76" s="559"/>
    </row>
    <row r="77" spans="1:25">
      <c r="A77" s="569" t="s">
        <v>706</v>
      </c>
      <c r="B77" s="1282" t="s">
        <v>17</v>
      </c>
      <c r="C77" s="1281" t="s">
        <v>72</v>
      </c>
      <c r="D77" s="1215"/>
      <c r="E77" s="559" t="s">
        <v>18</v>
      </c>
      <c r="F77" s="632"/>
      <c r="G77" s="559"/>
      <c r="H77" s="1295" t="s">
        <v>2821</v>
      </c>
      <c r="I77" s="571" t="s">
        <v>2109</v>
      </c>
      <c r="J77" s="559"/>
      <c r="K77" s="559"/>
      <c r="L77" s="559"/>
      <c r="M77" s="559"/>
      <c r="N77" s="559"/>
      <c r="O77" s="559"/>
      <c r="P77" s="559"/>
      <c r="Q77" s="559"/>
      <c r="R77" s="559"/>
      <c r="S77" s="559"/>
      <c r="T77" s="559"/>
      <c r="U77" s="559"/>
      <c r="V77" s="559"/>
      <c r="W77" s="559"/>
      <c r="X77" s="559"/>
      <c r="Y77" s="559"/>
    </row>
    <row r="78" spans="1:25">
      <c r="A78" s="1281" t="s">
        <v>1241</v>
      </c>
      <c r="B78" s="1282" t="s">
        <v>19</v>
      </c>
      <c r="C78" s="569"/>
      <c r="D78" s="1215"/>
      <c r="E78" s="1280" t="s">
        <v>20</v>
      </c>
      <c r="F78" s="632"/>
      <c r="G78" s="559"/>
      <c r="H78" s="559"/>
      <c r="I78" s="571"/>
      <c r="J78" s="559"/>
      <c r="K78" s="559"/>
      <c r="L78" s="559"/>
      <c r="M78" s="559"/>
      <c r="N78" s="559"/>
      <c r="O78" s="559"/>
      <c r="P78" s="559"/>
      <c r="Q78" s="559"/>
      <c r="R78" s="559"/>
      <c r="S78" s="559"/>
      <c r="T78" s="559"/>
      <c r="U78" s="559"/>
      <c r="V78" s="559"/>
      <c r="W78" s="559"/>
      <c r="X78" s="559"/>
      <c r="Y78" s="559"/>
    </row>
    <row r="79" spans="1:25">
      <c r="A79" s="569"/>
      <c r="B79" s="1282" t="s">
        <v>21</v>
      </c>
      <c r="C79" s="1281" t="s">
        <v>73</v>
      </c>
      <c r="D79" s="1215"/>
      <c r="E79" s="559" t="s">
        <v>22</v>
      </c>
      <c r="F79" s="632"/>
      <c r="G79" s="1291" t="s">
        <v>1736</v>
      </c>
      <c r="H79" s="1270">
        <v>68000</v>
      </c>
      <c r="I79" s="571"/>
      <c r="J79" s="559"/>
      <c r="K79" s="559"/>
      <c r="L79" s="559"/>
      <c r="M79" s="559"/>
      <c r="N79" s="559"/>
      <c r="O79" s="559"/>
      <c r="P79" s="559"/>
      <c r="Q79" s="559"/>
      <c r="R79" s="559"/>
      <c r="S79" s="559"/>
      <c r="T79" s="559"/>
      <c r="U79" s="559"/>
      <c r="V79" s="559"/>
      <c r="W79" s="559"/>
      <c r="X79" s="559"/>
      <c r="Y79" s="559"/>
    </row>
    <row r="80" spans="1:25">
      <c r="A80" s="1281" t="s">
        <v>1258</v>
      </c>
      <c r="B80" s="1282" t="s">
        <v>1480</v>
      </c>
      <c r="C80" s="1281" t="s">
        <v>74</v>
      </c>
      <c r="D80" s="1215"/>
      <c r="E80" s="559" t="s">
        <v>1481</v>
      </c>
      <c r="F80" s="632"/>
      <c r="G80" s="559"/>
      <c r="H80" s="1270">
        <v>147234000</v>
      </c>
      <c r="I80" s="571"/>
      <c r="J80" s="559"/>
      <c r="K80" s="559"/>
      <c r="L80" s="559"/>
      <c r="M80" s="559"/>
      <c r="N80" s="559"/>
      <c r="O80" s="559"/>
      <c r="P80" s="559"/>
      <c r="Q80" s="559"/>
      <c r="R80" s="559"/>
      <c r="S80" s="559"/>
      <c r="T80" s="559"/>
      <c r="U80" s="559"/>
      <c r="V80" s="559"/>
      <c r="W80" s="559"/>
      <c r="X80" s="559"/>
      <c r="Y80" s="559"/>
    </row>
    <row r="81" spans="1:25" ht="21" customHeight="1">
      <c r="A81" s="569"/>
      <c r="B81" s="1282" t="s">
        <v>1482</v>
      </c>
      <c r="C81" s="1281" t="s">
        <v>75</v>
      </c>
      <c r="D81" s="1215"/>
      <c r="E81" s="559" t="s">
        <v>1483</v>
      </c>
      <c r="F81" s="632"/>
      <c r="G81" s="559"/>
      <c r="H81" s="1270">
        <v>156304000</v>
      </c>
      <c r="I81" s="571"/>
      <c r="J81" s="559"/>
      <c r="L81" s="559"/>
      <c r="M81" s="559"/>
      <c r="N81" s="559"/>
      <c r="O81" s="559"/>
      <c r="P81" s="559"/>
      <c r="Q81" s="559"/>
      <c r="R81" s="559"/>
      <c r="S81" s="559"/>
      <c r="T81" s="559"/>
      <c r="U81" s="559"/>
      <c r="V81" s="559"/>
      <c r="W81" s="559"/>
      <c r="X81" s="559"/>
      <c r="Y81" s="559"/>
    </row>
    <row r="82" spans="1:25" ht="21" customHeight="1">
      <c r="A82" s="1281" t="s">
        <v>1269</v>
      </c>
      <c r="B82" s="1282" t="s">
        <v>1484</v>
      </c>
      <c r="C82" s="1281" t="s">
        <v>76</v>
      </c>
      <c r="D82" s="1215"/>
      <c r="E82" s="123" t="s">
        <v>2822</v>
      </c>
      <c r="F82" s="632"/>
      <c r="G82" s="559"/>
      <c r="H82" s="1270">
        <v>-371707000</v>
      </c>
      <c r="I82" s="571"/>
      <c r="J82" s="559"/>
      <c r="K82" s="559"/>
      <c r="L82" s="559"/>
      <c r="M82" s="559"/>
      <c r="N82" s="559"/>
      <c r="O82" s="559"/>
      <c r="P82" s="559"/>
      <c r="Q82" s="559"/>
      <c r="R82" s="559"/>
      <c r="S82" s="559"/>
      <c r="T82" s="559"/>
      <c r="U82" s="559"/>
      <c r="V82" s="559"/>
      <c r="W82" s="559"/>
      <c r="X82" s="559"/>
      <c r="Y82" s="559"/>
    </row>
    <row r="83" spans="1:25" ht="21" customHeight="1">
      <c r="A83" s="569"/>
      <c r="B83" s="1282" t="s">
        <v>1486</v>
      </c>
      <c r="C83" s="1281" t="s">
        <v>77</v>
      </c>
      <c r="D83" s="1215"/>
      <c r="E83" s="123" t="s">
        <v>1487</v>
      </c>
      <c r="F83" s="632"/>
      <c r="G83" s="559"/>
      <c r="H83" s="1270">
        <v>0</v>
      </c>
      <c r="I83" s="571"/>
      <c r="J83" s="559"/>
      <c r="K83" s="559"/>
      <c r="L83" s="559"/>
      <c r="M83" s="559"/>
      <c r="N83" s="559"/>
      <c r="O83" s="559"/>
      <c r="P83" s="559"/>
      <c r="Q83" s="559"/>
      <c r="R83" s="559"/>
      <c r="S83" s="559"/>
      <c r="T83" s="559"/>
      <c r="U83" s="559"/>
      <c r="V83" s="559"/>
      <c r="W83" s="559"/>
      <c r="X83" s="559"/>
      <c r="Y83" s="559"/>
    </row>
    <row r="84" spans="1:25" ht="21" customHeight="1">
      <c r="A84" s="1281" t="s">
        <v>1273</v>
      </c>
      <c r="B84" s="1282" t="s">
        <v>1488</v>
      </c>
      <c r="C84" s="1281" t="s">
        <v>78</v>
      </c>
      <c r="D84" s="1215"/>
      <c r="E84" s="123" t="s">
        <v>1489</v>
      </c>
      <c r="F84" s="632"/>
      <c r="G84" s="559"/>
      <c r="H84" s="1270">
        <v>0</v>
      </c>
      <c r="I84" s="571"/>
      <c r="J84" s="559"/>
      <c r="K84" s="559"/>
      <c r="L84" s="559"/>
      <c r="M84" s="559"/>
      <c r="N84" s="559"/>
      <c r="O84" s="559"/>
      <c r="P84" s="559"/>
      <c r="Q84" s="559"/>
      <c r="R84" s="559"/>
      <c r="S84" s="559"/>
      <c r="T84" s="559"/>
      <c r="U84" s="559"/>
      <c r="V84" s="559"/>
      <c r="W84" s="559"/>
      <c r="X84" s="559"/>
      <c r="Y84" s="559"/>
    </row>
    <row r="85" spans="1:25" ht="21" customHeight="1">
      <c r="A85" s="1281" t="s">
        <v>1490</v>
      </c>
      <c r="B85" s="1282" t="s">
        <v>1491</v>
      </c>
      <c r="C85" s="1281" t="s">
        <v>79</v>
      </c>
      <c r="D85" s="1215"/>
      <c r="E85" s="123" t="s">
        <v>2823</v>
      </c>
      <c r="F85" s="632"/>
      <c r="G85" s="559" t="s">
        <v>706</v>
      </c>
      <c r="H85" s="1296">
        <v>128583000</v>
      </c>
      <c r="I85" s="571"/>
      <c r="J85" s="559"/>
      <c r="K85" s="559"/>
      <c r="L85" s="559"/>
      <c r="M85" s="559"/>
      <c r="N85" s="559"/>
      <c r="O85" s="559"/>
      <c r="P85" s="559"/>
      <c r="Q85" s="559"/>
      <c r="R85" s="559"/>
      <c r="S85" s="559"/>
      <c r="T85" s="559"/>
      <c r="U85" s="559"/>
      <c r="V85" s="559"/>
      <c r="W85" s="559"/>
      <c r="X85" s="559"/>
      <c r="Y85" s="559"/>
    </row>
    <row r="86" spans="1:25" ht="21" customHeight="1">
      <c r="A86" s="569"/>
      <c r="B86" s="562"/>
      <c r="C86" s="1281" t="s">
        <v>80</v>
      </c>
      <c r="D86" s="1215"/>
      <c r="E86" s="1804" t="s">
        <v>3329</v>
      </c>
      <c r="F86" s="632"/>
      <c r="G86" s="1291" t="s">
        <v>1736</v>
      </c>
      <c r="H86" s="1760">
        <v>60482000</v>
      </c>
      <c r="I86" s="571"/>
      <c r="J86" s="559"/>
      <c r="K86" s="559"/>
      <c r="L86" s="559"/>
      <c r="M86" s="559"/>
      <c r="N86" s="559"/>
      <c r="O86" s="559"/>
      <c r="P86" s="559"/>
      <c r="Q86" s="559"/>
      <c r="R86" s="559"/>
      <c r="S86" s="559"/>
      <c r="T86" s="559"/>
      <c r="U86" s="559"/>
      <c r="V86" s="559"/>
      <c r="W86" s="559"/>
      <c r="X86" s="559"/>
      <c r="Y86" s="559"/>
    </row>
    <row r="87" spans="1:25" ht="21" customHeight="1">
      <c r="A87" s="1283"/>
      <c r="B87" s="630"/>
      <c r="C87" s="1281" t="s">
        <v>81</v>
      </c>
      <c r="D87" s="1215"/>
      <c r="E87" s="559" t="s">
        <v>1493</v>
      </c>
      <c r="F87" s="632"/>
      <c r="G87" s="559"/>
      <c r="H87" s="1270">
        <v>12474</v>
      </c>
      <c r="I87" s="571"/>
      <c r="J87" s="559"/>
      <c r="K87" s="559"/>
      <c r="L87" s="559"/>
      <c r="M87" s="559"/>
      <c r="N87" s="559"/>
      <c r="O87" s="559"/>
      <c r="P87" s="559"/>
      <c r="Q87" s="559"/>
      <c r="R87" s="559"/>
      <c r="S87" s="559"/>
      <c r="T87" s="559"/>
      <c r="U87" s="559"/>
      <c r="V87" s="559"/>
      <c r="W87" s="559"/>
      <c r="X87" s="559"/>
      <c r="Y87" s="559"/>
    </row>
    <row r="88" spans="1:25" ht="21" customHeight="1">
      <c r="A88" s="569"/>
      <c r="B88" s="1282" t="s">
        <v>1494</v>
      </c>
      <c r="C88" s="1281" t="s">
        <v>82</v>
      </c>
      <c r="D88" s="1215"/>
      <c r="E88" s="559" t="s">
        <v>1495</v>
      </c>
      <c r="F88" s="632"/>
      <c r="G88" s="559"/>
      <c r="H88" s="1270">
        <v>26630</v>
      </c>
      <c r="I88" s="571"/>
      <c r="J88" s="559"/>
      <c r="K88" s="559"/>
      <c r="L88" s="559"/>
      <c r="M88" s="559"/>
      <c r="N88" s="559"/>
      <c r="O88" s="559"/>
      <c r="P88" s="559"/>
      <c r="Q88" s="559"/>
      <c r="R88" s="559"/>
      <c r="S88" s="559"/>
      <c r="T88" s="559"/>
      <c r="U88" s="559"/>
      <c r="V88" s="559"/>
      <c r="W88" s="559"/>
      <c r="X88" s="559"/>
      <c r="Y88" s="559"/>
    </row>
    <row r="89" spans="1:25" ht="21" customHeight="1">
      <c r="A89" s="569"/>
      <c r="B89" s="1282" t="s">
        <v>1496</v>
      </c>
      <c r="C89" s="1281" t="s">
        <v>83</v>
      </c>
      <c r="D89" s="1215"/>
      <c r="E89" s="559" t="s">
        <v>1497</v>
      </c>
      <c r="F89" s="632"/>
      <c r="G89" s="559"/>
      <c r="H89" s="1270">
        <v>25225</v>
      </c>
      <c r="I89" s="571"/>
      <c r="J89" s="559"/>
      <c r="K89" s="559"/>
      <c r="L89" s="559"/>
      <c r="M89" s="559"/>
      <c r="N89" s="559"/>
      <c r="O89" s="559"/>
      <c r="P89" s="559"/>
      <c r="Q89" s="559"/>
      <c r="R89" s="559"/>
      <c r="S89" s="559"/>
      <c r="T89" s="559"/>
      <c r="U89" s="559"/>
      <c r="V89" s="559"/>
      <c r="W89" s="559"/>
      <c r="X89" s="559"/>
      <c r="Y89" s="559"/>
    </row>
    <row r="90" spans="1:25" ht="21" customHeight="1">
      <c r="A90" s="569"/>
      <c r="B90" s="1282" t="s">
        <v>1498</v>
      </c>
      <c r="C90" s="569"/>
      <c r="D90" s="1215"/>
      <c r="E90" s="1289" t="s">
        <v>1499</v>
      </c>
      <c r="F90" s="1290"/>
      <c r="G90" s="559"/>
      <c r="H90" s="559"/>
      <c r="I90" s="571"/>
      <c r="J90" s="559"/>
      <c r="K90" s="559"/>
      <c r="L90" s="559"/>
      <c r="M90" s="559"/>
      <c r="N90" s="559"/>
      <c r="O90" s="559"/>
      <c r="P90" s="559"/>
      <c r="Q90" s="559"/>
      <c r="R90" s="559"/>
      <c r="S90" s="559"/>
      <c r="T90" s="559"/>
      <c r="U90" s="559"/>
      <c r="V90" s="559"/>
      <c r="W90" s="559"/>
      <c r="X90" s="559"/>
      <c r="Y90" s="559"/>
    </row>
    <row r="91" spans="1:25" ht="21" customHeight="1">
      <c r="A91" s="1297"/>
      <c r="B91" s="1271"/>
      <c r="C91" s="1281" t="s">
        <v>84</v>
      </c>
      <c r="D91" s="1215"/>
      <c r="E91" s="123" t="s">
        <v>3331</v>
      </c>
      <c r="F91" s="632"/>
      <c r="G91" s="1291" t="s">
        <v>1736</v>
      </c>
      <c r="H91" s="1270">
        <v>14477096000</v>
      </c>
      <c r="I91" s="571"/>
      <c r="J91" s="559"/>
      <c r="K91" s="559"/>
      <c r="L91" s="559"/>
      <c r="M91" s="559"/>
      <c r="N91" s="559"/>
      <c r="O91" s="559"/>
      <c r="P91" s="559"/>
      <c r="Q91" s="559"/>
      <c r="R91" s="559"/>
      <c r="S91" s="559"/>
      <c r="T91" s="559"/>
      <c r="U91" s="559"/>
      <c r="V91" s="559"/>
      <c r="W91" s="559"/>
      <c r="X91" s="559"/>
      <c r="Y91" s="559"/>
    </row>
    <row r="92" spans="1:25" ht="21" customHeight="1">
      <c r="A92" s="1297"/>
      <c r="B92" s="1271" t="s">
        <v>2824</v>
      </c>
      <c r="C92" s="1281" t="s">
        <v>85</v>
      </c>
      <c r="D92" s="1215"/>
      <c r="E92" s="123" t="s">
        <v>3332</v>
      </c>
      <c r="F92" s="632"/>
      <c r="G92" s="1291" t="s">
        <v>1736</v>
      </c>
      <c r="H92" s="1270">
        <v>0</v>
      </c>
      <c r="I92" s="571"/>
      <c r="J92" s="559"/>
      <c r="K92" s="559"/>
      <c r="L92" s="559"/>
      <c r="M92" s="559"/>
      <c r="N92" s="559"/>
      <c r="O92" s="559"/>
      <c r="P92" s="559"/>
      <c r="Q92" s="559"/>
      <c r="R92" s="559"/>
      <c r="S92" s="559"/>
      <c r="T92" s="559"/>
      <c r="U92" s="559"/>
      <c r="V92" s="559"/>
      <c r="W92" s="559"/>
      <c r="X92" s="559"/>
      <c r="Y92" s="559"/>
    </row>
    <row r="93" spans="1:25" ht="21" customHeight="1">
      <c r="A93" s="1297"/>
      <c r="B93" s="1271"/>
      <c r="C93" s="1281" t="s">
        <v>86</v>
      </c>
      <c r="D93" s="1215"/>
      <c r="E93" s="123" t="s">
        <v>3333</v>
      </c>
      <c r="F93" s="632"/>
      <c r="G93" s="1291" t="s">
        <v>1736</v>
      </c>
      <c r="H93" s="1270">
        <v>2184929555000</v>
      </c>
      <c r="I93" s="571"/>
      <c r="J93" s="559"/>
      <c r="K93" s="559"/>
      <c r="L93" s="559"/>
      <c r="M93" s="559"/>
      <c r="N93" s="559"/>
      <c r="O93" s="559"/>
      <c r="P93" s="559"/>
      <c r="Q93" s="559"/>
      <c r="R93" s="559"/>
      <c r="S93" s="559"/>
      <c r="T93" s="559"/>
      <c r="U93" s="559"/>
      <c r="V93" s="559"/>
      <c r="W93" s="559"/>
      <c r="X93" s="559"/>
      <c r="Y93" s="559"/>
    </row>
    <row r="94" spans="1:25" ht="21" customHeight="1">
      <c r="A94" s="1297"/>
      <c r="B94" s="1271" t="s">
        <v>3441</v>
      </c>
      <c r="C94" s="1281" t="s">
        <v>87</v>
      </c>
      <c r="D94" s="1215"/>
      <c r="E94" s="123" t="s">
        <v>3334</v>
      </c>
      <c r="F94" s="632"/>
      <c r="G94" s="1291" t="s">
        <v>1736</v>
      </c>
      <c r="H94" s="1298" t="s">
        <v>2821</v>
      </c>
      <c r="I94" s="571"/>
      <c r="J94" s="559"/>
      <c r="K94" s="559"/>
      <c r="L94" s="559"/>
      <c r="M94" s="559"/>
      <c r="N94" s="559"/>
      <c r="O94" s="559"/>
      <c r="P94" s="559"/>
      <c r="Q94" s="559"/>
      <c r="R94" s="559"/>
      <c r="S94" s="559"/>
      <c r="T94" s="559"/>
      <c r="U94" s="559"/>
      <c r="V94" s="559"/>
      <c r="W94" s="559"/>
      <c r="X94" s="559"/>
      <c r="Y94" s="559"/>
    </row>
    <row r="95" spans="1:25" ht="21" customHeight="1">
      <c r="A95" s="1297"/>
      <c r="B95" s="1271"/>
      <c r="C95" s="1281" t="s">
        <v>2076</v>
      </c>
      <c r="D95" s="1215"/>
      <c r="E95" s="559" t="s">
        <v>1492</v>
      </c>
      <c r="F95" s="632"/>
      <c r="G95" s="1291" t="s">
        <v>1736</v>
      </c>
      <c r="H95" s="1270">
        <v>4450000</v>
      </c>
      <c r="I95" s="571"/>
      <c r="J95" s="559"/>
      <c r="L95" s="559"/>
      <c r="M95" s="559"/>
      <c r="N95" s="559"/>
      <c r="O95" s="559"/>
      <c r="P95" s="559"/>
      <c r="Q95" s="559"/>
      <c r="R95" s="559"/>
      <c r="S95" s="559"/>
      <c r="T95" s="559"/>
      <c r="U95" s="559"/>
      <c r="V95" s="559"/>
      <c r="W95" s="559"/>
      <c r="X95" s="559"/>
      <c r="Y95" s="559"/>
    </row>
    <row r="96" spans="1:25" ht="21" customHeight="1">
      <c r="A96" s="1297"/>
      <c r="B96" s="1271"/>
      <c r="C96" s="1281" t="s">
        <v>2078</v>
      </c>
      <c r="D96" s="1215"/>
      <c r="E96" s="559" t="s">
        <v>1500</v>
      </c>
      <c r="F96" s="632"/>
      <c r="G96" s="1291" t="s">
        <v>1736</v>
      </c>
      <c r="H96" s="1270">
        <v>0</v>
      </c>
      <c r="I96" s="571"/>
      <c r="J96" s="559"/>
      <c r="K96" s="559"/>
      <c r="L96" s="559"/>
      <c r="M96" s="559"/>
      <c r="N96" s="559"/>
      <c r="O96" s="559"/>
      <c r="P96" s="559"/>
      <c r="Q96" s="559"/>
      <c r="R96" s="559"/>
      <c r="S96" s="559"/>
      <c r="T96" s="559"/>
      <c r="U96" s="559"/>
      <c r="V96" s="559"/>
      <c r="W96" s="559"/>
      <c r="X96" s="559"/>
      <c r="Y96" s="559"/>
    </row>
    <row r="97" spans="1:27" ht="21" customHeight="1">
      <c r="A97" s="1297"/>
      <c r="B97" s="1304"/>
      <c r="C97" s="1281" t="s">
        <v>2080</v>
      </c>
      <c r="D97" s="1215"/>
      <c r="E97" s="559" t="s">
        <v>2825</v>
      </c>
      <c r="F97" s="632"/>
      <c r="G97" s="1291" t="s">
        <v>1736</v>
      </c>
      <c r="H97" s="1270">
        <v>19037383.469999999</v>
      </c>
      <c r="I97" s="571"/>
      <c r="J97" s="559"/>
      <c r="K97" s="559"/>
      <c r="L97" s="559"/>
      <c r="O97" s="559"/>
      <c r="P97" s="559"/>
      <c r="Q97" s="559"/>
      <c r="R97" s="559"/>
      <c r="S97" s="559"/>
      <c r="T97" s="559"/>
      <c r="U97" s="559"/>
      <c r="V97" s="559"/>
      <c r="W97" s="559"/>
      <c r="X97" s="559"/>
      <c r="Y97" s="559"/>
    </row>
    <row r="98" spans="1:27" ht="21" customHeight="1">
      <c r="A98" s="1297"/>
      <c r="B98" s="1271"/>
      <c r="C98" s="1281" t="s">
        <v>2083</v>
      </c>
      <c r="D98" s="1215"/>
      <c r="E98" s="559" t="s">
        <v>121</v>
      </c>
      <c r="F98" s="632"/>
      <c r="G98" s="559"/>
      <c r="H98" s="1270">
        <v>5035</v>
      </c>
      <c r="I98" s="571"/>
      <c r="J98" s="559"/>
      <c r="K98" s="1270"/>
      <c r="L98" s="559"/>
      <c r="M98" s="559"/>
      <c r="N98" s="559"/>
      <c r="O98" s="559"/>
      <c r="P98" s="559"/>
      <c r="Q98" s="559"/>
      <c r="R98" s="559"/>
      <c r="S98" s="559"/>
      <c r="T98" s="559"/>
      <c r="U98" s="559"/>
      <c r="V98" s="559"/>
      <c r="W98" s="559"/>
      <c r="X98" s="559"/>
      <c r="Y98" s="559"/>
    </row>
    <row r="99" spans="1:27" ht="21" customHeight="1">
      <c r="A99" s="1297"/>
      <c r="B99" s="1271"/>
      <c r="C99" s="1281" t="s">
        <v>2397</v>
      </c>
      <c r="D99" s="1215"/>
      <c r="E99" s="559" t="s">
        <v>122</v>
      </c>
      <c r="F99" s="632"/>
      <c r="G99" s="559"/>
      <c r="H99" s="1270">
        <v>500</v>
      </c>
      <c r="I99" s="571"/>
      <c r="J99" s="559"/>
      <c r="K99" s="559"/>
      <c r="L99" s="559"/>
      <c r="M99" s="559"/>
      <c r="N99" s="559"/>
      <c r="O99" s="559"/>
      <c r="P99" s="559"/>
      <c r="Q99" s="559"/>
      <c r="R99" s="559"/>
      <c r="S99" s="559"/>
      <c r="T99" s="559"/>
      <c r="U99" s="559"/>
      <c r="V99" s="559"/>
      <c r="W99" s="559"/>
      <c r="X99" s="559"/>
      <c r="Y99" s="559"/>
    </row>
    <row r="100" spans="1:27" ht="21" customHeight="1">
      <c r="A100" s="1297"/>
      <c r="B100" s="1271"/>
      <c r="C100" s="1281" t="s">
        <v>2400</v>
      </c>
      <c r="D100" s="1215"/>
      <c r="E100" s="559" t="s">
        <v>123</v>
      </c>
      <c r="F100" s="632"/>
      <c r="G100" s="559"/>
      <c r="H100" s="1270">
        <v>3845</v>
      </c>
      <c r="I100" s="571"/>
      <c r="J100" s="559"/>
      <c r="K100" s="559"/>
      <c r="L100" s="559"/>
      <c r="M100" s="559"/>
      <c r="N100" s="559"/>
      <c r="O100" s="559"/>
      <c r="P100" s="559"/>
      <c r="Q100" s="559"/>
      <c r="R100" s="559"/>
      <c r="S100" s="559"/>
      <c r="T100" s="559"/>
      <c r="U100" s="559"/>
      <c r="V100" s="559"/>
      <c r="W100" s="559"/>
      <c r="X100" s="559"/>
      <c r="Y100" s="559"/>
    </row>
    <row r="101" spans="1:27" ht="21" customHeight="1">
      <c r="A101" s="1297"/>
      <c r="B101" s="1271" t="s">
        <v>3442</v>
      </c>
      <c r="C101" s="1281" t="s">
        <v>2403</v>
      </c>
      <c r="D101" s="1215"/>
      <c r="E101" s="559" t="s">
        <v>124</v>
      </c>
      <c r="F101" s="632"/>
      <c r="G101" s="559"/>
      <c r="H101" s="1270">
        <v>690</v>
      </c>
      <c r="I101" s="571"/>
      <c r="J101" s="559"/>
      <c r="K101" s="559"/>
      <c r="L101" s="559"/>
      <c r="M101" s="559"/>
      <c r="N101" s="559"/>
      <c r="O101" s="559"/>
      <c r="P101" s="559"/>
      <c r="Q101" s="559"/>
      <c r="R101" s="559"/>
      <c r="S101" s="559"/>
      <c r="T101" s="559"/>
      <c r="U101" s="559"/>
      <c r="V101" s="559"/>
      <c r="W101" s="559"/>
      <c r="X101" s="559"/>
      <c r="Y101" s="559"/>
    </row>
    <row r="102" spans="1:27" ht="21" customHeight="1">
      <c r="A102" s="1297"/>
      <c r="B102" s="1271" t="s">
        <v>3443</v>
      </c>
      <c r="C102" s="1283"/>
      <c r="D102" s="627"/>
      <c r="E102" s="627"/>
      <c r="F102" s="627"/>
      <c r="G102" s="627"/>
      <c r="H102" s="627"/>
      <c r="I102" s="630"/>
      <c r="J102" s="559"/>
      <c r="K102" s="798"/>
      <c r="L102" s="559"/>
      <c r="M102" s="559"/>
      <c r="N102" s="559"/>
      <c r="O102" s="559"/>
      <c r="P102" s="559"/>
      <c r="Q102" s="559"/>
      <c r="R102" s="559"/>
      <c r="S102" s="559"/>
      <c r="T102" s="559"/>
      <c r="U102" s="559"/>
      <c r="V102" s="559"/>
      <c r="W102" s="559"/>
      <c r="X102" s="559"/>
      <c r="Y102" s="559"/>
      <c r="Z102" s="559"/>
      <c r="AA102" s="559"/>
    </row>
    <row r="103" spans="1:27" ht="21" customHeight="1">
      <c r="A103" s="1297"/>
      <c r="B103" s="1271"/>
      <c r="C103" s="569"/>
      <c r="D103" s="1211"/>
      <c r="E103" s="561"/>
      <c r="F103" s="561"/>
      <c r="G103" s="561"/>
      <c r="H103" s="561"/>
      <c r="I103" s="571"/>
      <c r="J103" s="559"/>
      <c r="K103" s="798"/>
      <c r="L103" s="559"/>
      <c r="M103" s="559"/>
      <c r="N103" s="559"/>
      <c r="O103" s="559"/>
      <c r="P103" s="559"/>
      <c r="Q103" s="559"/>
      <c r="R103" s="559"/>
      <c r="S103" s="559"/>
      <c r="T103" s="559"/>
      <c r="U103" s="559"/>
      <c r="V103" s="559"/>
      <c r="W103" s="559"/>
      <c r="X103" s="559"/>
      <c r="Y103" s="559"/>
      <c r="Z103" s="559"/>
      <c r="AA103" s="559"/>
    </row>
    <row r="104" spans="1:27" ht="21" customHeight="1">
      <c r="A104" s="1297"/>
      <c r="B104" s="1271" t="s">
        <v>3364</v>
      </c>
      <c r="C104" s="569"/>
      <c r="D104" s="1211"/>
      <c r="E104" s="1805" t="s">
        <v>3006</v>
      </c>
      <c r="F104" s="561"/>
      <c r="G104" s="561"/>
      <c r="H104" s="561"/>
      <c r="I104" s="571"/>
      <c r="J104" s="559"/>
      <c r="K104" s="798"/>
      <c r="L104" s="559"/>
      <c r="M104" s="559"/>
      <c r="N104" s="559"/>
      <c r="O104" s="559"/>
      <c r="P104" s="559"/>
      <c r="Q104" s="559"/>
      <c r="R104" s="559"/>
      <c r="S104" s="559"/>
      <c r="T104" s="559"/>
      <c r="U104" s="559"/>
      <c r="V104" s="559"/>
      <c r="W104" s="559"/>
      <c r="X104" s="559"/>
      <c r="Y104" s="559"/>
      <c r="Z104" s="559"/>
      <c r="AA104" s="559"/>
    </row>
    <row r="105" spans="1:27" ht="21" customHeight="1">
      <c r="A105" s="1297"/>
      <c r="B105" s="1271" t="s">
        <v>3444</v>
      </c>
      <c r="C105" s="569"/>
      <c r="D105" s="559"/>
      <c r="E105" s="123" t="s">
        <v>3447</v>
      </c>
      <c r="F105" s="559"/>
      <c r="G105" s="559"/>
      <c r="H105" s="559"/>
      <c r="I105" s="571"/>
      <c r="J105" s="559"/>
      <c r="K105" s="798"/>
      <c r="L105" s="559"/>
      <c r="M105" s="559"/>
      <c r="N105" s="559"/>
      <c r="O105" s="559"/>
      <c r="P105" s="559"/>
      <c r="Q105" s="559"/>
      <c r="R105" s="559"/>
      <c r="S105" s="559"/>
      <c r="T105" s="559"/>
      <c r="U105" s="559"/>
      <c r="V105" s="559"/>
      <c r="W105" s="559"/>
      <c r="X105" s="559"/>
      <c r="Y105" s="559"/>
      <c r="Z105" s="559"/>
      <c r="AA105" s="559"/>
    </row>
    <row r="106" spans="1:27" ht="21" customHeight="1">
      <c r="A106" s="1297"/>
      <c r="B106" s="1271" t="s">
        <v>3239</v>
      </c>
      <c r="C106" s="569"/>
      <c r="D106" s="559"/>
      <c r="E106" s="1805" t="s">
        <v>3448</v>
      </c>
      <c r="F106" s="559"/>
      <c r="G106" s="559"/>
      <c r="H106" s="559"/>
      <c r="I106" s="571"/>
      <c r="J106" s="559"/>
      <c r="K106" s="798"/>
      <c r="L106" s="559"/>
      <c r="M106" s="559"/>
      <c r="N106" s="559"/>
      <c r="O106" s="559"/>
      <c r="P106" s="559"/>
      <c r="Q106" s="559"/>
      <c r="R106" s="559"/>
      <c r="S106" s="559"/>
      <c r="T106" s="559"/>
      <c r="U106" s="559"/>
      <c r="V106" s="559"/>
      <c r="W106" s="559"/>
      <c r="X106" s="559"/>
      <c r="Y106" s="559"/>
      <c r="Z106" s="559"/>
      <c r="AA106" s="559"/>
    </row>
    <row r="107" spans="1:27" ht="21" customHeight="1">
      <c r="A107" s="1297"/>
      <c r="B107" s="1271" t="s">
        <v>3445</v>
      </c>
      <c r="C107" s="569"/>
      <c r="D107" s="559"/>
      <c r="E107" s="1805" t="s">
        <v>3449</v>
      </c>
      <c r="F107" s="559"/>
      <c r="G107" s="559"/>
      <c r="H107" s="559"/>
      <c r="I107" s="571"/>
      <c r="J107" s="559"/>
      <c r="K107" s="798"/>
      <c r="L107" s="559"/>
      <c r="M107" s="559"/>
      <c r="N107" s="559"/>
      <c r="O107" s="559"/>
      <c r="P107" s="559"/>
      <c r="Q107" s="559"/>
      <c r="R107" s="559"/>
      <c r="S107" s="559"/>
      <c r="T107" s="559"/>
      <c r="U107" s="559"/>
      <c r="V107" s="559"/>
      <c r="W107" s="559"/>
      <c r="X107" s="559"/>
      <c r="Y107" s="559"/>
      <c r="Z107" s="559"/>
      <c r="AA107" s="559"/>
    </row>
    <row r="108" spans="1:27" ht="21" customHeight="1">
      <c r="A108" s="1297"/>
      <c r="B108" s="1271" t="s">
        <v>3446</v>
      </c>
      <c r="C108" s="569"/>
      <c r="D108" s="559"/>
      <c r="E108" s="123" t="s">
        <v>3450</v>
      </c>
      <c r="F108" s="559"/>
      <c r="G108" s="559"/>
      <c r="H108" s="559"/>
      <c r="I108" s="571"/>
      <c r="J108" s="559"/>
      <c r="K108" s="798"/>
      <c r="L108" s="559"/>
      <c r="M108" s="559"/>
      <c r="N108" s="559"/>
      <c r="O108" s="559"/>
      <c r="P108" s="559"/>
      <c r="Q108" s="559"/>
      <c r="R108" s="559"/>
      <c r="S108" s="559"/>
      <c r="T108" s="559"/>
      <c r="U108" s="559"/>
      <c r="V108" s="559"/>
      <c r="W108" s="559"/>
      <c r="X108" s="559"/>
      <c r="Y108" s="559"/>
      <c r="Z108" s="559"/>
      <c r="AA108" s="559"/>
    </row>
    <row r="109" spans="1:27" ht="21" customHeight="1">
      <c r="A109" s="1297"/>
      <c r="B109" s="1271"/>
      <c r="C109" s="569"/>
      <c r="D109" s="559"/>
      <c r="E109" s="1805" t="s">
        <v>3327</v>
      </c>
      <c r="F109" s="559"/>
      <c r="G109" s="559"/>
      <c r="H109" s="559"/>
      <c r="I109" s="571"/>
      <c r="J109" s="559"/>
      <c r="K109" s="798"/>
      <c r="L109" s="559"/>
      <c r="M109" s="559"/>
      <c r="N109" s="559"/>
      <c r="O109" s="559"/>
      <c r="P109" s="559"/>
      <c r="Q109" s="559"/>
      <c r="R109" s="559"/>
      <c r="S109" s="559"/>
      <c r="T109" s="559"/>
      <c r="U109" s="559"/>
      <c r="V109" s="559"/>
      <c r="W109" s="559"/>
      <c r="X109" s="559"/>
      <c r="Y109" s="559"/>
      <c r="Z109" s="559"/>
      <c r="AA109" s="559"/>
    </row>
    <row r="110" spans="1:27" ht="21" customHeight="1">
      <c r="A110" s="1297"/>
      <c r="B110" s="1271"/>
      <c r="C110" s="569"/>
      <c r="D110" s="559"/>
      <c r="E110" s="2063" t="s">
        <v>3451</v>
      </c>
      <c r="F110" s="559"/>
      <c r="G110" s="559"/>
      <c r="H110" s="559"/>
      <c r="I110" s="571"/>
      <c r="J110" s="559"/>
      <c r="K110" s="798"/>
      <c r="L110" s="559"/>
      <c r="M110" s="559"/>
      <c r="N110" s="559"/>
      <c r="O110" s="559"/>
      <c r="P110" s="559"/>
      <c r="Q110" s="559"/>
      <c r="R110" s="559"/>
      <c r="S110" s="559"/>
      <c r="T110" s="559"/>
      <c r="U110" s="559"/>
      <c r="V110" s="559"/>
      <c r="W110" s="559"/>
      <c r="X110" s="559"/>
      <c r="Y110" s="559"/>
      <c r="Z110" s="559"/>
      <c r="AA110" s="559"/>
    </row>
    <row r="111" spans="1:27" ht="21" customHeight="1" thickBot="1">
      <c r="A111" s="1300" t="s">
        <v>706</v>
      </c>
      <c r="B111" s="1301" t="s">
        <v>706</v>
      </c>
      <c r="C111" s="1302"/>
      <c r="D111" s="648"/>
      <c r="E111" s="648"/>
      <c r="F111" s="648"/>
      <c r="G111" s="648"/>
      <c r="H111" s="648"/>
      <c r="I111" s="1303"/>
      <c r="J111" s="559"/>
      <c r="K111" s="798"/>
      <c r="L111" s="559"/>
      <c r="M111" s="559"/>
      <c r="N111" s="559"/>
      <c r="O111" s="559"/>
      <c r="P111" s="559"/>
      <c r="Q111" s="559"/>
      <c r="R111" s="559"/>
      <c r="S111" s="559"/>
      <c r="T111" s="559"/>
      <c r="U111" s="559"/>
      <c r="V111" s="559"/>
      <c r="W111" s="559"/>
      <c r="X111" s="559"/>
      <c r="Y111" s="559"/>
      <c r="Z111" s="559"/>
      <c r="AA111" s="559"/>
    </row>
    <row r="112" spans="1:27" ht="21" customHeight="1">
      <c r="A112" s="561" t="s">
        <v>3200</v>
      </c>
      <c r="B112" s="561"/>
      <c r="C112" s="559"/>
      <c r="D112" s="559"/>
      <c r="E112" s="561" t="s">
        <v>3201</v>
      </c>
      <c r="F112" s="559"/>
      <c r="G112" s="559"/>
      <c r="H112" s="1291" t="s">
        <v>125</v>
      </c>
      <c r="I112" s="559"/>
      <c r="J112" s="559"/>
      <c r="K112" s="798"/>
      <c r="L112" s="559"/>
      <c r="M112" s="559"/>
      <c r="N112" s="559"/>
      <c r="O112" s="559"/>
      <c r="P112" s="559"/>
      <c r="Q112" s="559"/>
      <c r="R112" s="559"/>
      <c r="S112" s="559"/>
      <c r="T112" s="559"/>
      <c r="U112" s="559"/>
      <c r="V112" s="559"/>
      <c r="W112" s="559"/>
      <c r="X112" s="559"/>
      <c r="Y112" s="559"/>
      <c r="Z112" s="559"/>
      <c r="AA112" s="559"/>
    </row>
    <row r="113" spans="3:27" ht="21" customHeight="1">
      <c r="C113" s="561"/>
      <c r="D113" s="561"/>
      <c r="E113" s="561"/>
      <c r="F113" s="561"/>
      <c r="G113" s="561"/>
      <c r="H113" s="561"/>
      <c r="I113" s="561"/>
      <c r="J113" s="559"/>
      <c r="K113" s="798"/>
      <c r="L113" s="559"/>
      <c r="M113" s="559"/>
      <c r="N113" s="559"/>
      <c r="O113" s="559"/>
      <c r="P113" s="559"/>
      <c r="Q113" s="559"/>
      <c r="R113" s="559"/>
      <c r="S113" s="559"/>
      <c r="T113" s="559"/>
      <c r="U113" s="559"/>
      <c r="V113" s="559"/>
      <c r="W113" s="559"/>
      <c r="X113" s="559"/>
      <c r="Y113" s="559"/>
      <c r="Z113" s="559"/>
      <c r="AA113" s="559"/>
    </row>
    <row r="114" spans="3:27" ht="21" customHeight="1">
      <c r="J114" s="559"/>
      <c r="K114" s="798"/>
      <c r="L114" s="559"/>
      <c r="M114" s="559"/>
      <c r="N114" s="559"/>
      <c r="O114" s="559"/>
      <c r="P114" s="559"/>
      <c r="Q114" s="559"/>
      <c r="R114" s="559"/>
      <c r="S114" s="559"/>
      <c r="T114" s="559"/>
      <c r="U114" s="559"/>
      <c r="V114" s="559"/>
      <c r="W114" s="559"/>
      <c r="X114" s="559"/>
      <c r="Y114" s="559"/>
      <c r="Z114" s="559"/>
      <c r="AA114" s="559"/>
    </row>
    <row r="115" spans="3:27" ht="21" customHeight="1">
      <c r="J115" s="559"/>
      <c r="K115" s="798"/>
      <c r="L115" s="559"/>
      <c r="M115" s="559"/>
      <c r="N115" s="559"/>
      <c r="O115" s="559"/>
      <c r="P115" s="559"/>
      <c r="Q115" s="559"/>
      <c r="R115" s="559"/>
      <c r="S115" s="559"/>
      <c r="T115" s="559"/>
      <c r="U115" s="559"/>
      <c r="V115" s="559"/>
      <c r="W115" s="559"/>
      <c r="X115" s="559"/>
      <c r="Y115" s="559"/>
      <c r="Z115" s="559"/>
      <c r="AA115" s="559"/>
    </row>
    <row r="116" spans="3:27" ht="21" customHeight="1">
      <c r="J116" s="559"/>
      <c r="K116" s="798"/>
      <c r="M116" s="559"/>
      <c r="N116" s="559"/>
      <c r="O116" s="559"/>
      <c r="P116" s="559"/>
      <c r="Q116" s="559"/>
      <c r="R116" s="559"/>
      <c r="S116" s="559"/>
      <c r="T116" s="559"/>
      <c r="U116" s="559"/>
      <c r="V116" s="559"/>
      <c r="W116" s="559"/>
      <c r="X116" s="559"/>
      <c r="Y116" s="559"/>
      <c r="Z116" s="559"/>
      <c r="AA116" s="559"/>
    </row>
    <row r="117" spans="3:27" ht="21" customHeight="1">
      <c r="J117" s="559"/>
      <c r="K117" s="798"/>
      <c r="L117" s="559"/>
      <c r="M117" s="559"/>
      <c r="N117" s="559"/>
      <c r="O117" s="559"/>
      <c r="P117" s="559"/>
      <c r="Q117" s="559"/>
      <c r="R117" s="559"/>
      <c r="S117" s="559"/>
      <c r="T117" s="559"/>
      <c r="U117" s="559"/>
      <c r="V117" s="559"/>
      <c r="W117" s="559"/>
      <c r="X117" s="559"/>
      <c r="Y117" s="559"/>
      <c r="Z117" s="559"/>
      <c r="AA117" s="559"/>
    </row>
    <row r="118" spans="3:27" ht="21" customHeight="1">
      <c r="J118" s="559"/>
      <c r="K118" s="798"/>
      <c r="L118" s="559"/>
      <c r="M118" s="559"/>
      <c r="N118" s="559"/>
      <c r="O118" s="559"/>
      <c r="P118" s="559"/>
      <c r="Q118" s="559"/>
      <c r="R118" s="559"/>
      <c r="S118" s="559"/>
      <c r="T118" s="559"/>
      <c r="U118" s="559"/>
      <c r="V118" s="559"/>
      <c r="W118" s="559"/>
      <c r="X118" s="559"/>
      <c r="Y118" s="559"/>
      <c r="Z118" s="559"/>
      <c r="AA118" s="559"/>
    </row>
    <row r="119" spans="3:27" ht="21" customHeight="1">
      <c r="J119" s="559"/>
      <c r="K119" s="798"/>
      <c r="L119" s="559"/>
      <c r="M119" s="559"/>
      <c r="N119" s="559"/>
      <c r="O119" s="559"/>
      <c r="P119" s="559"/>
      <c r="Q119" s="559"/>
      <c r="R119" s="559"/>
      <c r="S119" s="559"/>
      <c r="T119" s="559"/>
      <c r="U119" s="559"/>
      <c r="V119" s="559"/>
      <c r="W119" s="559"/>
      <c r="X119" s="559"/>
      <c r="Y119" s="559"/>
      <c r="Z119" s="559"/>
      <c r="AA119" s="559"/>
    </row>
    <row r="120" spans="3:27" ht="21" customHeight="1">
      <c r="J120" s="559"/>
      <c r="K120" s="798"/>
      <c r="L120" s="559"/>
      <c r="M120" s="559"/>
      <c r="N120" s="559"/>
      <c r="O120" s="559"/>
      <c r="P120" s="559"/>
      <c r="Q120" s="559"/>
      <c r="R120" s="559"/>
      <c r="S120" s="559"/>
      <c r="T120" s="559"/>
      <c r="U120" s="559"/>
      <c r="V120" s="559"/>
      <c r="W120" s="559"/>
      <c r="X120" s="559"/>
      <c r="Y120" s="559"/>
      <c r="Z120" s="559"/>
      <c r="AA120" s="559"/>
    </row>
    <row r="121" spans="3:27" ht="21" customHeight="1">
      <c r="J121" s="559"/>
      <c r="K121" s="798"/>
      <c r="L121" s="559"/>
      <c r="M121" s="559"/>
      <c r="N121" s="559"/>
      <c r="O121" s="559"/>
      <c r="P121" s="559"/>
      <c r="Q121" s="559"/>
      <c r="R121" s="559"/>
      <c r="S121" s="559"/>
      <c r="T121" s="559"/>
      <c r="U121" s="559"/>
      <c r="V121" s="559"/>
      <c r="W121" s="559"/>
      <c r="X121" s="559"/>
      <c r="Y121" s="559"/>
      <c r="Z121" s="559"/>
      <c r="AA121" s="559"/>
    </row>
    <row r="122" spans="3:27" ht="21" customHeight="1">
      <c r="J122" s="559"/>
      <c r="K122" s="798"/>
      <c r="L122" s="559"/>
      <c r="M122" s="559"/>
      <c r="N122" s="559"/>
      <c r="O122" s="559"/>
      <c r="P122" s="559"/>
      <c r="Q122" s="559"/>
      <c r="R122" s="559"/>
      <c r="S122" s="559"/>
      <c r="T122" s="559"/>
      <c r="U122" s="559"/>
      <c r="V122" s="559"/>
      <c r="W122" s="559"/>
      <c r="X122" s="559"/>
      <c r="Y122" s="559"/>
      <c r="Z122" s="559"/>
      <c r="AA122" s="559"/>
    </row>
    <row r="123" spans="3:27" ht="21" customHeight="1">
      <c r="J123" s="559"/>
      <c r="K123" s="798"/>
      <c r="L123" s="559"/>
      <c r="M123" s="559"/>
      <c r="N123" s="559"/>
      <c r="O123" s="559"/>
      <c r="P123" s="559"/>
      <c r="Q123" s="559"/>
      <c r="R123" s="559"/>
      <c r="S123" s="559"/>
      <c r="T123" s="559"/>
      <c r="U123" s="559"/>
      <c r="V123" s="559"/>
      <c r="W123" s="559"/>
      <c r="X123" s="559"/>
      <c r="Y123" s="559"/>
      <c r="Z123" s="559"/>
      <c r="AA123" s="559"/>
    </row>
    <row r="124" spans="3:27" ht="21" customHeight="1">
      <c r="J124" s="559"/>
      <c r="K124" s="798"/>
      <c r="L124" s="559"/>
      <c r="M124" s="559"/>
      <c r="N124" s="559"/>
      <c r="O124" s="559"/>
      <c r="P124" s="559"/>
      <c r="Q124" s="559"/>
      <c r="R124" s="559"/>
      <c r="S124" s="559"/>
      <c r="T124" s="559"/>
      <c r="U124" s="559"/>
      <c r="V124" s="559"/>
      <c r="W124" s="559"/>
      <c r="X124" s="559"/>
      <c r="Y124" s="559"/>
      <c r="Z124" s="559"/>
      <c r="AA124" s="559"/>
    </row>
    <row r="125" spans="3:27" ht="21" customHeight="1">
      <c r="J125" s="559"/>
      <c r="K125" s="798"/>
      <c r="L125" s="559"/>
      <c r="M125" s="559"/>
      <c r="N125" s="559"/>
      <c r="O125" s="559"/>
      <c r="P125" s="559"/>
      <c r="Q125" s="559"/>
      <c r="R125" s="559"/>
      <c r="S125" s="559"/>
      <c r="T125" s="559"/>
      <c r="U125" s="559"/>
      <c r="V125" s="559"/>
      <c r="W125" s="559"/>
      <c r="X125" s="559"/>
      <c r="Y125" s="559"/>
      <c r="Z125" s="559"/>
      <c r="AA125" s="559"/>
    </row>
    <row r="126" spans="3:27" ht="21" customHeight="1">
      <c r="J126" s="559"/>
      <c r="K126" s="798"/>
      <c r="L126" s="559"/>
      <c r="M126" s="559"/>
      <c r="N126" s="559"/>
      <c r="O126" s="559"/>
      <c r="P126" s="559"/>
      <c r="Q126" s="559"/>
      <c r="R126" s="559"/>
      <c r="S126" s="559"/>
      <c r="T126" s="559"/>
      <c r="U126" s="559"/>
      <c r="V126" s="559"/>
      <c r="W126" s="559"/>
      <c r="X126" s="559"/>
      <c r="Y126" s="559"/>
      <c r="Z126" s="559"/>
      <c r="AA126" s="559"/>
    </row>
    <row r="127" spans="3:27" ht="21" customHeight="1">
      <c r="J127" s="559"/>
      <c r="K127" s="798"/>
      <c r="L127" s="559"/>
      <c r="M127" s="559"/>
      <c r="N127" s="559"/>
      <c r="O127" s="559"/>
      <c r="P127" s="559"/>
      <c r="Q127" s="559"/>
      <c r="R127" s="559"/>
      <c r="S127" s="559"/>
      <c r="T127" s="559"/>
      <c r="U127" s="559"/>
      <c r="V127" s="559"/>
      <c r="W127" s="559"/>
      <c r="X127" s="559"/>
      <c r="Y127" s="559"/>
      <c r="Z127" s="559"/>
      <c r="AA127" s="559"/>
    </row>
    <row r="128" spans="3:27" ht="21" customHeight="1">
      <c r="J128" s="559"/>
      <c r="K128" s="798"/>
      <c r="L128" s="559"/>
      <c r="M128" s="559"/>
      <c r="N128" s="559"/>
      <c r="O128" s="559"/>
      <c r="P128" s="559"/>
      <c r="Q128" s="559"/>
      <c r="R128" s="559"/>
      <c r="S128" s="559"/>
      <c r="T128" s="559"/>
      <c r="U128" s="559"/>
      <c r="V128" s="559"/>
      <c r="W128" s="559"/>
      <c r="X128" s="559"/>
      <c r="Y128" s="559"/>
      <c r="Z128" s="559"/>
      <c r="AA128" s="559"/>
    </row>
    <row r="129" spans="10:27" ht="21" customHeight="1">
      <c r="J129" s="559"/>
      <c r="K129" s="798"/>
      <c r="L129" s="559"/>
      <c r="M129" s="559"/>
      <c r="N129" s="559"/>
      <c r="O129" s="559"/>
      <c r="P129" s="559"/>
      <c r="Q129" s="559"/>
      <c r="R129" s="559"/>
      <c r="S129" s="559"/>
      <c r="T129" s="559"/>
      <c r="U129" s="559"/>
      <c r="V129" s="559"/>
      <c r="W129" s="559"/>
      <c r="X129" s="559"/>
      <c r="Y129" s="559"/>
      <c r="Z129" s="559"/>
      <c r="AA129" s="559"/>
    </row>
    <row r="130" spans="10:27" ht="21" customHeight="1">
      <c r="J130" s="559"/>
      <c r="K130" s="798"/>
      <c r="L130" s="559"/>
      <c r="M130" s="559"/>
      <c r="N130" s="559"/>
      <c r="O130" s="559"/>
      <c r="P130" s="559"/>
      <c r="Q130" s="559"/>
      <c r="R130" s="559"/>
      <c r="S130" s="559"/>
      <c r="T130" s="559"/>
      <c r="U130" s="559"/>
      <c r="V130" s="559"/>
      <c r="W130" s="559"/>
      <c r="X130" s="559"/>
      <c r="Y130" s="559"/>
      <c r="Z130" s="559"/>
      <c r="AA130" s="559"/>
    </row>
    <row r="131" spans="10:27" ht="21" customHeight="1">
      <c r="J131" s="559"/>
      <c r="K131" s="798"/>
      <c r="L131" s="559"/>
      <c r="M131" s="559"/>
      <c r="N131" s="559"/>
      <c r="O131" s="559"/>
      <c r="P131" s="559"/>
      <c r="Q131" s="559"/>
      <c r="R131" s="559"/>
      <c r="S131" s="559"/>
      <c r="T131" s="559"/>
      <c r="U131" s="559"/>
      <c r="V131" s="559"/>
      <c r="W131" s="559"/>
      <c r="X131" s="559"/>
      <c r="Y131" s="559"/>
      <c r="Z131" s="559"/>
      <c r="AA131" s="559"/>
    </row>
    <row r="132" spans="10:27" ht="21" customHeight="1">
      <c r="J132" s="559"/>
      <c r="K132" s="798"/>
      <c r="L132" s="559"/>
      <c r="M132" s="559"/>
      <c r="N132" s="559"/>
      <c r="O132" s="559"/>
      <c r="P132" s="559"/>
      <c r="Q132" s="559"/>
      <c r="R132" s="559"/>
      <c r="S132" s="559"/>
      <c r="T132" s="559"/>
      <c r="U132" s="559"/>
      <c r="V132" s="559"/>
      <c r="W132" s="559"/>
      <c r="X132" s="559"/>
      <c r="Y132" s="559"/>
      <c r="Z132" s="559"/>
      <c r="AA132" s="559"/>
    </row>
    <row r="133" spans="10:27" ht="21" customHeight="1">
      <c r="J133" s="559"/>
      <c r="K133" s="798"/>
      <c r="L133" s="559"/>
      <c r="M133" s="559"/>
      <c r="N133" s="559"/>
      <c r="O133" s="559"/>
      <c r="P133" s="559"/>
      <c r="Q133" s="559"/>
      <c r="R133" s="559"/>
      <c r="S133" s="559"/>
      <c r="T133" s="559"/>
      <c r="U133" s="559"/>
      <c r="V133" s="559"/>
      <c r="W133" s="559"/>
      <c r="X133" s="559"/>
      <c r="Y133" s="559"/>
      <c r="Z133" s="559"/>
      <c r="AA133" s="559"/>
    </row>
    <row r="134" spans="10:27" ht="21" customHeight="1">
      <c r="J134" s="559"/>
      <c r="K134" s="798"/>
      <c r="L134" s="559"/>
      <c r="M134" s="559"/>
      <c r="N134" s="559"/>
      <c r="O134" s="559"/>
      <c r="P134" s="559"/>
      <c r="Q134" s="559"/>
      <c r="R134" s="559"/>
      <c r="S134" s="559"/>
      <c r="T134" s="559"/>
      <c r="U134" s="559"/>
      <c r="V134" s="559"/>
      <c r="W134" s="559"/>
      <c r="X134" s="559"/>
      <c r="Y134" s="559"/>
      <c r="Z134" s="559"/>
      <c r="AA134" s="559"/>
    </row>
  </sheetData>
  <printOptions horizontalCentered="1" verticalCentered="1"/>
  <pageMargins left="0.5" right="0.5" top="0.5" bottom="0.5" header="0" footer="0"/>
  <pageSetup scale="68" fitToWidth="2" fitToHeight="2" orientation="portrait" r:id="rId1"/>
  <headerFooter alignWithMargins="0"/>
  <rowBreaks count="1" manualBreakCount="1">
    <brk id="57" max="8" man="1"/>
  </rowBreaks>
  <colBreaks count="1" manualBreakCount="1">
    <brk id="2" max="111"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7" r:id="rId5" name="Button 61">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8" r:id="rId6" name="Button 62">
              <controlPr locked="0" defaultSize="0" autoFill="0" autoLine="0" autoPict="0">
                <anchor moveWithCells="1" sizeWithCells="1">
                  <from>
                    <xdr:col>3</xdr:col>
                    <xdr:colOff>0</xdr:colOff>
                    <xdr:row>65593</xdr:row>
                    <xdr:rowOff>0</xdr:rowOff>
                  </from>
                  <to>
                    <xdr:col>3</xdr:col>
                    <xdr:colOff>0</xdr:colOff>
                    <xdr:row>65593</xdr:row>
                    <xdr:rowOff>0</xdr:rowOff>
                  </to>
                </anchor>
              </controlPr>
            </control>
          </mc:Choice>
        </mc:AlternateContent>
        <mc:AlternateContent xmlns:mc="http://schemas.openxmlformats.org/markup-compatibility/2006">
          <mc:Choice Requires="x14">
            <control shapeId="60479" r:id="rId7" name="Button 63">
              <controlPr locked="0" defaultSize="0" autoFill="0" autoLine="0" autoPict="0">
                <anchor moveWithCells="1" sizeWithCells="1">
                  <from>
                    <xdr:col>3</xdr:col>
                    <xdr:colOff>0</xdr:colOff>
                    <xdr:row>131129</xdr:row>
                    <xdr:rowOff>0</xdr:rowOff>
                  </from>
                  <to>
                    <xdr:col>3</xdr:col>
                    <xdr:colOff>0</xdr:colOff>
                    <xdr:row>131129</xdr:row>
                    <xdr:rowOff>0</xdr:rowOff>
                  </to>
                </anchor>
              </controlPr>
            </control>
          </mc:Choice>
        </mc:AlternateContent>
        <mc:AlternateContent xmlns:mc="http://schemas.openxmlformats.org/markup-compatibility/2006">
          <mc:Choice Requires="x14">
            <control shapeId="60480" r:id="rId8" name="Button 64">
              <controlPr locked="0" defaultSize="0" autoFill="0" autoLine="0" autoPict="0">
                <anchor moveWithCells="1" sizeWithCells="1">
                  <from>
                    <xdr:col>3</xdr:col>
                    <xdr:colOff>0</xdr:colOff>
                    <xdr:row>196665</xdr:row>
                    <xdr:rowOff>0</xdr:rowOff>
                  </from>
                  <to>
                    <xdr:col>3</xdr:col>
                    <xdr:colOff>0</xdr:colOff>
                    <xdr:row>196665</xdr:row>
                    <xdr:rowOff>0</xdr:rowOff>
                  </to>
                </anchor>
              </controlPr>
            </control>
          </mc:Choice>
        </mc:AlternateContent>
        <mc:AlternateContent xmlns:mc="http://schemas.openxmlformats.org/markup-compatibility/2006">
          <mc:Choice Requires="x14">
            <control shapeId="60481" r:id="rId9" name="Button 65">
              <controlPr locked="0" defaultSize="0" autoFill="0" autoLine="0" autoPict="0">
                <anchor moveWithCells="1" sizeWithCells="1">
                  <from>
                    <xdr:col>3</xdr:col>
                    <xdr:colOff>0</xdr:colOff>
                    <xdr:row>262201</xdr:row>
                    <xdr:rowOff>0</xdr:rowOff>
                  </from>
                  <to>
                    <xdr:col>3</xdr:col>
                    <xdr:colOff>0</xdr:colOff>
                    <xdr:row>262201</xdr:row>
                    <xdr:rowOff>0</xdr:rowOff>
                  </to>
                </anchor>
              </controlPr>
            </control>
          </mc:Choice>
        </mc:AlternateContent>
        <mc:AlternateContent xmlns:mc="http://schemas.openxmlformats.org/markup-compatibility/2006">
          <mc:Choice Requires="x14">
            <control shapeId="60482" r:id="rId10" name="Button 66">
              <controlPr locked="0" defaultSize="0" autoFill="0" autoLine="0" autoPict="0">
                <anchor moveWithCells="1" sizeWithCells="1">
                  <from>
                    <xdr:col>3</xdr:col>
                    <xdr:colOff>0</xdr:colOff>
                    <xdr:row>327737</xdr:row>
                    <xdr:rowOff>0</xdr:rowOff>
                  </from>
                  <to>
                    <xdr:col>3</xdr:col>
                    <xdr:colOff>0</xdr:colOff>
                    <xdr:row>327737</xdr:row>
                    <xdr:rowOff>0</xdr:rowOff>
                  </to>
                </anchor>
              </controlPr>
            </control>
          </mc:Choice>
        </mc:AlternateContent>
        <mc:AlternateContent xmlns:mc="http://schemas.openxmlformats.org/markup-compatibility/2006">
          <mc:Choice Requires="x14">
            <control shapeId="60483" r:id="rId11" name="Button 67">
              <controlPr locked="0" defaultSize="0" autoFill="0" autoLine="0" autoPict="0">
                <anchor moveWithCells="1" sizeWithCells="1">
                  <from>
                    <xdr:col>3</xdr:col>
                    <xdr:colOff>0</xdr:colOff>
                    <xdr:row>393273</xdr:row>
                    <xdr:rowOff>0</xdr:rowOff>
                  </from>
                  <to>
                    <xdr:col>3</xdr:col>
                    <xdr:colOff>0</xdr:colOff>
                    <xdr:row>393273</xdr:row>
                    <xdr:rowOff>0</xdr:rowOff>
                  </to>
                </anchor>
              </controlPr>
            </control>
          </mc:Choice>
        </mc:AlternateContent>
        <mc:AlternateContent xmlns:mc="http://schemas.openxmlformats.org/markup-compatibility/2006">
          <mc:Choice Requires="x14">
            <control shapeId="60484" r:id="rId12" name="Button 68">
              <controlPr locked="0" defaultSize="0" autoFill="0" autoLine="0" autoPict="0">
                <anchor moveWithCells="1" sizeWithCells="1">
                  <from>
                    <xdr:col>3</xdr:col>
                    <xdr:colOff>0</xdr:colOff>
                    <xdr:row>458809</xdr:row>
                    <xdr:rowOff>0</xdr:rowOff>
                  </from>
                  <to>
                    <xdr:col>3</xdr:col>
                    <xdr:colOff>0</xdr:colOff>
                    <xdr:row>458809</xdr:row>
                    <xdr:rowOff>0</xdr:rowOff>
                  </to>
                </anchor>
              </controlPr>
            </control>
          </mc:Choice>
        </mc:AlternateContent>
        <mc:AlternateContent xmlns:mc="http://schemas.openxmlformats.org/markup-compatibility/2006">
          <mc:Choice Requires="x14">
            <control shapeId="60485" r:id="rId13" name="Button 69">
              <controlPr locked="0" defaultSize="0" autoFill="0" autoLine="0" autoPict="0">
                <anchor moveWithCells="1" sizeWithCells="1">
                  <from>
                    <xdr:col>3</xdr:col>
                    <xdr:colOff>0</xdr:colOff>
                    <xdr:row>524345</xdr:row>
                    <xdr:rowOff>0</xdr:rowOff>
                  </from>
                  <to>
                    <xdr:col>3</xdr:col>
                    <xdr:colOff>0</xdr:colOff>
                    <xdr:row>524345</xdr:row>
                    <xdr:rowOff>0</xdr:rowOff>
                  </to>
                </anchor>
              </controlPr>
            </control>
          </mc:Choice>
        </mc:AlternateContent>
        <mc:AlternateContent xmlns:mc="http://schemas.openxmlformats.org/markup-compatibility/2006">
          <mc:Choice Requires="x14">
            <control shapeId="60486" r:id="rId14" name="Button 70">
              <controlPr locked="0" defaultSize="0" autoFill="0" autoLine="0" autoPict="0">
                <anchor moveWithCells="1" sizeWithCells="1">
                  <from>
                    <xdr:col>3</xdr:col>
                    <xdr:colOff>0</xdr:colOff>
                    <xdr:row>589881</xdr:row>
                    <xdr:rowOff>0</xdr:rowOff>
                  </from>
                  <to>
                    <xdr:col>3</xdr:col>
                    <xdr:colOff>0</xdr:colOff>
                    <xdr:row>589881</xdr:row>
                    <xdr:rowOff>0</xdr:rowOff>
                  </to>
                </anchor>
              </controlPr>
            </control>
          </mc:Choice>
        </mc:AlternateContent>
        <mc:AlternateContent xmlns:mc="http://schemas.openxmlformats.org/markup-compatibility/2006">
          <mc:Choice Requires="x14">
            <control shapeId="60487" r:id="rId15" name="Button 71">
              <controlPr locked="0" defaultSize="0" autoFill="0" autoLine="0" autoPict="0">
                <anchor moveWithCells="1" sizeWithCells="1">
                  <from>
                    <xdr:col>3</xdr:col>
                    <xdr:colOff>0</xdr:colOff>
                    <xdr:row>655417</xdr:row>
                    <xdr:rowOff>0</xdr:rowOff>
                  </from>
                  <to>
                    <xdr:col>3</xdr:col>
                    <xdr:colOff>0</xdr:colOff>
                    <xdr:row>655417</xdr:row>
                    <xdr:rowOff>0</xdr:rowOff>
                  </to>
                </anchor>
              </controlPr>
            </control>
          </mc:Choice>
        </mc:AlternateContent>
        <mc:AlternateContent xmlns:mc="http://schemas.openxmlformats.org/markup-compatibility/2006">
          <mc:Choice Requires="x14">
            <control shapeId="60488" r:id="rId16" name="Button 72">
              <controlPr locked="0" defaultSize="0" autoFill="0" autoLine="0" autoPict="0">
                <anchor moveWithCells="1" sizeWithCells="1">
                  <from>
                    <xdr:col>3</xdr:col>
                    <xdr:colOff>0</xdr:colOff>
                    <xdr:row>720953</xdr:row>
                    <xdr:rowOff>0</xdr:rowOff>
                  </from>
                  <to>
                    <xdr:col>3</xdr:col>
                    <xdr:colOff>0</xdr:colOff>
                    <xdr:row>720953</xdr:row>
                    <xdr:rowOff>0</xdr:rowOff>
                  </to>
                </anchor>
              </controlPr>
            </control>
          </mc:Choice>
        </mc:AlternateContent>
        <mc:AlternateContent xmlns:mc="http://schemas.openxmlformats.org/markup-compatibility/2006">
          <mc:Choice Requires="x14">
            <control shapeId="60489" r:id="rId17" name="Button 73">
              <controlPr locked="0" defaultSize="0" autoFill="0" autoLine="0" autoPict="0">
                <anchor moveWithCells="1" sizeWithCells="1">
                  <from>
                    <xdr:col>3</xdr:col>
                    <xdr:colOff>0</xdr:colOff>
                    <xdr:row>786489</xdr:row>
                    <xdr:rowOff>0</xdr:rowOff>
                  </from>
                  <to>
                    <xdr:col>3</xdr:col>
                    <xdr:colOff>0</xdr:colOff>
                    <xdr:row>786489</xdr:row>
                    <xdr:rowOff>0</xdr:rowOff>
                  </to>
                </anchor>
              </controlPr>
            </control>
          </mc:Choice>
        </mc:AlternateContent>
        <mc:AlternateContent xmlns:mc="http://schemas.openxmlformats.org/markup-compatibility/2006">
          <mc:Choice Requires="x14">
            <control shapeId="60490" r:id="rId18" name="Button 74">
              <controlPr locked="0" defaultSize="0" autoFill="0" autoLine="0" autoPict="0">
                <anchor moveWithCells="1" sizeWithCells="1">
                  <from>
                    <xdr:col>3</xdr:col>
                    <xdr:colOff>0</xdr:colOff>
                    <xdr:row>852025</xdr:row>
                    <xdr:rowOff>0</xdr:rowOff>
                  </from>
                  <to>
                    <xdr:col>3</xdr:col>
                    <xdr:colOff>0</xdr:colOff>
                    <xdr:row>852025</xdr:row>
                    <xdr:rowOff>0</xdr:rowOff>
                  </to>
                </anchor>
              </controlPr>
            </control>
          </mc:Choice>
        </mc:AlternateContent>
        <mc:AlternateContent xmlns:mc="http://schemas.openxmlformats.org/markup-compatibility/2006">
          <mc:Choice Requires="x14">
            <control shapeId="60491" r:id="rId19" name="Button 75">
              <controlPr locked="0" defaultSize="0" autoFill="0" autoLine="0" autoPict="0">
                <anchor moveWithCells="1" sizeWithCells="1">
                  <from>
                    <xdr:col>3</xdr:col>
                    <xdr:colOff>0</xdr:colOff>
                    <xdr:row>917561</xdr:row>
                    <xdr:rowOff>0</xdr:rowOff>
                  </from>
                  <to>
                    <xdr:col>3</xdr:col>
                    <xdr:colOff>0</xdr:colOff>
                    <xdr:row>917561</xdr:row>
                    <xdr:rowOff>0</xdr:rowOff>
                  </to>
                </anchor>
              </controlPr>
            </control>
          </mc:Choice>
        </mc:AlternateContent>
        <mc:AlternateContent xmlns:mc="http://schemas.openxmlformats.org/markup-compatibility/2006">
          <mc:Choice Requires="x14">
            <control shapeId="60492" r:id="rId20" name="Button 76">
              <controlPr locked="0" defaultSize="0" autoFill="0" autoLine="0" autoPict="0">
                <anchor moveWithCells="1" sizeWithCells="1">
                  <from>
                    <xdr:col>3</xdr:col>
                    <xdr:colOff>0</xdr:colOff>
                    <xdr:row>983097</xdr:row>
                    <xdr:rowOff>0</xdr:rowOff>
                  </from>
                  <to>
                    <xdr:col>3</xdr:col>
                    <xdr:colOff>0</xdr:colOff>
                    <xdr:row>983097</xdr:row>
                    <xdr:rowOff>0</xdr:rowOff>
                  </to>
                </anchor>
              </controlPr>
            </control>
          </mc:Choice>
        </mc:AlternateContent>
        <mc:AlternateContent xmlns:mc="http://schemas.openxmlformats.org/markup-compatibility/2006">
          <mc:Choice Requires="x14">
            <control shapeId="60493" r:id="rId21" name="Button 77">
              <controlPr locked="0" defaultSize="0" autoFill="0" autoLine="0" autoPict="0">
                <anchor moveWithCells="1" sizeWithCells="1">
                  <from>
                    <xdr:col>257</xdr:col>
                    <xdr:colOff>0</xdr:colOff>
                    <xdr:row>56</xdr:row>
                    <xdr:rowOff>0</xdr:rowOff>
                  </from>
                  <to>
                    <xdr:col>257</xdr:col>
                    <xdr:colOff>0</xdr:colOff>
                    <xdr:row>56</xdr:row>
                    <xdr:rowOff>0</xdr:rowOff>
                  </to>
                </anchor>
              </controlPr>
            </control>
          </mc:Choice>
        </mc:AlternateContent>
        <mc:AlternateContent xmlns:mc="http://schemas.openxmlformats.org/markup-compatibility/2006">
          <mc:Choice Requires="x14">
            <control shapeId="60494" r:id="rId22" name="Button 78">
              <controlPr locked="0" defaultSize="0" autoFill="0" autoLine="0" autoPict="0">
                <anchor moveWithCells="1" sizeWithCells="1">
                  <from>
                    <xdr:col>259</xdr:col>
                    <xdr:colOff>0</xdr:colOff>
                    <xdr:row>65593</xdr:row>
                    <xdr:rowOff>0</xdr:rowOff>
                  </from>
                  <to>
                    <xdr:col>259</xdr:col>
                    <xdr:colOff>0</xdr:colOff>
                    <xdr:row>65593</xdr:row>
                    <xdr:rowOff>0</xdr:rowOff>
                  </to>
                </anchor>
              </controlPr>
            </control>
          </mc:Choice>
        </mc:AlternateContent>
        <mc:AlternateContent xmlns:mc="http://schemas.openxmlformats.org/markup-compatibility/2006">
          <mc:Choice Requires="x14">
            <control shapeId="60495" r:id="rId23" name="Button 79">
              <controlPr locked="0" defaultSize="0" autoFill="0" autoLine="0" autoPict="0">
                <anchor moveWithCells="1" sizeWithCells="1">
                  <from>
                    <xdr:col>259</xdr:col>
                    <xdr:colOff>0</xdr:colOff>
                    <xdr:row>131129</xdr:row>
                    <xdr:rowOff>0</xdr:rowOff>
                  </from>
                  <to>
                    <xdr:col>259</xdr:col>
                    <xdr:colOff>0</xdr:colOff>
                    <xdr:row>131129</xdr:row>
                    <xdr:rowOff>0</xdr:rowOff>
                  </to>
                </anchor>
              </controlPr>
            </control>
          </mc:Choice>
        </mc:AlternateContent>
        <mc:AlternateContent xmlns:mc="http://schemas.openxmlformats.org/markup-compatibility/2006">
          <mc:Choice Requires="x14">
            <control shapeId="60496" r:id="rId24" name="Button 80">
              <controlPr locked="0" defaultSize="0" autoFill="0" autoLine="0" autoPict="0">
                <anchor moveWithCells="1" sizeWithCells="1">
                  <from>
                    <xdr:col>259</xdr:col>
                    <xdr:colOff>0</xdr:colOff>
                    <xdr:row>196665</xdr:row>
                    <xdr:rowOff>0</xdr:rowOff>
                  </from>
                  <to>
                    <xdr:col>259</xdr:col>
                    <xdr:colOff>0</xdr:colOff>
                    <xdr:row>196665</xdr:row>
                    <xdr:rowOff>0</xdr:rowOff>
                  </to>
                </anchor>
              </controlPr>
            </control>
          </mc:Choice>
        </mc:AlternateContent>
        <mc:AlternateContent xmlns:mc="http://schemas.openxmlformats.org/markup-compatibility/2006">
          <mc:Choice Requires="x14">
            <control shapeId="60497" r:id="rId25" name="Button 81">
              <controlPr locked="0" defaultSize="0" autoFill="0" autoLine="0" autoPict="0">
                <anchor moveWithCells="1" sizeWithCells="1">
                  <from>
                    <xdr:col>259</xdr:col>
                    <xdr:colOff>0</xdr:colOff>
                    <xdr:row>262201</xdr:row>
                    <xdr:rowOff>0</xdr:rowOff>
                  </from>
                  <to>
                    <xdr:col>259</xdr:col>
                    <xdr:colOff>0</xdr:colOff>
                    <xdr:row>262201</xdr:row>
                    <xdr:rowOff>0</xdr:rowOff>
                  </to>
                </anchor>
              </controlPr>
            </control>
          </mc:Choice>
        </mc:AlternateContent>
        <mc:AlternateContent xmlns:mc="http://schemas.openxmlformats.org/markup-compatibility/2006">
          <mc:Choice Requires="x14">
            <control shapeId="60498" r:id="rId26" name="Button 82">
              <controlPr locked="0" defaultSize="0" autoFill="0" autoLine="0" autoPict="0">
                <anchor moveWithCells="1" sizeWithCells="1">
                  <from>
                    <xdr:col>259</xdr:col>
                    <xdr:colOff>0</xdr:colOff>
                    <xdr:row>327737</xdr:row>
                    <xdr:rowOff>0</xdr:rowOff>
                  </from>
                  <to>
                    <xdr:col>259</xdr:col>
                    <xdr:colOff>0</xdr:colOff>
                    <xdr:row>327737</xdr:row>
                    <xdr:rowOff>0</xdr:rowOff>
                  </to>
                </anchor>
              </controlPr>
            </control>
          </mc:Choice>
        </mc:AlternateContent>
        <mc:AlternateContent xmlns:mc="http://schemas.openxmlformats.org/markup-compatibility/2006">
          <mc:Choice Requires="x14">
            <control shapeId="60499" r:id="rId27" name="Button 83">
              <controlPr locked="0" defaultSize="0" autoFill="0" autoLine="0" autoPict="0">
                <anchor moveWithCells="1" sizeWithCells="1">
                  <from>
                    <xdr:col>259</xdr:col>
                    <xdr:colOff>0</xdr:colOff>
                    <xdr:row>393273</xdr:row>
                    <xdr:rowOff>0</xdr:rowOff>
                  </from>
                  <to>
                    <xdr:col>259</xdr:col>
                    <xdr:colOff>0</xdr:colOff>
                    <xdr:row>393273</xdr:row>
                    <xdr:rowOff>0</xdr:rowOff>
                  </to>
                </anchor>
              </controlPr>
            </control>
          </mc:Choice>
        </mc:AlternateContent>
        <mc:AlternateContent xmlns:mc="http://schemas.openxmlformats.org/markup-compatibility/2006">
          <mc:Choice Requires="x14">
            <control shapeId="60500" r:id="rId28" name="Button 84">
              <controlPr locked="0" defaultSize="0" autoFill="0" autoLine="0" autoPict="0">
                <anchor moveWithCells="1" sizeWithCells="1">
                  <from>
                    <xdr:col>259</xdr:col>
                    <xdr:colOff>0</xdr:colOff>
                    <xdr:row>458809</xdr:row>
                    <xdr:rowOff>0</xdr:rowOff>
                  </from>
                  <to>
                    <xdr:col>259</xdr:col>
                    <xdr:colOff>0</xdr:colOff>
                    <xdr:row>458809</xdr:row>
                    <xdr:rowOff>0</xdr:rowOff>
                  </to>
                </anchor>
              </controlPr>
            </control>
          </mc:Choice>
        </mc:AlternateContent>
        <mc:AlternateContent xmlns:mc="http://schemas.openxmlformats.org/markup-compatibility/2006">
          <mc:Choice Requires="x14">
            <control shapeId="60501" r:id="rId29" name="Button 85">
              <controlPr locked="0" defaultSize="0" autoFill="0" autoLine="0" autoPict="0">
                <anchor moveWithCells="1" sizeWithCells="1">
                  <from>
                    <xdr:col>259</xdr:col>
                    <xdr:colOff>0</xdr:colOff>
                    <xdr:row>524345</xdr:row>
                    <xdr:rowOff>0</xdr:rowOff>
                  </from>
                  <to>
                    <xdr:col>259</xdr:col>
                    <xdr:colOff>0</xdr:colOff>
                    <xdr:row>524345</xdr:row>
                    <xdr:rowOff>0</xdr:rowOff>
                  </to>
                </anchor>
              </controlPr>
            </control>
          </mc:Choice>
        </mc:AlternateContent>
        <mc:AlternateContent xmlns:mc="http://schemas.openxmlformats.org/markup-compatibility/2006">
          <mc:Choice Requires="x14">
            <control shapeId="60502" r:id="rId30" name="Button 86">
              <controlPr locked="0" defaultSize="0" autoFill="0" autoLine="0" autoPict="0">
                <anchor moveWithCells="1" sizeWithCells="1">
                  <from>
                    <xdr:col>259</xdr:col>
                    <xdr:colOff>0</xdr:colOff>
                    <xdr:row>589881</xdr:row>
                    <xdr:rowOff>0</xdr:rowOff>
                  </from>
                  <to>
                    <xdr:col>259</xdr:col>
                    <xdr:colOff>0</xdr:colOff>
                    <xdr:row>589881</xdr:row>
                    <xdr:rowOff>0</xdr:rowOff>
                  </to>
                </anchor>
              </controlPr>
            </control>
          </mc:Choice>
        </mc:AlternateContent>
        <mc:AlternateContent xmlns:mc="http://schemas.openxmlformats.org/markup-compatibility/2006">
          <mc:Choice Requires="x14">
            <control shapeId="60503" r:id="rId31" name="Button 87">
              <controlPr locked="0" defaultSize="0" autoFill="0" autoLine="0" autoPict="0">
                <anchor moveWithCells="1" sizeWithCells="1">
                  <from>
                    <xdr:col>259</xdr:col>
                    <xdr:colOff>0</xdr:colOff>
                    <xdr:row>655417</xdr:row>
                    <xdr:rowOff>0</xdr:rowOff>
                  </from>
                  <to>
                    <xdr:col>259</xdr:col>
                    <xdr:colOff>0</xdr:colOff>
                    <xdr:row>655417</xdr:row>
                    <xdr:rowOff>0</xdr:rowOff>
                  </to>
                </anchor>
              </controlPr>
            </control>
          </mc:Choice>
        </mc:AlternateContent>
        <mc:AlternateContent xmlns:mc="http://schemas.openxmlformats.org/markup-compatibility/2006">
          <mc:Choice Requires="x14">
            <control shapeId="60504" r:id="rId32" name="Button 88">
              <controlPr locked="0" defaultSize="0" autoFill="0" autoLine="0" autoPict="0">
                <anchor moveWithCells="1" sizeWithCells="1">
                  <from>
                    <xdr:col>259</xdr:col>
                    <xdr:colOff>0</xdr:colOff>
                    <xdr:row>720953</xdr:row>
                    <xdr:rowOff>0</xdr:rowOff>
                  </from>
                  <to>
                    <xdr:col>259</xdr:col>
                    <xdr:colOff>0</xdr:colOff>
                    <xdr:row>720953</xdr:row>
                    <xdr:rowOff>0</xdr:rowOff>
                  </to>
                </anchor>
              </controlPr>
            </control>
          </mc:Choice>
        </mc:AlternateContent>
        <mc:AlternateContent xmlns:mc="http://schemas.openxmlformats.org/markup-compatibility/2006">
          <mc:Choice Requires="x14">
            <control shapeId="60505" r:id="rId33" name="Button 89">
              <controlPr locked="0" defaultSize="0" autoFill="0" autoLine="0" autoPict="0">
                <anchor moveWithCells="1" sizeWithCells="1">
                  <from>
                    <xdr:col>259</xdr:col>
                    <xdr:colOff>0</xdr:colOff>
                    <xdr:row>786489</xdr:row>
                    <xdr:rowOff>0</xdr:rowOff>
                  </from>
                  <to>
                    <xdr:col>259</xdr:col>
                    <xdr:colOff>0</xdr:colOff>
                    <xdr:row>786489</xdr:row>
                    <xdr:rowOff>0</xdr:rowOff>
                  </to>
                </anchor>
              </controlPr>
            </control>
          </mc:Choice>
        </mc:AlternateContent>
        <mc:AlternateContent xmlns:mc="http://schemas.openxmlformats.org/markup-compatibility/2006">
          <mc:Choice Requires="x14">
            <control shapeId="60506" r:id="rId34" name="Button 90">
              <controlPr locked="0" defaultSize="0" autoFill="0" autoLine="0" autoPict="0">
                <anchor moveWithCells="1" sizeWithCells="1">
                  <from>
                    <xdr:col>259</xdr:col>
                    <xdr:colOff>0</xdr:colOff>
                    <xdr:row>852025</xdr:row>
                    <xdr:rowOff>0</xdr:rowOff>
                  </from>
                  <to>
                    <xdr:col>259</xdr:col>
                    <xdr:colOff>0</xdr:colOff>
                    <xdr:row>852025</xdr:row>
                    <xdr:rowOff>0</xdr:rowOff>
                  </to>
                </anchor>
              </controlPr>
            </control>
          </mc:Choice>
        </mc:AlternateContent>
        <mc:AlternateContent xmlns:mc="http://schemas.openxmlformats.org/markup-compatibility/2006">
          <mc:Choice Requires="x14">
            <control shapeId="60507" r:id="rId35" name="Button 91">
              <controlPr locked="0" defaultSize="0" autoFill="0" autoLine="0" autoPict="0">
                <anchor moveWithCells="1" sizeWithCells="1">
                  <from>
                    <xdr:col>259</xdr:col>
                    <xdr:colOff>0</xdr:colOff>
                    <xdr:row>917561</xdr:row>
                    <xdr:rowOff>0</xdr:rowOff>
                  </from>
                  <to>
                    <xdr:col>259</xdr:col>
                    <xdr:colOff>0</xdr:colOff>
                    <xdr:row>917561</xdr:row>
                    <xdr:rowOff>0</xdr:rowOff>
                  </to>
                </anchor>
              </controlPr>
            </control>
          </mc:Choice>
        </mc:AlternateContent>
        <mc:AlternateContent xmlns:mc="http://schemas.openxmlformats.org/markup-compatibility/2006">
          <mc:Choice Requires="x14">
            <control shapeId="60508" r:id="rId36" name="Button 92">
              <controlPr locked="0" defaultSize="0" autoFill="0" autoLine="0" autoPict="0">
                <anchor moveWithCells="1" sizeWithCells="1">
                  <from>
                    <xdr:col>259</xdr:col>
                    <xdr:colOff>0</xdr:colOff>
                    <xdr:row>983097</xdr:row>
                    <xdr:rowOff>0</xdr:rowOff>
                  </from>
                  <to>
                    <xdr:col>259</xdr:col>
                    <xdr:colOff>0</xdr:colOff>
                    <xdr:row>983097</xdr:row>
                    <xdr:rowOff>0</xdr:rowOff>
                  </to>
                </anchor>
              </controlPr>
            </control>
          </mc:Choice>
        </mc:AlternateContent>
        <mc:AlternateContent xmlns:mc="http://schemas.openxmlformats.org/markup-compatibility/2006">
          <mc:Choice Requires="x14">
            <control shapeId="60509" r:id="rId37" name="Button 93">
              <controlPr locked="0" defaultSize="0" autoFill="0" autoLine="0" autoPict="0">
                <anchor moveWithCells="1" sizeWithCells="1">
                  <from>
                    <xdr:col>513</xdr:col>
                    <xdr:colOff>0</xdr:colOff>
                    <xdr:row>56</xdr:row>
                    <xdr:rowOff>0</xdr:rowOff>
                  </from>
                  <to>
                    <xdr:col>513</xdr:col>
                    <xdr:colOff>0</xdr:colOff>
                    <xdr:row>56</xdr:row>
                    <xdr:rowOff>0</xdr:rowOff>
                  </to>
                </anchor>
              </controlPr>
            </control>
          </mc:Choice>
        </mc:AlternateContent>
        <mc:AlternateContent xmlns:mc="http://schemas.openxmlformats.org/markup-compatibility/2006">
          <mc:Choice Requires="x14">
            <control shapeId="60510" r:id="rId38" name="Button 94">
              <controlPr locked="0" defaultSize="0" autoFill="0" autoLine="0" autoPict="0">
                <anchor moveWithCells="1" sizeWithCells="1">
                  <from>
                    <xdr:col>515</xdr:col>
                    <xdr:colOff>0</xdr:colOff>
                    <xdr:row>65593</xdr:row>
                    <xdr:rowOff>0</xdr:rowOff>
                  </from>
                  <to>
                    <xdr:col>515</xdr:col>
                    <xdr:colOff>0</xdr:colOff>
                    <xdr:row>65593</xdr:row>
                    <xdr:rowOff>0</xdr:rowOff>
                  </to>
                </anchor>
              </controlPr>
            </control>
          </mc:Choice>
        </mc:AlternateContent>
        <mc:AlternateContent xmlns:mc="http://schemas.openxmlformats.org/markup-compatibility/2006">
          <mc:Choice Requires="x14">
            <control shapeId="60511" r:id="rId39" name="Button 95">
              <controlPr locked="0" defaultSize="0" autoFill="0" autoLine="0" autoPict="0">
                <anchor moveWithCells="1" sizeWithCells="1">
                  <from>
                    <xdr:col>515</xdr:col>
                    <xdr:colOff>0</xdr:colOff>
                    <xdr:row>131129</xdr:row>
                    <xdr:rowOff>0</xdr:rowOff>
                  </from>
                  <to>
                    <xdr:col>515</xdr:col>
                    <xdr:colOff>0</xdr:colOff>
                    <xdr:row>131129</xdr:row>
                    <xdr:rowOff>0</xdr:rowOff>
                  </to>
                </anchor>
              </controlPr>
            </control>
          </mc:Choice>
        </mc:AlternateContent>
        <mc:AlternateContent xmlns:mc="http://schemas.openxmlformats.org/markup-compatibility/2006">
          <mc:Choice Requires="x14">
            <control shapeId="60512" r:id="rId40" name="Button 96">
              <controlPr locked="0" defaultSize="0" autoFill="0" autoLine="0" autoPict="0">
                <anchor moveWithCells="1" sizeWithCells="1">
                  <from>
                    <xdr:col>515</xdr:col>
                    <xdr:colOff>0</xdr:colOff>
                    <xdr:row>196665</xdr:row>
                    <xdr:rowOff>0</xdr:rowOff>
                  </from>
                  <to>
                    <xdr:col>515</xdr:col>
                    <xdr:colOff>0</xdr:colOff>
                    <xdr:row>196665</xdr:row>
                    <xdr:rowOff>0</xdr:rowOff>
                  </to>
                </anchor>
              </controlPr>
            </control>
          </mc:Choice>
        </mc:AlternateContent>
        <mc:AlternateContent xmlns:mc="http://schemas.openxmlformats.org/markup-compatibility/2006">
          <mc:Choice Requires="x14">
            <control shapeId="60513" r:id="rId41" name="Button 97">
              <controlPr locked="0" defaultSize="0" autoFill="0" autoLine="0" autoPict="0">
                <anchor moveWithCells="1" sizeWithCells="1">
                  <from>
                    <xdr:col>515</xdr:col>
                    <xdr:colOff>0</xdr:colOff>
                    <xdr:row>262201</xdr:row>
                    <xdr:rowOff>0</xdr:rowOff>
                  </from>
                  <to>
                    <xdr:col>515</xdr:col>
                    <xdr:colOff>0</xdr:colOff>
                    <xdr:row>262201</xdr:row>
                    <xdr:rowOff>0</xdr:rowOff>
                  </to>
                </anchor>
              </controlPr>
            </control>
          </mc:Choice>
        </mc:AlternateContent>
        <mc:AlternateContent xmlns:mc="http://schemas.openxmlformats.org/markup-compatibility/2006">
          <mc:Choice Requires="x14">
            <control shapeId="60514" r:id="rId42" name="Button 98">
              <controlPr locked="0" defaultSize="0" autoFill="0" autoLine="0" autoPict="0">
                <anchor moveWithCells="1" sizeWithCells="1">
                  <from>
                    <xdr:col>515</xdr:col>
                    <xdr:colOff>0</xdr:colOff>
                    <xdr:row>327737</xdr:row>
                    <xdr:rowOff>0</xdr:rowOff>
                  </from>
                  <to>
                    <xdr:col>515</xdr:col>
                    <xdr:colOff>0</xdr:colOff>
                    <xdr:row>327737</xdr:row>
                    <xdr:rowOff>0</xdr:rowOff>
                  </to>
                </anchor>
              </controlPr>
            </control>
          </mc:Choice>
        </mc:AlternateContent>
        <mc:AlternateContent xmlns:mc="http://schemas.openxmlformats.org/markup-compatibility/2006">
          <mc:Choice Requires="x14">
            <control shapeId="60515" r:id="rId43" name="Button 99">
              <controlPr locked="0" defaultSize="0" autoFill="0" autoLine="0" autoPict="0">
                <anchor moveWithCells="1" sizeWithCells="1">
                  <from>
                    <xdr:col>515</xdr:col>
                    <xdr:colOff>0</xdr:colOff>
                    <xdr:row>393273</xdr:row>
                    <xdr:rowOff>0</xdr:rowOff>
                  </from>
                  <to>
                    <xdr:col>515</xdr:col>
                    <xdr:colOff>0</xdr:colOff>
                    <xdr:row>393273</xdr:row>
                    <xdr:rowOff>0</xdr:rowOff>
                  </to>
                </anchor>
              </controlPr>
            </control>
          </mc:Choice>
        </mc:AlternateContent>
        <mc:AlternateContent xmlns:mc="http://schemas.openxmlformats.org/markup-compatibility/2006">
          <mc:Choice Requires="x14">
            <control shapeId="60516" r:id="rId44" name="Button 100">
              <controlPr locked="0" defaultSize="0" autoFill="0" autoLine="0" autoPict="0">
                <anchor moveWithCells="1" sizeWithCells="1">
                  <from>
                    <xdr:col>515</xdr:col>
                    <xdr:colOff>0</xdr:colOff>
                    <xdr:row>458809</xdr:row>
                    <xdr:rowOff>0</xdr:rowOff>
                  </from>
                  <to>
                    <xdr:col>515</xdr:col>
                    <xdr:colOff>0</xdr:colOff>
                    <xdr:row>458809</xdr:row>
                    <xdr:rowOff>0</xdr:rowOff>
                  </to>
                </anchor>
              </controlPr>
            </control>
          </mc:Choice>
        </mc:AlternateContent>
        <mc:AlternateContent xmlns:mc="http://schemas.openxmlformats.org/markup-compatibility/2006">
          <mc:Choice Requires="x14">
            <control shapeId="60517" r:id="rId45" name="Button 101">
              <controlPr locked="0" defaultSize="0" autoFill="0" autoLine="0" autoPict="0">
                <anchor moveWithCells="1" sizeWithCells="1">
                  <from>
                    <xdr:col>515</xdr:col>
                    <xdr:colOff>0</xdr:colOff>
                    <xdr:row>524345</xdr:row>
                    <xdr:rowOff>0</xdr:rowOff>
                  </from>
                  <to>
                    <xdr:col>515</xdr:col>
                    <xdr:colOff>0</xdr:colOff>
                    <xdr:row>524345</xdr:row>
                    <xdr:rowOff>0</xdr:rowOff>
                  </to>
                </anchor>
              </controlPr>
            </control>
          </mc:Choice>
        </mc:AlternateContent>
        <mc:AlternateContent xmlns:mc="http://schemas.openxmlformats.org/markup-compatibility/2006">
          <mc:Choice Requires="x14">
            <control shapeId="60518" r:id="rId46" name="Button 102">
              <controlPr locked="0" defaultSize="0" autoFill="0" autoLine="0" autoPict="0">
                <anchor moveWithCells="1" sizeWithCells="1">
                  <from>
                    <xdr:col>515</xdr:col>
                    <xdr:colOff>0</xdr:colOff>
                    <xdr:row>589881</xdr:row>
                    <xdr:rowOff>0</xdr:rowOff>
                  </from>
                  <to>
                    <xdr:col>515</xdr:col>
                    <xdr:colOff>0</xdr:colOff>
                    <xdr:row>589881</xdr:row>
                    <xdr:rowOff>0</xdr:rowOff>
                  </to>
                </anchor>
              </controlPr>
            </control>
          </mc:Choice>
        </mc:AlternateContent>
        <mc:AlternateContent xmlns:mc="http://schemas.openxmlformats.org/markup-compatibility/2006">
          <mc:Choice Requires="x14">
            <control shapeId="60519" r:id="rId47" name="Button 103">
              <controlPr locked="0" defaultSize="0" autoFill="0" autoLine="0" autoPict="0">
                <anchor moveWithCells="1" sizeWithCells="1">
                  <from>
                    <xdr:col>515</xdr:col>
                    <xdr:colOff>0</xdr:colOff>
                    <xdr:row>655417</xdr:row>
                    <xdr:rowOff>0</xdr:rowOff>
                  </from>
                  <to>
                    <xdr:col>515</xdr:col>
                    <xdr:colOff>0</xdr:colOff>
                    <xdr:row>655417</xdr:row>
                    <xdr:rowOff>0</xdr:rowOff>
                  </to>
                </anchor>
              </controlPr>
            </control>
          </mc:Choice>
        </mc:AlternateContent>
        <mc:AlternateContent xmlns:mc="http://schemas.openxmlformats.org/markup-compatibility/2006">
          <mc:Choice Requires="x14">
            <control shapeId="60520" r:id="rId48" name="Button 104">
              <controlPr locked="0" defaultSize="0" autoFill="0" autoLine="0" autoPict="0">
                <anchor moveWithCells="1" sizeWithCells="1">
                  <from>
                    <xdr:col>515</xdr:col>
                    <xdr:colOff>0</xdr:colOff>
                    <xdr:row>720953</xdr:row>
                    <xdr:rowOff>0</xdr:rowOff>
                  </from>
                  <to>
                    <xdr:col>515</xdr:col>
                    <xdr:colOff>0</xdr:colOff>
                    <xdr:row>720953</xdr:row>
                    <xdr:rowOff>0</xdr:rowOff>
                  </to>
                </anchor>
              </controlPr>
            </control>
          </mc:Choice>
        </mc:AlternateContent>
        <mc:AlternateContent xmlns:mc="http://schemas.openxmlformats.org/markup-compatibility/2006">
          <mc:Choice Requires="x14">
            <control shapeId="60521" r:id="rId49" name="Button 105">
              <controlPr locked="0" defaultSize="0" autoFill="0" autoLine="0" autoPict="0">
                <anchor moveWithCells="1" sizeWithCells="1">
                  <from>
                    <xdr:col>515</xdr:col>
                    <xdr:colOff>0</xdr:colOff>
                    <xdr:row>786489</xdr:row>
                    <xdr:rowOff>0</xdr:rowOff>
                  </from>
                  <to>
                    <xdr:col>515</xdr:col>
                    <xdr:colOff>0</xdr:colOff>
                    <xdr:row>786489</xdr:row>
                    <xdr:rowOff>0</xdr:rowOff>
                  </to>
                </anchor>
              </controlPr>
            </control>
          </mc:Choice>
        </mc:AlternateContent>
        <mc:AlternateContent xmlns:mc="http://schemas.openxmlformats.org/markup-compatibility/2006">
          <mc:Choice Requires="x14">
            <control shapeId="60522" r:id="rId50" name="Button 106">
              <controlPr locked="0" defaultSize="0" autoFill="0" autoLine="0" autoPict="0">
                <anchor moveWithCells="1" sizeWithCells="1">
                  <from>
                    <xdr:col>515</xdr:col>
                    <xdr:colOff>0</xdr:colOff>
                    <xdr:row>852025</xdr:row>
                    <xdr:rowOff>0</xdr:rowOff>
                  </from>
                  <to>
                    <xdr:col>515</xdr:col>
                    <xdr:colOff>0</xdr:colOff>
                    <xdr:row>852025</xdr:row>
                    <xdr:rowOff>0</xdr:rowOff>
                  </to>
                </anchor>
              </controlPr>
            </control>
          </mc:Choice>
        </mc:AlternateContent>
        <mc:AlternateContent xmlns:mc="http://schemas.openxmlformats.org/markup-compatibility/2006">
          <mc:Choice Requires="x14">
            <control shapeId="60523" r:id="rId51" name="Button 107">
              <controlPr locked="0" defaultSize="0" autoFill="0" autoLine="0" autoPict="0">
                <anchor moveWithCells="1" sizeWithCells="1">
                  <from>
                    <xdr:col>515</xdr:col>
                    <xdr:colOff>0</xdr:colOff>
                    <xdr:row>917561</xdr:row>
                    <xdr:rowOff>0</xdr:rowOff>
                  </from>
                  <to>
                    <xdr:col>515</xdr:col>
                    <xdr:colOff>0</xdr:colOff>
                    <xdr:row>917561</xdr:row>
                    <xdr:rowOff>0</xdr:rowOff>
                  </to>
                </anchor>
              </controlPr>
            </control>
          </mc:Choice>
        </mc:AlternateContent>
        <mc:AlternateContent xmlns:mc="http://schemas.openxmlformats.org/markup-compatibility/2006">
          <mc:Choice Requires="x14">
            <control shapeId="60524" r:id="rId52" name="Button 108">
              <controlPr locked="0" defaultSize="0" autoFill="0" autoLine="0" autoPict="0">
                <anchor moveWithCells="1" sizeWithCells="1">
                  <from>
                    <xdr:col>515</xdr:col>
                    <xdr:colOff>0</xdr:colOff>
                    <xdr:row>983097</xdr:row>
                    <xdr:rowOff>0</xdr:rowOff>
                  </from>
                  <to>
                    <xdr:col>515</xdr:col>
                    <xdr:colOff>0</xdr:colOff>
                    <xdr:row>983097</xdr:row>
                    <xdr:rowOff>0</xdr:rowOff>
                  </to>
                </anchor>
              </controlPr>
            </control>
          </mc:Choice>
        </mc:AlternateContent>
        <mc:AlternateContent xmlns:mc="http://schemas.openxmlformats.org/markup-compatibility/2006">
          <mc:Choice Requires="x14">
            <control shapeId="60525" r:id="rId53" name="Button 109">
              <controlPr locked="0" defaultSize="0" autoFill="0" autoLine="0" autoPict="0">
                <anchor moveWithCells="1" sizeWithCells="1">
                  <from>
                    <xdr:col>769</xdr:col>
                    <xdr:colOff>0</xdr:colOff>
                    <xdr:row>56</xdr:row>
                    <xdr:rowOff>0</xdr:rowOff>
                  </from>
                  <to>
                    <xdr:col>769</xdr:col>
                    <xdr:colOff>0</xdr:colOff>
                    <xdr:row>56</xdr:row>
                    <xdr:rowOff>0</xdr:rowOff>
                  </to>
                </anchor>
              </controlPr>
            </control>
          </mc:Choice>
        </mc:AlternateContent>
        <mc:AlternateContent xmlns:mc="http://schemas.openxmlformats.org/markup-compatibility/2006">
          <mc:Choice Requires="x14">
            <control shapeId="60526" r:id="rId54" name="Button 110">
              <controlPr locked="0" defaultSize="0" autoFill="0" autoLine="0" autoPict="0">
                <anchor moveWithCells="1" sizeWithCells="1">
                  <from>
                    <xdr:col>771</xdr:col>
                    <xdr:colOff>0</xdr:colOff>
                    <xdr:row>65593</xdr:row>
                    <xdr:rowOff>0</xdr:rowOff>
                  </from>
                  <to>
                    <xdr:col>771</xdr:col>
                    <xdr:colOff>0</xdr:colOff>
                    <xdr:row>65593</xdr:row>
                    <xdr:rowOff>0</xdr:rowOff>
                  </to>
                </anchor>
              </controlPr>
            </control>
          </mc:Choice>
        </mc:AlternateContent>
        <mc:AlternateContent xmlns:mc="http://schemas.openxmlformats.org/markup-compatibility/2006">
          <mc:Choice Requires="x14">
            <control shapeId="60527" r:id="rId55" name="Button 111">
              <controlPr locked="0" defaultSize="0" autoFill="0" autoLine="0" autoPict="0">
                <anchor moveWithCells="1" sizeWithCells="1">
                  <from>
                    <xdr:col>771</xdr:col>
                    <xdr:colOff>0</xdr:colOff>
                    <xdr:row>131129</xdr:row>
                    <xdr:rowOff>0</xdr:rowOff>
                  </from>
                  <to>
                    <xdr:col>771</xdr:col>
                    <xdr:colOff>0</xdr:colOff>
                    <xdr:row>131129</xdr:row>
                    <xdr:rowOff>0</xdr:rowOff>
                  </to>
                </anchor>
              </controlPr>
            </control>
          </mc:Choice>
        </mc:AlternateContent>
        <mc:AlternateContent xmlns:mc="http://schemas.openxmlformats.org/markup-compatibility/2006">
          <mc:Choice Requires="x14">
            <control shapeId="60528" r:id="rId56" name="Button 112">
              <controlPr locked="0" defaultSize="0" autoFill="0" autoLine="0" autoPict="0">
                <anchor moveWithCells="1" sizeWithCells="1">
                  <from>
                    <xdr:col>771</xdr:col>
                    <xdr:colOff>0</xdr:colOff>
                    <xdr:row>196665</xdr:row>
                    <xdr:rowOff>0</xdr:rowOff>
                  </from>
                  <to>
                    <xdr:col>771</xdr:col>
                    <xdr:colOff>0</xdr:colOff>
                    <xdr:row>196665</xdr:row>
                    <xdr:rowOff>0</xdr:rowOff>
                  </to>
                </anchor>
              </controlPr>
            </control>
          </mc:Choice>
        </mc:AlternateContent>
        <mc:AlternateContent xmlns:mc="http://schemas.openxmlformats.org/markup-compatibility/2006">
          <mc:Choice Requires="x14">
            <control shapeId="60529" r:id="rId57" name="Button 113">
              <controlPr locked="0" defaultSize="0" autoFill="0" autoLine="0" autoPict="0">
                <anchor moveWithCells="1" sizeWithCells="1">
                  <from>
                    <xdr:col>771</xdr:col>
                    <xdr:colOff>0</xdr:colOff>
                    <xdr:row>262201</xdr:row>
                    <xdr:rowOff>0</xdr:rowOff>
                  </from>
                  <to>
                    <xdr:col>771</xdr:col>
                    <xdr:colOff>0</xdr:colOff>
                    <xdr:row>262201</xdr:row>
                    <xdr:rowOff>0</xdr:rowOff>
                  </to>
                </anchor>
              </controlPr>
            </control>
          </mc:Choice>
        </mc:AlternateContent>
        <mc:AlternateContent xmlns:mc="http://schemas.openxmlformats.org/markup-compatibility/2006">
          <mc:Choice Requires="x14">
            <control shapeId="60530" r:id="rId58" name="Button 114">
              <controlPr locked="0" defaultSize="0" autoFill="0" autoLine="0" autoPict="0">
                <anchor moveWithCells="1" sizeWithCells="1">
                  <from>
                    <xdr:col>771</xdr:col>
                    <xdr:colOff>0</xdr:colOff>
                    <xdr:row>327737</xdr:row>
                    <xdr:rowOff>0</xdr:rowOff>
                  </from>
                  <to>
                    <xdr:col>771</xdr:col>
                    <xdr:colOff>0</xdr:colOff>
                    <xdr:row>327737</xdr:row>
                    <xdr:rowOff>0</xdr:rowOff>
                  </to>
                </anchor>
              </controlPr>
            </control>
          </mc:Choice>
        </mc:AlternateContent>
        <mc:AlternateContent xmlns:mc="http://schemas.openxmlformats.org/markup-compatibility/2006">
          <mc:Choice Requires="x14">
            <control shapeId="60531" r:id="rId59" name="Button 115">
              <controlPr locked="0" defaultSize="0" autoFill="0" autoLine="0" autoPict="0">
                <anchor moveWithCells="1" sizeWithCells="1">
                  <from>
                    <xdr:col>771</xdr:col>
                    <xdr:colOff>0</xdr:colOff>
                    <xdr:row>393273</xdr:row>
                    <xdr:rowOff>0</xdr:rowOff>
                  </from>
                  <to>
                    <xdr:col>771</xdr:col>
                    <xdr:colOff>0</xdr:colOff>
                    <xdr:row>393273</xdr:row>
                    <xdr:rowOff>0</xdr:rowOff>
                  </to>
                </anchor>
              </controlPr>
            </control>
          </mc:Choice>
        </mc:AlternateContent>
        <mc:AlternateContent xmlns:mc="http://schemas.openxmlformats.org/markup-compatibility/2006">
          <mc:Choice Requires="x14">
            <control shapeId="60532" r:id="rId60" name="Button 116">
              <controlPr locked="0" defaultSize="0" autoFill="0" autoLine="0" autoPict="0">
                <anchor moveWithCells="1" sizeWithCells="1">
                  <from>
                    <xdr:col>771</xdr:col>
                    <xdr:colOff>0</xdr:colOff>
                    <xdr:row>458809</xdr:row>
                    <xdr:rowOff>0</xdr:rowOff>
                  </from>
                  <to>
                    <xdr:col>771</xdr:col>
                    <xdr:colOff>0</xdr:colOff>
                    <xdr:row>458809</xdr:row>
                    <xdr:rowOff>0</xdr:rowOff>
                  </to>
                </anchor>
              </controlPr>
            </control>
          </mc:Choice>
        </mc:AlternateContent>
        <mc:AlternateContent xmlns:mc="http://schemas.openxmlformats.org/markup-compatibility/2006">
          <mc:Choice Requires="x14">
            <control shapeId="60533" r:id="rId61" name="Button 117">
              <controlPr locked="0" defaultSize="0" autoFill="0" autoLine="0" autoPict="0">
                <anchor moveWithCells="1" sizeWithCells="1">
                  <from>
                    <xdr:col>771</xdr:col>
                    <xdr:colOff>0</xdr:colOff>
                    <xdr:row>524345</xdr:row>
                    <xdr:rowOff>0</xdr:rowOff>
                  </from>
                  <to>
                    <xdr:col>771</xdr:col>
                    <xdr:colOff>0</xdr:colOff>
                    <xdr:row>524345</xdr:row>
                    <xdr:rowOff>0</xdr:rowOff>
                  </to>
                </anchor>
              </controlPr>
            </control>
          </mc:Choice>
        </mc:AlternateContent>
        <mc:AlternateContent xmlns:mc="http://schemas.openxmlformats.org/markup-compatibility/2006">
          <mc:Choice Requires="x14">
            <control shapeId="60534" r:id="rId62" name="Button 118">
              <controlPr locked="0" defaultSize="0" autoFill="0" autoLine="0" autoPict="0">
                <anchor moveWithCells="1" sizeWithCells="1">
                  <from>
                    <xdr:col>771</xdr:col>
                    <xdr:colOff>0</xdr:colOff>
                    <xdr:row>589881</xdr:row>
                    <xdr:rowOff>0</xdr:rowOff>
                  </from>
                  <to>
                    <xdr:col>771</xdr:col>
                    <xdr:colOff>0</xdr:colOff>
                    <xdr:row>589881</xdr:row>
                    <xdr:rowOff>0</xdr:rowOff>
                  </to>
                </anchor>
              </controlPr>
            </control>
          </mc:Choice>
        </mc:AlternateContent>
        <mc:AlternateContent xmlns:mc="http://schemas.openxmlformats.org/markup-compatibility/2006">
          <mc:Choice Requires="x14">
            <control shapeId="60535" r:id="rId63" name="Button 119">
              <controlPr locked="0" defaultSize="0" autoFill="0" autoLine="0" autoPict="0">
                <anchor moveWithCells="1" sizeWithCells="1">
                  <from>
                    <xdr:col>771</xdr:col>
                    <xdr:colOff>0</xdr:colOff>
                    <xdr:row>655417</xdr:row>
                    <xdr:rowOff>0</xdr:rowOff>
                  </from>
                  <to>
                    <xdr:col>771</xdr:col>
                    <xdr:colOff>0</xdr:colOff>
                    <xdr:row>655417</xdr:row>
                    <xdr:rowOff>0</xdr:rowOff>
                  </to>
                </anchor>
              </controlPr>
            </control>
          </mc:Choice>
        </mc:AlternateContent>
        <mc:AlternateContent xmlns:mc="http://schemas.openxmlformats.org/markup-compatibility/2006">
          <mc:Choice Requires="x14">
            <control shapeId="60536" r:id="rId64" name="Button 120">
              <controlPr locked="0" defaultSize="0" autoFill="0" autoLine="0" autoPict="0">
                <anchor moveWithCells="1" sizeWithCells="1">
                  <from>
                    <xdr:col>771</xdr:col>
                    <xdr:colOff>0</xdr:colOff>
                    <xdr:row>720953</xdr:row>
                    <xdr:rowOff>0</xdr:rowOff>
                  </from>
                  <to>
                    <xdr:col>771</xdr:col>
                    <xdr:colOff>0</xdr:colOff>
                    <xdr:row>720953</xdr:row>
                    <xdr:rowOff>0</xdr:rowOff>
                  </to>
                </anchor>
              </controlPr>
            </control>
          </mc:Choice>
        </mc:AlternateContent>
        <mc:AlternateContent xmlns:mc="http://schemas.openxmlformats.org/markup-compatibility/2006">
          <mc:Choice Requires="x14">
            <control shapeId="60537" r:id="rId65" name="Button 121">
              <controlPr locked="0" defaultSize="0" autoFill="0" autoLine="0" autoPict="0">
                <anchor moveWithCells="1" sizeWithCells="1">
                  <from>
                    <xdr:col>771</xdr:col>
                    <xdr:colOff>0</xdr:colOff>
                    <xdr:row>786489</xdr:row>
                    <xdr:rowOff>0</xdr:rowOff>
                  </from>
                  <to>
                    <xdr:col>771</xdr:col>
                    <xdr:colOff>0</xdr:colOff>
                    <xdr:row>786489</xdr:row>
                    <xdr:rowOff>0</xdr:rowOff>
                  </to>
                </anchor>
              </controlPr>
            </control>
          </mc:Choice>
        </mc:AlternateContent>
        <mc:AlternateContent xmlns:mc="http://schemas.openxmlformats.org/markup-compatibility/2006">
          <mc:Choice Requires="x14">
            <control shapeId="60538" r:id="rId66" name="Button 122">
              <controlPr locked="0" defaultSize="0" autoFill="0" autoLine="0" autoPict="0">
                <anchor moveWithCells="1" sizeWithCells="1">
                  <from>
                    <xdr:col>771</xdr:col>
                    <xdr:colOff>0</xdr:colOff>
                    <xdr:row>852025</xdr:row>
                    <xdr:rowOff>0</xdr:rowOff>
                  </from>
                  <to>
                    <xdr:col>771</xdr:col>
                    <xdr:colOff>0</xdr:colOff>
                    <xdr:row>852025</xdr:row>
                    <xdr:rowOff>0</xdr:rowOff>
                  </to>
                </anchor>
              </controlPr>
            </control>
          </mc:Choice>
        </mc:AlternateContent>
        <mc:AlternateContent xmlns:mc="http://schemas.openxmlformats.org/markup-compatibility/2006">
          <mc:Choice Requires="x14">
            <control shapeId="60539" r:id="rId67" name="Button 123">
              <controlPr locked="0" defaultSize="0" autoFill="0" autoLine="0" autoPict="0">
                <anchor moveWithCells="1" sizeWithCells="1">
                  <from>
                    <xdr:col>771</xdr:col>
                    <xdr:colOff>0</xdr:colOff>
                    <xdr:row>917561</xdr:row>
                    <xdr:rowOff>0</xdr:rowOff>
                  </from>
                  <to>
                    <xdr:col>771</xdr:col>
                    <xdr:colOff>0</xdr:colOff>
                    <xdr:row>917561</xdr:row>
                    <xdr:rowOff>0</xdr:rowOff>
                  </to>
                </anchor>
              </controlPr>
            </control>
          </mc:Choice>
        </mc:AlternateContent>
        <mc:AlternateContent xmlns:mc="http://schemas.openxmlformats.org/markup-compatibility/2006">
          <mc:Choice Requires="x14">
            <control shapeId="60540" r:id="rId68" name="Button 124">
              <controlPr locked="0" defaultSize="0" autoFill="0" autoLine="0" autoPict="0">
                <anchor moveWithCells="1" sizeWithCells="1">
                  <from>
                    <xdr:col>771</xdr:col>
                    <xdr:colOff>0</xdr:colOff>
                    <xdr:row>983097</xdr:row>
                    <xdr:rowOff>0</xdr:rowOff>
                  </from>
                  <to>
                    <xdr:col>771</xdr:col>
                    <xdr:colOff>0</xdr:colOff>
                    <xdr:row>983097</xdr:row>
                    <xdr:rowOff>0</xdr:rowOff>
                  </to>
                </anchor>
              </controlPr>
            </control>
          </mc:Choice>
        </mc:AlternateContent>
        <mc:AlternateContent xmlns:mc="http://schemas.openxmlformats.org/markup-compatibility/2006">
          <mc:Choice Requires="x14">
            <control shapeId="60541" r:id="rId69" name="Button 125">
              <controlPr locked="0" defaultSize="0" autoFill="0" autoLine="0" autoPict="0">
                <anchor moveWithCells="1" sizeWithCells="1">
                  <from>
                    <xdr:col>1025</xdr:col>
                    <xdr:colOff>0</xdr:colOff>
                    <xdr:row>56</xdr:row>
                    <xdr:rowOff>0</xdr:rowOff>
                  </from>
                  <to>
                    <xdr:col>1025</xdr:col>
                    <xdr:colOff>0</xdr:colOff>
                    <xdr:row>56</xdr:row>
                    <xdr:rowOff>0</xdr:rowOff>
                  </to>
                </anchor>
              </controlPr>
            </control>
          </mc:Choice>
        </mc:AlternateContent>
        <mc:AlternateContent xmlns:mc="http://schemas.openxmlformats.org/markup-compatibility/2006">
          <mc:Choice Requires="x14">
            <control shapeId="60542" r:id="rId70" name="Button 126">
              <controlPr locked="0" defaultSize="0" autoFill="0" autoLine="0" autoPict="0">
                <anchor moveWithCells="1" sizeWithCells="1">
                  <from>
                    <xdr:col>1027</xdr:col>
                    <xdr:colOff>0</xdr:colOff>
                    <xdr:row>65593</xdr:row>
                    <xdr:rowOff>0</xdr:rowOff>
                  </from>
                  <to>
                    <xdr:col>1027</xdr:col>
                    <xdr:colOff>0</xdr:colOff>
                    <xdr:row>65593</xdr:row>
                    <xdr:rowOff>0</xdr:rowOff>
                  </to>
                </anchor>
              </controlPr>
            </control>
          </mc:Choice>
        </mc:AlternateContent>
        <mc:AlternateContent xmlns:mc="http://schemas.openxmlformats.org/markup-compatibility/2006">
          <mc:Choice Requires="x14">
            <control shapeId="60543" r:id="rId71" name="Button 127">
              <controlPr locked="0" defaultSize="0" autoFill="0" autoLine="0" autoPict="0">
                <anchor moveWithCells="1" sizeWithCells="1">
                  <from>
                    <xdr:col>1027</xdr:col>
                    <xdr:colOff>0</xdr:colOff>
                    <xdr:row>131129</xdr:row>
                    <xdr:rowOff>0</xdr:rowOff>
                  </from>
                  <to>
                    <xdr:col>1027</xdr:col>
                    <xdr:colOff>0</xdr:colOff>
                    <xdr:row>131129</xdr:row>
                    <xdr:rowOff>0</xdr:rowOff>
                  </to>
                </anchor>
              </controlPr>
            </control>
          </mc:Choice>
        </mc:AlternateContent>
        <mc:AlternateContent xmlns:mc="http://schemas.openxmlformats.org/markup-compatibility/2006">
          <mc:Choice Requires="x14">
            <control shapeId="60544" r:id="rId72" name="Button 128">
              <controlPr locked="0" defaultSize="0" autoFill="0" autoLine="0" autoPict="0">
                <anchor moveWithCells="1" sizeWithCells="1">
                  <from>
                    <xdr:col>1027</xdr:col>
                    <xdr:colOff>0</xdr:colOff>
                    <xdr:row>196665</xdr:row>
                    <xdr:rowOff>0</xdr:rowOff>
                  </from>
                  <to>
                    <xdr:col>1027</xdr:col>
                    <xdr:colOff>0</xdr:colOff>
                    <xdr:row>196665</xdr:row>
                    <xdr:rowOff>0</xdr:rowOff>
                  </to>
                </anchor>
              </controlPr>
            </control>
          </mc:Choice>
        </mc:AlternateContent>
        <mc:AlternateContent xmlns:mc="http://schemas.openxmlformats.org/markup-compatibility/2006">
          <mc:Choice Requires="x14">
            <control shapeId="60545" r:id="rId73" name="Button 129">
              <controlPr locked="0" defaultSize="0" autoFill="0" autoLine="0" autoPict="0">
                <anchor moveWithCells="1" sizeWithCells="1">
                  <from>
                    <xdr:col>1027</xdr:col>
                    <xdr:colOff>0</xdr:colOff>
                    <xdr:row>262201</xdr:row>
                    <xdr:rowOff>0</xdr:rowOff>
                  </from>
                  <to>
                    <xdr:col>1027</xdr:col>
                    <xdr:colOff>0</xdr:colOff>
                    <xdr:row>262201</xdr:row>
                    <xdr:rowOff>0</xdr:rowOff>
                  </to>
                </anchor>
              </controlPr>
            </control>
          </mc:Choice>
        </mc:AlternateContent>
        <mc:AlternateContent xmlns:mc="http://schemas.openxmlformats.org/markup-compatibility/2006">
          <mc:Choice Requires="x14">
            <control shapeId="60546" r:id="rId74" name="Button 130">
              <controlPr locked="0" defaultSize="0" autoFill="0" autoLine="0" autoPict="0">
                <anchor moveWithCells="1" sizeWithCells="1">
                  <from>
                    <xdr:col>1027</xdr:col>
                    <xdr:colOff>0</xdr:colOff>
                    <xdr:row>327737</xdr:row>
                    <xdr:rowOff>0</xdr:rowOff>
                  </from>
                  <to>
                    <xdr:col>1027</xdr:col>
                    <xdr:colOff>0</xdr:colOff>
                    <xdr:row>327737</xdr:row>
                    <xdr:rowOff>0</xdr:rowOff>
                  </to>
                </anchor>
              </controlPr>
            </control>
          </mc:Choice>
        </mc:AlternateContent>
        <mc:AlternateContent xmlns:mc="http://schemas.openxmlformats.org/markup-compatibility/2006">
          <mc:Choice Requires="x14">
            <control shapeId="60547" r:id="rId75" name="Button 131">
              <controlPr locked="0" defaultSize="0" autoFill="0" autoLine="0" autoPict="0">
                <anchor moveWithCells="1" sizeWithCells="1">
                  <from>
                    <xdr:col>1027</xdr:col>
                    <xdr:colOff>0</xdr:colOff>
                    <xdr:row>393273</xdr:row>
                    <xdr:rowOff>0</xdr:rowOff>
                  </from>
                  <to>
                    <xdr:col>1027</xdr:col>
                    <xdr:colOff>0</xdr:colOff>
                    <xdr:row>393273</xdr:row>
                    <xdr:rowOff>0</xdr:rowOff>
                  </to>
                </anchor>
              </controlPr>
            </control>
          </mc:Choice>
        </mc:AlternateContent>
        <mc:AlternateContent xmlns:mc="http://schemas.openxmlformats.org/markup-compatibility/2006">
          <mc:Choice Requires="x14">
            <control shapeId="60548" r:id="rId76" name="Button 132">
              <controlPr locked="0" defaultSize="0" autoFill="0" autoLine="0" autoPict="0">
                <anchor moveWithCells="1" sizeWithCells="1">
                  <from>
                    <xdr:col>1027</xdr:col>
                    <xdr:colOff>0</xdr:colOff>
                    <xdr:row>458809</xdr:row>
                    <xdr:rowOff>0</xdr:rowOff>
                  </from>
                  <to>
                    <xdr:col>1027</xdr:col>
                    <xdr:colOff>0</xdr:colOff>
                    <xdr:row>458809</xdr:row>
                    <xdr:rowOff>0</xdr:rowOff>
                  </to>
                </anchor>
              </controlPr>
            </control>
          </mc:Choice>
        </mc:AlternateContent>
        <mc:AlternateContent xmlns:mc="http://schemas.openxmlformats.org/markup-compatibility/2006">
          <mc:Choice Requires="x14">
            <control shapeId="60549" r:id="rId77" name="Button 133">
              <controlPr locked="0" defaultSize="0" autoFill="0" autoLine="0" autoPict="0">
                <anchor moveWithCells="1" sizeWithCells="1">
                  <from>
                    <xdr:col>1027</xdr:col>
                    <xdr:colOff>0</xdr:colOff>
                    <xdr:row>524345</xdr:row>
                    <xdr:rowOff>0</xdr:rowOff>
                  </from>
                  <to>
                    <xdr:col>1027</xdr:col>
                    <xdr:colOff>0</xdr:colOff>
                    <xdr:row>524345</xdr:row>
                    <xdr:rowOff>0</xdr:rowOff>
                  </to>
                </anchor>
              </controlPr>
            </control>
          </mc:Choice>
        </mc:AlternateContent>
        <mc:AlternateContent xmlns:mc="http://schemas.openxmlformats.org/markup-compatibility/2006">
          <mc:Choice Requires="x14">
            <control shapeId="60550" r:id="rId78" name="Button 134">
              <controlPr locked="0" defaultSize="0" autoFill="0" autoLine="0" autoPict="0">
                <anchor moveWithCells="1" sizeWithCells="1">
                  <from>
                    <xdr:col>1027</xdr:col>
                    <xdr:colOff>0</xdr:colOff>
                    <xdr:row>589881</xdr:row>
                    <xdr:rowOff>0</xdr:rowOff>
                  </from>
                  <to>
                    <xdr:col>1027</xdr:col>
                    <xdr:colOff>0</xdr:colOff>
                    <xdr:row>589881</xdr:row>
                    <xdr:rowOff>0</xdr:rowOff>
                  </to>
                </anchor>
              </controlPr>
            </control>
          </mc:Choice>
        </mc:AlternateContent>
        <mc:AlternateContent xmlns:mc="http://schemas.openxmlformats.org/markup-compatibility/2006">
          <mc:Choice Requires="x14">
            <control shapeId="60551" r:id="rId79" name="Button 135">
              <controlPr locked="0" defaultSize="0" autoFill="0" autoLine="0" autoPict="0">
                <anchor moveWithCells="1" sizeWithCells="1">
                  <from>
                    <xdr:col>1027</xdr:col>
                    <xdr:colOff>0</xdr:colOff>
                    <xdr:row>655417</xdr:row>
                    <xdr:rowOff>0</xdr:rowOff>
                  </from>
                  <to>
                    <xdr:col>1027</xdr:col>
                    <xdr:colOff>0</xdr:colOff>
                    <xdr:row>655417</xdr:row>
                    <xdr:rowOff>0</xdr:rowOff>
                  </to>
                </anchor>
              </controlPr>
            </control>
          </mc:Choice>
        </mc:AlternateContent>
        <mc:AlternateContent xmlns:mc="http://schemas.openxmlformats.org/markup-compatibility/2006">
          <mc:Choice Requires="x14">
            <control shapeId="60552" r:id="rId80" name="Button 136">
              <controlPr locked="0" defaultSize="0" autoFill="0" autoLine="0" autoPict="0">
                <anchor moveWithCells="1" sizeWithCells="1">
                  <from>
                    <xdr:col>1027</xdr:col>
                    <xdr:colOff>0</xdr:colOff>
                    <xdr:row>720953</xdr:row>
                    <xdr:rowOff>0</xdr:rowOff>
                  </from>
                  <to>
                    <xdr:col>1027</xdr:col>
                    <xdr:colOff>0</xdr:colOff>
                    <xdr:row>720953</xdr:row>
                    <xdr:rowOff>0</xdr:rowOff>
                  </to>
                </anchor>
              </controlPr>
            </control>
          </mc:Choice>
        </mc:AlternateContent>
        <mc:AlternateContent xmlns:mc="http://schemas.openxmlformats.org/markup-compatibility/2006">
          <mc:Choice Requires="x14">
            <control shapeId="60553" r:id="rId81" name="Button 137">
              <controlPr locked="0" defaultSize="0" autoFill="0" autoLine="0" autoPict="0">
                <anchor moveWithCells="1" sizeWithCells="1">
                  <from>
                    <xdr:col>1027</xdr:col>
                    <xdr:colOff>0</xdr:colOff>
                    <xdr:row>786489</xdr:row>
                    <xdr:rowOff>0</xdr:rowOff>
                  </from>
                  <to>
                    <xdr:col>1027</xdr:col>
                    <xdr:colOff>0</xdr:colOff>
                    <xdr:row>786489</xdr:row>
                    <xdr:rowOff>0</xdr:rowOff>
                  </to>
                </anchor>
              </controlPr>
            </control>
          </mc:Choice>
        </mc:AlternateContent>
        <mc:AlternateContent xmlns:mc="http://schemas.openxmlformats.org/markup-compatibility/2006">
          <mc:Choice Requires="x14">
            <control shapeId="60554" r:id="rId82" name="Button 138">
              <controlPr locked="0" defaultSize="0" autoFill="0" autoLine="0" autoPict="0">
                <anchor moveWithCells="1" sizeWithCells="1">
                  <from>
                    <xdr:col>1027</xdr:col>
                    <xdr:colOff>0</xdr:colOff>
                    <xdr:row>852025</xdr:row>
                    <xdr:rowOff>0</xdr:rowOff>
                  </from>
                  <to>
                    <xdr:col>1027</xdr:col>
                    <xdr:colOff>0</xdr:colOff>
                    <xdr:row>852025</xdr:row>
                    <xdr:rowOff>0</xdr:rowOff>
                  </to>
                </anchor>
              </controlPr>
            </control>
          </mc:Choice>
        </mc:AlternateContent>
        <mc:AlternateContent xmlns:mc="http://schemas.openxmlformats.org/markup-compatibility/2006">
          <mc:Choice Requires="x14">
            <control shapeId="60555" r:id="rId83" name="Button 139">
              <controlPr locked="0" defaultSize="0" autoFill="0" autoLine="0" autoPict="0">
                <anchor moveWithCells="1" sizeWithCells="1">
                  <from>
                    <xdr:col>1027</xdr:col>
                    <xdr:colOff>0</xdr:colOff>
                    <xdr:row>917561</xdr:row>
                    <xdr:rowOff>0</xdr:rowOff>
                  </from>
                  <to>
                    <xdr:col>1027</xdr:col>
                    <xdr:colOff>0</xdr:colOff>
                    <xdr:row>917561</xdr:row>
                    <xdr:rowOff>0</xdr:rowOff>
                  </to>
                </anchor>
              </controlPr>
            </control>
          </mc:Choice>
        </mc:AlternateContent>
        <mc:AlternateContent xmlns:mc="http://schemas.openxmlformats.org/markup-compatibility/2006">
          <mc:Choice Requires="x14">
            <control shapeId="60556" r:id="rId84" name="Button 140">
              <controlPr locked="0" defaultSize="0" autoFill="0" autoLine="0" autoPict="0">
                <anchor moveWithCells="1" sizeWithCells="1">
                  <from>
                    <xdr:col>1027</xdr:col>
                    <xdr:colOff>0</xdr:colOff>
                    <xdr:row>983097</xdr:row>
                    <xdr:rowOff>0</xdr:rowOff>
                  </from>
                  <to>
                    <xdr:col>1027</xdr:col>
                    <xdr:colOff>0</xdr:colOff>
                    <xdr:row>983097</xdr:row>
                    <xdr:rowOff>0</xdr:rowOff>
                  </to>
                </anchor>
              </controlPr>
            </control>
          </mc:Choice>
        </mc:AlternateContent>
        <mc:AlternateContent xmlns:mc="http://schemas.openxmlformats.org/markup-compatibility/2006">
          <mc:Choice Requires="x14">
            <control shapeId="60557" r:id="rId85" name="Button 141">
              <controlPr locked="0" defaultSize="0" autoFill="0" autoLine="0" autoPict="0">
                <anchor moveWithCells="1" sizeWithCells="1">
                  <from>
                    <xdr:col>1281</xdr:col>
                    <xdr:colOff>0</xdr:colOff>
                    <xdr:row>56</xdr:row>
                    <xdr:rowOff>0</xdr:rowOff>
                  </from>
                  <to>
                    <xdr:col>1281</xdr:col>
                    <xdr:colOff>0</xdr:colOff>
                    <xdr:row>56</xdr:row>
                    <xdr:rowOff>0</xdr:rowOff>
                  </to>
                </anchor>
              </controlPr>
            </control>
          </mc:Choice>
        </mc:AlternateContent>
        <mc:AlternateContent xmlns:mc="http://schemas.openxmlformats.org/markup-compatibility/2006">
          <mc:Choice Requires="x14">
            <control shapeId="60558" r:id="rId86" name="Button 142">
              <controlPr locked="0" defaultSize="0" autoFill="0" autoLine="0" autoPict="0">
                <anchor moveWithCells="1" sizeWithCells="1">
                  <from>
                    <xdr:col>1283</xdr:col>
                    <xdr:colOff>0</xdr:colOff>
                    <xdr:row>65593</xdr:row>
                    <xdr:rowOff>0</xdr:rowOff>
                  </from>
                  <to>
                    <xdr:col>1283</xdr:col>
                    <xdr:colOff>0</xdr:colOff>
                    <xdr:row>65593</xdr:row>
                    <xdr:rowOff>0</xdr:rowOff>
                  </to>
                </anchor>
              </controlPr>
            </control>
          </mc:Choice>
        </mc:AlternateContent>
        <mc:AlternateContent xmlns:mc="http://schemas.openxmlformats.org/markup-compatibility/2006">
          <mc:Choice Requires="x14">
            <control shapeId="60559" r:id="rId87" name="Button 143">
              <controlPr locked="0" defaultSize="0" autoFill="0" autoLine="0" autoPict="0">
                <anchor moveWithCells="1" sizeWithCells="1">
                  <from>
                    <xdr:col>1283</xdr:col>
                    <xdr:colOff>0</xdr:colOff>
                    <xdr:row>131129</xdr:row>
                    <xdr:rowOff>0</xdr:rowOff>
                  </from>
                  <to>
                    <xdr:col>1283</xdr:col>
                    <xdr:colOff>0</xdr:colOff>
                    <xdr:row>131129</xdr:row>
                    <xdr:rowOff>0</xdr:rowOff>
                  </to>
                </anchor>
              </controlPr>
            </control>
          </mc:Choice>
        </mc:AlternateContent>
        <mc:AlternateContent xmlns:mc="http://schemas.openxmlformats.org/markup-compatibility/2006">
          <mc:Choice Requires="x14">
            <control shapeId="60560" r:id="rId88" name="Button 144">
              <controlPr locked="0" defaultSize="0" autoFill="0" autoLine="0" autoPict="0">
                <anchor moveWithCells="1" sizeWithCells="1">
                  <from>
                    <xdr:col>1283</xdr:col>
                    <xdr:colOff>0</xdr:colOff>
                    <xdr:row>196665</xdr:row>
                    <xdr:rowOff>0</xdr:rowOff>
                  </from>
                  <to>
                    <xdr:col>1283</xdr:col>
                    <xdr:colOff>0</xdr:colOff>
                    <xdr:row>196665</xdr:row>
                    <xdr:rowOff>0</xdr:rowOff>
                  </to>
                </anchor>
              </controlPr>
            </control>
          </mc:Choice>
        </mc:AlternateContent>
        <mc:AlternateContent xmlns:mc="http://schemas.openxmlformats.org/markup-compatibility/2006">
          <mc:Choice Requires="x14">
            <control shapeId="60561" r:id="rId89" name="Button 145">
              <controlPr locked="0" defaultSize="0" autoFill="0" autoLine="0" autoPict="0">
                <anchor moveWithCells="1" sizeWithCells="1">
                  <from>
                    <xdr:col>1283</xdr:col>
                    <xdr:colOff>0</xdr:colOff>
                    <xdr:row>262201</xdr:row>
                    <xdr:rowOff>0</xdr:rowOff>
                  </from>
                  <to>
                    <xdr:col>1283</xdr:col>
                    <xdr:colOff>0</xdr:colOff>
                    <xdr:row>262201</xdr:row>
                    <xdr:rowOff>0</xdr:rowOff>
                  </to>
                </anchor>
              </controlPr>
            </control>
          </mc:Choice>
        </mc:AlternateContent>
        <mc:AlternateContent xmlns:mc="http://schemas.openxmlformats.org/markup-compatibility/2006">
          <mc:Choice Requires="x14">
            <control shapeId="60562" r:id="rId90" name="Button 146">
              <controlPr locked="0" defaultSize="0" autoFill="0" autoLine="0" autoPict="0">
                <anchor moveWithCells="1" sizeWithCells="1">
                  <from>
                    <xdr:col>1283</xdr:col>
                    <xdr:colOff>0</xdr:colOff>
                    <xdr:row>327737</xdr:row>
                    <xdr:rowOff>0</xdr:rowOff>
                  </from>
                  <to>
                    <xdr:col>1283</xdr:col>
                    <xdr:colOff>0</xdr:colOff>
                    <xdr:row>327737</xdr:row>
                    <xdr:rowOff>0</xdr:rowOff>
                  </to>
                </anchor>
              </controlPr>
            </control>
          </mc:Choice>
        </mc:AlternateContent>
        <mc:AlternateContent xmlns:mc="http://schemas.openxmlformats.org/markup-compatibility/2006">
          <mc:Choice Requires="x14">
            <control shapeId="60563" r:id="rId91" name="Button 147">
              <controlPr locked="0" defaultSize="0" autoFill="0" autoLine="0" autoPict="0">
                <anchor moveWithCells="1" sizeWithCells="1">
                  <from>
                    <xdr:col>1283</xdr:col>
                    <xdr:colOff>0</xdr:colOff>
                    <xdr:row>393273</xdr:row>
                    <xdr:rowOff>0</xdr:rowOff>
                  </from>
                  <to>
                    <xdr:col>1283</xdr:col>
                    <xdr:colOff>0</xdr:colOff>
                    <xdr:row>393273</xdr:row>
                    <xdr:rowOff>0</xdr:rowOff>
                  </to>
                </anchor>
              </controlPr>
            </control>
          </mc:Choice>
        </mc:AlternateContent>
        <mc:AlternateContent xmlns:mc="http://schemas.openxmlformats.org/markup-compatibility/2006">
          <mc:Choice Requires="x14">
            <control shapeId="60564" r:id="rId92" name="Button 148">
              <controlPr locked="0" defaultSize="0" autoFill="0" autoLine="0" autoPict="0">
                <anchor moveWithCells="1" sizeWithCells="1">
                  <from>
                    <xdr:col>1283</xdr:col>
                    <xdr:colOff>0</xdr:colOff>
                    <xdr:row>458809</xdr:row>
                    <xdr:rowOff>0</xdr:rowOff>
                  </from>
                  <to>
                    <xdr:col>1283</xdr:col>
                    <xdr:colOff>0</xdr:colOff>
                    <xdr:row>458809</xdr:row>
                    <xdr:rowOff>0</xdr:rowOff>
                  </to>
                </anchor>
              </controlPr>
            </control>
          </mc:Choice>
        </mc:AlternateContent>
        <mc:AlternateContent xmlns:mc="http://schemas.openxmlformats.org/markup-compatibility/2006">
          <mc:Choice Requires="x14">
            <control shapeId="60565" r:id="rId93" name="Button 149">
              <controlPr locked="0" defaultSize="0" autoFill="0" autoLine="0" autoPict="0">
                <anchor moveWithCells="1" sizeWithCells="1">
                  <from>
                    <xdr:col>1283</xdr:col>
                    <xdr:colOff>0</xdr:colOff>
                    <xdr:row>524345</xdr:row>
                    <xdr:rowOff>0</xdr:rowOff>
                  </from>
                  <to>
                    <xdr:col>1283</xdr:col>
                    <xdr:colOff>0</xdr:colOff>
                    <xdr:row>524345</xdr:row>
                    <xdr:rowOff>0</xdr:rowOff>
                  </to>
                </anchor>
              </controlPr>
            </control>
          </mc:Choice>
        </mc:AlternateContent>
        <mc:AlternateContent xmlns:mc="http://schemas.openxmlformats.org/markup-compatibility/2006">
          <mc:Choice Requires="x14">
            <control shapeId="60566" r:id="rId94" name="Button 150">
              <controlPr locked="0" defaultSize="0" autoFill="0" autoLine="0" autoPict="0">
                <anchor moveWithCells="1" sizeWithCells="1">
                  <from>
                    <xdr:col>1283</xdr:col>
                    <xdr:colOff>0</xdr:colOff>
                    <xdr:row>589881</xdr:row>
                    <xdr:rowOff>0</xdr:rowOff>
                  </from>
                  <to>
                    <xdr:col>1283</xdr:col>
                    <xdr:colOff>0</xdr:colOff>
                    <xdr:row>589881</xdr:row>
                    <xdr:rowOff>0</xdr:rowOff>
                  </to>
                </anchor>
              </controlPr>
            </control>
          </mc:Choice>
        </mc:AlternateContent>
        <mc:AlternateContent xmlns:mc="http://schemas.openxmlformats.org/markup-compatibility/2006">
          <mc:Choice Requires="x14">
            <control shapeId="60567" r:id="rId95" name="Button 151">
              <controlPr locked="0" defaultSize="0" autoFill="0" autoLine="0" autoPict="0">
                <anchor moveWithCells="1" sizeWithCells="1">
                  <from>
                    <xdr:col>1283</xdr:col>
                    <xdr:colOff>0</xdr:colOff>
                    <xdr:row>655417</xdr:row>
                    <xdr:rowOff>0</xdr:rowOff>
                  </from>
                  <to>
                    <xdr:col>1283</xdr:col>
                    <xdr:colOff>0</xdr:colOff>
                    <xdr:row>655417</xdr:row>
                    <xdr:rowOff>0</xdr:rowOff>
                  </to>
                </anchor>
              </controlPr>
            </control>
          </mc:Choice>
        </mc:AlternateContent>
        <mc:AlternateContent xmlns:mc="http://schemas.openxmlformats.org/markup-compatibility/2006">
          <mc:Choice Requires="x14">
            <control shapeId="60568" r:id="rId96" name="Button 152">
              <controlPr locked="0" defaultSize="0" autoFill="0" autoLine="0" autoPict="0">
                <anchor moveWithCells="1" sizeWithCells="1">
                  <from>
                    <xdr:col>1283</xdr:col>
                    <xdr:colOff>0</xdr:colOff>
                    <xdr:row>720953</xdr:row>
                    <xdr:rowOff>0</xdr:rowOff>
                  </from>
                  <to>
                    <xdr:col>1283</xdr:col>
                    <xdr:colOff>0</xdr:colOff>
                    <xdr:row>720953</xdr:row>
                    <xdr:rowOff>0</xdr:rowOff>
                  </to>
                </anchor>
              </controlPr>
            </control>
          </mc:Choice>
        </mc:AlternateContent>
        <mc:AlternateContent xmlns:mc="http://schemas.openxmlformats.org/markup-compatibility/2006">
          <mc:Choice Requires="x14">
            <control shapeId="60569" r:id="rId97" name="Button 153">
              <controlPr locked="0" defaultSize="0" autoFill="0" autoLine="0" autoPict="0">
                <anchor moveWithCells="1" sizeWithCells="1">
                  <from>
                    <xdr:col>1283</xdr:col>
                    <xdr:colOff>0</xdr:colOff>
                    <xdr:row>786489</xdr:row>
                    <xdr:rowOff>0</xdr:rowOff>
                  </from>
                  <to>
                    <xdr:col>1283</xdr:col>
                    <xdr:colOff>0</xdr:colOff>
                    <xdr:row>786489</xdr:row>
                    <xdr:rowOff>0</xdr:rowOff>
                  </to>
                </anchor>
              </controlPr>
            </control>
          </mc:Choice>
        </mc:AlternateContent>
        <mc:AlternateContent xmlns:mc="http://schemas.openxmlformats.org/markup-compatibility/2006">
          <mc:Choice Requires="x14">
            <control shapeId="60570" r:id="rId98" name="Button 154">
              <controlPr locked="0" defaultSize="0" autoFill="0" autoLine="0" autoPict="0">
                <anchor moveWithCells="1" sizeWithCells="1">
                  <from>
                    <xdr:col>1283</xdr:col>
                    <xdr:colOff>0</xdr:colOff>
                    <xdr:row>852025</xdr:row>
                    <xdr:rowOff>0</xdr:rowOff>
                  </from>
                  <to>
                    <xdr:col>1283</xdr:col>
                    <xdr:colOff>0</xdr:colOff>
                    <xdr:row>852025</xdr:row>
                    <xdr:rowOff>0</xdr:rowOff>
                  </to>
                </anchor>
              </controlPr>
            </control>
          </mc:Choice>
        </mc:AlternateContent>
        <mc:AlternateContent xmlns:mc="http://schemas.openxmlformats.org/markup-compatibility/2006">
          <mc:Choice Requires="x14">
            <control shapeId="60571" r:id="rId99" name="Button 155">
              <controlPr locked="0" defaultSize="0" autoFill="0" autoLine="0" autoPict="0">
                <anchor moveWithCells="1" sizeWithCells="1">
                  <from>
                    <xdr:col>1283</xdr:col>
                    <xdr:colOff>0</xdr:colOff>
                    <xdr:row>917561</xdr:row>
                    <xdr:rowOff>0</xdr:rowOff>
                  </from>
                  <to>
                    <xdr:col>1283</xdr:col>
                    <xdr:colOff>0</xdr:colOff>
                    <xdr:row>917561</xdr:row>
                    <xdr:rowOff>0</xdr:rowOff>
                  </to>
                </anchor>
              </controlPr>
            </control>
          </mc:Choice>
        </mc:AlternateContent>
        <mc:AlternateContent xmlns:mc="http://schemas.openxmlformats.org/markup-compatibility/2006">
          <mc:Choice Requires="x14">
            <control shapeId="60572" r:id="rId100" name="Button 156">
              <controlPr locked="0" defaultSize="0" autoFill="0" autoLine="0" autoPict="0">
                <anchor moveWithCells="1" sizeWithCells="1">
                  <from>
                    <xdr:col>1283</xdr:col>
                    <xdr:colOff>0</xdr:colOff>
                    <xdr:row>983097</xdr:row>
                    <xdr:rowOff>0</xdr:rowOff>
                  </from>
                  <to>
                    <xdr:col>1283</xdr:col>
                    <xdr:colOff>0</xdr:colOff>
                    <xdr:row>983097</xdr:row>
                    <xdr:rowOff>0</xdr:rowOff>
                  </to>
                </anchor>
              </controlPr>
            </control>
          </mc:Choice>
        </mc:AlternateContent>
        <mc:AlternateContent xmlns:mc="http://schemas.openxmlformats.org/markup-compatibility/2006">
          <mc:Choice Requires="x14">
            <control shapeId="60573" r:id="rId101" name="Button 157">
              <controlPr locked="0" defaultSize="0" autoFill="0" autoLine="0" autoPict="0">
                <anchor moveWithCells="1" sizeWithCells="1">
                  <from>
                    <xdr:col>1537</xdr:col>
                    <xdr:colOff>0</xdr:colOff>
                    <xdr:row>56</xdr:row>
                    <xdr:rowOff>0</xdr:rowOff>
                  </from>
                  <to>
                    <xdr:col>1537</xdr:col>
                    <xdr:colOff>0</xdr:colOff>
                    <xdr:row>56</xdr:row>
                    <xdr:rowOff>0</xdr:rowOff>
                  </to>
                </anchor>
              </controlPr>
            </control>
          </mc:Choice>
        </mc:AlternateContent>
        <mc:AlternateContent xmlns:mc="http://schemas.openxmlformats.org/markup-compatibility/2006">
          <mc:Choice Requires="x14">
            <control shapeId="60574" r:id="rId102" name="Button 158">
              <controlPr locked="0" defaultSize="0" autoFill="0" autoLine="0" autoPict="0">
                <anchor moveWithCells="1" sizeWithCells="1">
                  <from>
                    <xdr:col>1539</xdr:col>
                    <xdr:colOff>0</xdr:colOff>
                    <xdr:row>65593</xdr:row>
                    <xdr:rowOff>0</xdr:rowOff>
                  </from>
                  <to>
                    <xdr:col>1539</xdr:col>
                    <xdr:colOff>0</xdr:colOff>
                    <xdr:row>65593</xdr:row>
                    <xdr:rowOff>0</xdr:rowOff>
                  </to>
                </anchor>
              </controlPr>
            </control>
          </mc:Choice>
        </mc:AlternateContent>
        <mc:AlternateContent xmlns:mc="http://schemas.openxmlformats.org/markup-compatibility/2006">
          <mc:Choice Requires="x14">
            <control shapeId="60575" r:id="rId103" name="Button 159">
              <controlPr locked="0" defaultSize="0" autoFill="0" autoLine="0" autoPict="0">
                <anchor moveWithCells="1" sizeWithCells="1">
                  <from>
                    <xdr:col>1539</xdr:col>
                    <xdr:colOff>0</xdr:colOff>
                    <xdr:row>131129</xdr:row>
                    <xdr:rowOff>0</xdr:rowOff>
                  </from>
                  <to>
                    <xdr:col>1539</xdr:col>
                    <xdr:colOff>0</xdr:colOff>
                    <xdr:row>131129</xdr:row>
                    <xdr:rowOff>0</xdr:rowOff>
                  </to>
                </anchor>
              </controlPr>
            </control>
          </mc:Choice>
        </mc:AlternateContent>
        <mc:AlternateContent xmlns:mc="http://schemas.openxmlformats.org/markup-compatibility/2006">
          <mc:Choice Requires="x14">
            <control shapeId="60576" r:id="rId104" name="Button 160">
              <controlPr locked="0" defaultSize="0" autoFill="0" autoLine="0" autoPict="0">
                <anchor moveWithCells="1" sizeWithCells="1">
                  <from>
                    <xdr:col>1539</xdr:col>
                    <xdr:colOff>0</xdr:colOff>
                    <xdr:row>196665</xdr:row>
                    <xdr:rowOff>0</xdr:rowOff>
                  </from>
                  <to>
                    <xdr:col>1539</xdr:col>
                    <xdr:colOff>0</xdr:colOff>
                    <xdr:row>196665</xdr:row>
                    <xdr:rowOff>0</xdr:rowOff>
                  </to>
                </anchor>
              </controlPr>
            </control>
          </mc:Choice>
        </mc:AlternateContent>
        <mc:AlternateContent xmlns:mc="http://schemas.openxmlformats.org/markup-compatibility/2006">
          <mc:Choice Requires="x14">
            <control shapeId="60577" r:id="rId105" name="Button 161">
              <controlPr locked="0" defaultSize="0" autoFill="0" autoLine="0" autoPict="0">
                <anchor moveWithCells="1" sizeWithCells="1">
                  <from>
                    <xdr:col>1539</xdr:col>
                    <xdr:colOff>0</xdr:colOff>
                    <xdr:row>262201</xdr:row>
                    <xdr:rowOff>0</xdr:rowOff>
                  </from>
                  <to>
                    <xdr:col>1539</xdr:col>
                    <xdr:colOff>0</xdr:colOff>
                    <xdr:row>262201</xdr:row>
                    <xdr:rowOff>0</xdr:rowOff>
                  </to>
                </anchor>
              </controlPr>
            </control>
          </mc:Choice>
        </mc:AlternateContent>
        <mc:AlternateContent xmlns:mc="http://schemas.openxmlformats.org/markup-compatibility/2006">
          <mc:Choice Requires="x14">
            <control shapeId="60578" r:id="rId106" name="Button 162">
              <controlPr locked="0" defaultSize="0" autoFill="0" autoLine="0" autoPict="0">
                <anchor moveWithCells="1" sizeWithCells="1">
                  <from>
                    <xdr:col>1539</xdr:col>
                    <xdr:colOff>0</xdr:colOff>
                    <xdr:row>327737</xdr:row>
                    <xdr:rowOff>0</xdr:rowOff>
                  </from>
                  <to>
                    <xdr:col>1539</xdr:col>
                    <xdr:colOff>0</xdr:colOff>
                    <xdr:row>327737</xdr:row>
                    <xdr:rowOff>0</xdr:rowOff>
                  </to>
                </anchor>
              </controlPr>
            </control>
          </mc:Choice>
        </mc:AlternateContent>
        <mc:AlternateContent xmlns:mc="http://schemas.openxmlformats.org/markup-compatibility/2006">
          <mc:Choice Requires="x14">
            <control shapeId="60579" r:id="rId107" name="Button 163">
              <controlPr locked="0" defaultSize="0" autoFill="0" autoLine="0" autoPict="0">
                <anchor moveWithCells="1" sizeWithCells="1">
                  <from>
                    <xdr:col>1539</xdr:col>
                    <xdr:colOff>0</xdr:colOff>
                    <xdr:row>393273</xdr:row>
                    <xdr:rowOff>0</xdr:rowOff>
                  </from>
                  <to>
                    <xdr:col>1539</xdr:col>
                    <xdr:colOff>0</xdr:colOff>
                    <xdr:row>393273</xdr:row>
                    <xdr:rowOff>0</xdr:rowOff>
                  </to>
                </anchor>
              </controlPr>
            </control>
          </mc:Choice>
        </mc:AlternateContent>
        <mc:AlternateContent xmlns:mc="http://schemas.openxmlformats.org/markup-compatibility/2006">
          <mc:Choice Requires="x14">
            <control shapeId="60580" r:id="rId108" name="Button 164">
              <controlPr locked="0" defaultSize="0" autoFill="0" autoLine="0" autoPict="0">
                <anchor moveWithCells="1" sizeWithCells="1">
                  <from>
                    <xdr:col>1539</xdr:col>
                    <xdr:colOff>0</xdr:colOff>
                    <xdr:row>458809</xdr:row>
                    <xdr:rowOff>0</xdr:rowOff>
                  </from>
                  <to>
                    <xdr:col>1539</xdr:col>
                    <xdr:colOff>0</xdr:colOff>
                    <xdr:row>458809</xdr:row>
                    <xdr:rowOff>0</xdr:rowOff>
                  </to>
                </anchor>
              </controlPr>
            </control>
          </mc:Choice>
        </mc:AlternateContent>
        <mc:AlternateContent xmlns:mc="http://schemas.openxmlformats.org/markup-compatibility/2006">
          <mc:Choice Requires="x14">
            <control shapeId="60581" r:id="rId109" name="Button 165">
              <controlPr locked="0" defaultSize="0" autoFill="0" autoLine="0" autoPict="0">
                <anchor moveWithCells="1" sizeWithCells="1">
                  <from>
                    <xdr:col>1539</xdr:col>
                    <xdr:colOff>0</xdr:colOff>
                    <xdr:row>524345</xdr:row>
                    <xdr:rowOff>0</xdr:rowOff>
                  </from>
                  <to>
                    <xdr:col>1539</xdr:col>
                    <xdr:colOff>0</xdr:colOff>
                    <xdr:row>524345</xdr:row>
                    <xdr:rowOff>0</xdr:rowOff>
                  </to>
                </anchor>
              </controlPr>
            </control>
          </mc:Choice>
        </mc:AlternateContent>
        <mc:AlternateContent xmlns:mc="http://schemas.openxmlformats.org/markup-compatibility/2006">
          <mc:Choice Requires="x14">
            <control shapeId="60582" r:id="rId110" name="Button 166">
              <controlPr locked="0" defaultSize="0" autoFill="0" autoLine="0" autoPict="0">
                <anchor moveWithCells="1" sizeWithCells="1">
                  <from>
                    <xdr:col>1539</xdr:col>
                    <xdr:colOff>0</xdr:colOff>
                    <xdr:row>589881</xdr:row>
                    <xdr:rowOff>0</xdr:rowOff>
                  </from>
                  <to>
                    <xdr:col>1539</xdr:col>
                    <xdr:colOff>0</xdr:colOff>
                    <xdr:row>589881</xdr:row>
                    <xdr:rowOff>0</xdr:rowOff>
                  </to>
                </anchor>
              </controlPr>
            </control>
          </mc:Choice>
        </mc:AlternateContent>
        <mc:AlternateContent xmlns:mc="http://schemas.openxmlformats.org/markup-compatibility/2006">
          <mc:Choice Requires="x14">
            <control shapeId="60583" r:id="rId111" name="Button 167">
              <controlPr locked="0" defaultSize="0" autoFill="0" autoLine="0" autoPict="0">
                <anchor moveWithCells="1" sizeWithCells="1">
                  <from>
                    <xdr:col>1539</xdr:col>
                    <xdr:colOff>0</xdr:colOff>
                    <xdr:row>655417</xdr:row>
                    <xdr:rowOff>0</xdr:rowOff>
                  </from>
                  <to>
                    <xdr:col>1539</xdr:col>
                    <xdr:colOff>0</xdr:colOff>
                    <xdr:row>655417</xdr:row>
                    <xdr:rowOff>0</xdr:rowOff>
                  </to>
                </anchor>
              </controlPr>
            </control>
          </mc:Choice>
        </mc:AlternateContent>
        <mc:AlternateContent xmlns:mc="http://schemas.openxmlformats.org/markup-compatibility/2006">
          <mc:Choice Requires="x14">
            <control shapeId="60584" r:id="rId112" name="Button 168">
              <controlPr locked="0" defaultSize="0" autoFill="0" autoLine="0" autoPict="0">
                <anchor moveWithCells="1" sizeWithCells="1">
                  <from>
                    <xdr:col>1539</xdr:col>
                    <xdr:colOff>0</xdr:colOff>
                    <xdr:row>720953</xdr:row>
                    <xdr:rowOff>0</xdr:rowOff>
                  </from>
                  <to>
                    <xdr:col>1539</xdr:col>
                    <xdr:colOff>0</xdr:colOff>
                    <xdr:row>720953</xdr:row>
                    <xdr:rowOff>0</xdr:rowOff>
                  </to>
                </anchor>
              </controlPr>
            </control>
          </mc:Choice>
        </mc:AlternateContent>
        <mc:AlternateContent xmlns:mc="http://schemas.openxmlformats.org/markup-compatibility/2006">
          <mc:Choice Requires="x14">
            <control shapeId="60585" r:id="rId113" name="Button 169">
              <controlPr locked="0" defaultSize="0" autoFill="0" autoLine="0" autoPict="0">
                <anchor moveWithCells="1" sizeWithCells="1">
                  <from>
                    <xdr:col>1539</xdr:col>
                    <xdr:colOff>0</xdr:colOff>
                    <xdr:row>786489</xdr:row>
                    <xdr:rowOff>0</xdr:rowOff>
                  </from>
                  <to>
                    <xdr:col>1539</xdr:col>
                    <xdr:colOff>0</xdr:colOff>
                    <xdr:row>786489</xdr:row>
                    <xdr:rowOff>0</xdr:rowOff>
                  </to>
                </anchor>
              </controlPr>
            </control>
          </mc:Choice>
        </mc:AlternateContent>
        <mc:AlternateContent xmlns:mc="http://schemas.openxmlformats.org/markup-compatibility/2006">
          <mc:Choice Requires="x14">
            <control shapeId="60586" r:id="rId114" name="Button 170">
              <controlPr locked="0" defaultSize="0" autoFill="0" autoLine="0" autoPict="0">
                <anchor moveWithCells="1" sizeWithCells="1">
                  <from>
                    <xdr:col>1539</xdr:col>
                    <xdr:colOff>0</xdr:colOff>
                    <xdr:row>852025</xdr:row>
                    <xdr:rowOff>0</xdr:rowOff>
                  </from>
                  <to>
                    <xdr:col>1539</xdr:col>
                    <xdr:colOff>0</xdr:colOff>
                    <xdr:row>852025</xdr:row>
                    <xdr:rowOff>0</xdr:rowOff>
                  </to>
                </anchor>
              </controlPr>
            </control>
          </mc:Choice>
        </mc:AlternateContent>
        <mc:AlternateContent xmlns:mc="http://schemas.openxmlformats.org/markup-compatibility/2006">
          <mc:Choice Requires="x14">
            <control shapeId="60587" r:id="rId115" name="Button 171">
              <controlPr locked="0" defaultSize="0" autoFill="0" autoLine="0" autoPict="0">
                <anchor moveWithCells="1" sizeWithCells="1">
                  <from>
                    <xdr:col>1539</xdr:col>
                    <xdr:colOff>0</xdr:colOff>
                    <xdr:row>917561</xdr:row>
                    <xdr:rowOff>0</xdr:rowOff>
                  </from>
                  <to>
                    <xdr:col>1539</xdr:col>
                    <xdr:colOff>0</xdr:colOff>
                    <xdr:row>917561</xdr:row>
                    <xdr:rowOff>0</xdr:rowOff>
                  </to>
                </anchor>
              </controlPr>
            </control>
          </mc:Choice>
        </mc:AlternateContent>
        <mc:AlternateContent xmlns:mc="http://schemas.openxmlformats.org/markup-compatibility/2006">
          <mc:Choice Requires="x14">
            <control shapeId="60588" r:id="rId116" name="Button 172">
              <controlPr locked="0" defaultSize="0" autoFill="0" autoLine="0" autoPict="0">
                <anchor moveWithCells="1" sizeWithCells="1">
                  <from>
                    <xdr:col>1539</xdr:col>
                    <xdr:colOff>0</xdr:colOff>
                    <xdr:row>983097</xdr:row>
                    <xdr:rowOff>0</xdr:rowOff>
                  </from>
                  <to>
                    <xdr:col>1539</xdr:col>
                    <xdr:colOff>0</xdr:colOff>
                    <xdr:row>983097</xdr:row>
                    <xdr:rowOff>0</xdr:rowOff>
                  </to>
                </anchor>
              </controlPr>
            </control>
          </mc:Choice>
        </mc:AlternateContent>
        <mc:AlternateContent xmlns:mc="http://schemas.openxmlformats.org/markup-compatibility/2006">
          <mc:Choice Requires="x14">
            <control shapeId="60589" r:id="rId117" name="Button 173">
              <controlPr locked="0" defaultSize="0" autoFill="0" autoLine="0" autoPict="0">
                <anchor moveWithCells="1" sizeWithCells="1">
                  <from>
                    <xdr:col>1793</xdr:col>
                    <xdr:colOff>0</xdr:colOff>
                    <xdr:row>56</xdr:row>
                    <xdr:rowOff>0</xdr:rowOff>
                  </from>
                  <to>
                    <xdr:col>1793</xdr:col>
                    <xdr:colOff>0</xdr:colOff>
                    <xdr:row>56</xdr:row>
                    <xdr:rowOff>0</xdr:rowOff>
                  </to>
                </anchor>
              </controlPr>
            </control>
          </mc:Choice>
        </mc:AlternateContent>
        <mc:AlternateContent xmlns:mc="http://schemas.openxmlformats.org/markup-compatibility/2006">
          <mc:Choice Requires="x14">
            <control shapeId="60590" r:id="rId118" name="Button 174">
              <controlPr locked="0" defaultSize="0" autoFill="0" autoLine="0" autoPict="0">
                <anchor moveWithCells="1" sizeWithCells="1">
                  <from>
                    <xdr:col>1795</xdr:col>
                    <xdr:colOff>0</xdr:colOff>
                    <xdr:row>65593</xdr:row>
                    <xdr:rowOff>0</xdr:rowOff>
                  </from>
                  <to>
                    <xdr:col>1795</xdr:col>
                    <xdr:colOff>0</xdr:colOff>
                    <xdr:row>65593</xdr:row>
                    <xdr:rowOff>0</xdr:rowOff>
                  </to>
                </anchor>
              </controlPr>
            </control>
          </mc:Choice>
        </mc:AlternateContent>
        <mc:AlternateContent xmlns:mc="http://schemas.openxmlformats.org/markup-compatibility/2006">
          <mc:Choice Requires="x14">
            <control shapeId="60591" r:id="rId119" name="Button 175">
              <controlPr locked="0" defaultSize="0" autoFill="0" autoLine="0" autoPict="0">
                <anchor moveWithCells="1" sizeWithCells="1">
                  <from>
                    <xdr:col>1795</xdr:col>
                    <xdr:colOff>0</xdr:colOff>
                    <xdr:row>131129</xdr:row>
                    <xdr:rowOff>0</xdr:rowOff>
                  </from>
                  <to>
                    <xdr:col>1795</xdr:col>
                    <xdr:colOff>0</xdr:colOff>
                    <xdr:row>131129</xdr:row>
                    <xdr:rowOff>0</xdr:rowOff>
                  </to>
                </anchor>
              </controlPr>
            </control>
          </mc:Choice>
        </mc:AlternateContent>
        <mc:AlternateContent xmlns:mc="http://schemas.openxmlformats.org/markup-compatibility/2006">
          <mc:Choice Requires="x14">
            <control shapeId="60592" r:id="rId120" name="Button 176">
              <controlPr locked="0" defaultSize="0" autoFill="0" autoLine="0" autoPict="0">
                <anchor moveWithCells="1" sizeWithCells="1">
                  <from>
                    <xdr:col>1795</xdr:col>
                    <xdr:colOff>0</xdr:colOff>
                    <xdr:row>196665</xdr:row>
                    <xdr:rowOff>0</xdr:rowOff>
                  </from>
                  <to>
                    <xdr:col>1795</xdr:col>
                    <xdr:colOff>0</xdr:colOff>
                    <xdr:row>196665</xdr:row>
                    <xdr:rowOff>0</xdr:rowOff>
                  </to>
                </anchor>
              </controlPr>
            </control>
          </mc:Choice>
        </mc:AlternateContent>
        <mc:AlternateContent xmlns:mc="http://schemas.openxmlformats.org/markup-compatibility/2006">
          <mc:Choice Requires="x14">
            <control shapeId="60593" r:id="rId121" name="Button 177">
              <controlPr locked="0" defaultSize="0" autoFill="0" autoLine="0" autoPict="0">
                <anchor moveWithCells="1" sizeWithCells="1">
                  <from>
                    <xdr:col>1795</xdr:col>
                    <xdr:colOff>0</xdr:colOff>
                    <xdr:row>262201</xdr:row>
                    <xdr:rowOff>0</xdr:rowOff>
                  </from>
                  <to>
                    <xdr:col>1795</xdr:col>
                    <xdr:colOff>0</xdr:colOff>
                    <xdr:row>262201</xdr:row>
                    <xdr:rowOff>0</xdr:rowOff>
                  </to>
                </anchor>
              </controlPr>
            </control>
          </mc:Choice>
        </mc:AlternateContent>
        <mc:AlternateContent xmlns:mc="http://schemas.openxmlformats.org/markup-compatibility/2006">
          <mc:Choice Requires="x14">
            <control shapeId="60594" r:id="rId122" name="Button 178">
              <controlPr locked="0" defaultSize="0" autoFill="0" autoLine="0" autoPict="0">
                <anchor moveWithCells="1" sizeWithCells="1">
                  <from>
                    <xdr:col>1795</xdr:col>
                    <xdr:colOff>0</xdr:colOff>
                    <xdr:row>327737</xdr:row>
                    <xdr:rowOff>0</xdr:rowOff>
                  </from>
                  <to>
                    <xdr:col>1795</xdr:col>
                    <xdr:colOff>0</xdr:colOff>
                    <xdr:row>327737</xdr:row>
                    <xdr:rowOff>0</xdr:rowOff>
                  </to>
                </anchor>
              </controlPr>
            </control>
          </mc:Choice>
        </mc:AlternateContent>
        <mc:AlternateContent xmlns:mc="http://schemas.openxmlformats.org/markup-compatibility/2006">
          <mc:Choice Requires="x14">
            <control shapeId="60595" r:id="rId123" name="Button 179">
              <controlPr locked="0" defaultSize="0" autoFill="0" autoLine="0" autoPict="0">
                <anchor moveWithCells="1" sizeWithCells="1">
                  <from>
                    <xdr:col>1795</xdr:col>
                    <xdr:colOff>0</xdr:colOff>
                    <xdr:row>393273</xdr:row>
                    <xdr:rowOff>0</xdr:rowOff>
                  </from>
                  <to>
                    <xdr:col>1795</xdr:col>
                    <xdr:colOff>0</xdr:colOff>
                    <xdr:row>393273</xdr:row>
                    <xdr:rowOff>0</xdr:rowOff>
                  </to>
                </anchor>
              </controlPr>
            </control>
          </mc:Choice>
        </mc:AlternateContent>
        <mc:AlternateContent xmlns:mc="http://schemas.openxmlformats.org/markup-compatibility/2006">
          <mc:Choice Requires="x14">
            <control shapeId="60596" r:id="rId124" name="Button 180">
              <controlPr locked="0" defaultSize="0" autoFill="0" autoLine="0" autoPict="0">
                <anchor moveWithCells="1" sizeWithCells="1">
                  <from>
                    <xdr:col>1795</xdr:col>
                    <xdr:colOff>0</xdr:colOff>
                    <xdr:row>458809</xdr:row>
                    <xdr:rowOff>0</xdr:rowOff>
                  </from>
                  <to>
                    <xdr:col>1795</xdr:col>
                    <xdr:colOff>0</xdr:colOff>
                    <xdr:row>458809</xdr:row>
                    <xdr:rowOff>0</xdr:rowOff>
                  </to>
                </anchor>
              </controlPr>
            </control>
          </mc:Choice>
        </mc:AlternateContent>
        <mc:AlternateContent xmlns:mc="http://schemas.openxmlformats.org/markup-compatibility/2006">
          <mc:Choice Requires="x14">
            <control shapeId="60597" r:id="rId125" name="Button 181">
              <controlPr locked="0" defaultSize="0" autoFill="0" autoLine="0" autoPict="0">
                <anchor moveWithCells="1" sizeWithCells="1">
                  <from>
                    <xdr:col>1795</xdr:col>
                    <xdr:colOff>0</xdr:colOff>
                    <xdr:row>524345</xdr:row>
                    <xdr:rowOff>0</xdr:rowOff>
                  </from>
                  <to>
                    <xdr:col>1795</xdr:col>
                    <xdr:colOff>0</xdr:colOff>
                    <xdr:row>524345</xdr:row>
                    <xdr:rowOff>0</xdr:rowOff>
                  </to>
                </anchor>
              </controlPr>
            </control>
          </mc:Choice>
        </mc:AlternateContent>
        <mc:AlternateContent xmlns:mc="http://schemas.openxmlformats.org/markup-compatibility/2006">
          <mc:Choice Requires="x14">
            <control shapeId="60598" r:id="rId126" name="Button 182">
              <controlPr locked="0" defaultSize="0" autoFill="0" autoLine="0" autoPict="0">
                <anchor moveWithCells="1" sizeWithCells="1">
                  <from>
                    <xdr:col>1795</xdr:col>
                    <xdr:colOff>0</xdr:colOff>
                    <xdr:row>589881</xdr:row>
                    <xdr:rowOff>0</xdr:rowOff>
                  </from>
                  <to>
                    <xdr:col>1795</xdr:col>
                    <xdr:colOff>0</xdr:colOff>
                    <xdr:row>589881</xdr:row>
                    <xdr:rowOff>0</xdr:rowOff>
                  </to>
                </anchor>
              </controlPr>
            </control>
          </mc:Choice>
        </mc:AlternateContent>
        <mc:AlternateContent xmlns:mc="http://schemas.openxmlformats.org/markup-compatibility/2006">
          <mc:Choice Requires="x14">
            <control shapeId="60599" r:id="rId127" name="Button 183">
              <controlPr locked="0" defaultSize="0" autoFill="0" autoLine="0" autoPict="0">
                <anchor moveWithCells="1" sizeWithCells="1">
                  <from>
                    <xdr:col>1795</xdr:col>
                    <xdr:colOff>0</xdr:colOff>
                    <xdr:row>655417</xdr:row>
                    <xdr:rowOff>0</xdr:rowOff>
                  </from>
                  <to>
                    <xdr:col>1795</xdr:col>
                    <xdr:colOff>0</xdr:colOff>
                    <xdr:row>655417</xdr:row>
                    <xdr:rowOff>0</xdr:rowOff>
                  </to>
                </anchor>
              </controlPr>
            </control>
          </mc:Choice>
        </mc:AlternateContent>
        <mc:AlternateContent xmlns:mc="http://schemas.openxmlformats.org/markup-compatibility/2006">
          <mc:Choice Requires="x14">
            <control shapeId="60600" r:id="rId128" name="Button 184">
              <controlPr locked="0" defaultSize="0" autoFill="0" autoLine="0" autoPict="0">
                <anchor moveWithCells="1" sizeWithCells="1">
                  <from>
                    <xdr:col>1795</xdr:col>
                    <xdr:colOff>0</xdr:colOff>
                    <xdr:row>720953</xdr:row>
                    <xdr:rowOff>0</xdr:rowOff>
                  </from>
                  <to>
                    <xdr:col>1795</xdr:col>
                    <xdr:colOff>0</xdr:colOff>
                    <xdr:row>720953</xdr:row>
                    <xdr:rowOff>0</xdr:rowOff>
                  </to>
                </anchor>
              </controlPr>
            </control>
          </mc:Choice>
        </mc:AlternateContent>
        <mc:AlternateContent xmlns:mc="http://schemas.openxmlformats.org/markup-compatibility/2006">
          <mc:Choice Requires="x14">
            <control shapeId="60601" r:id="rId129" name="Button 185">
              <controlPr locked="0" defaultSize="0" autoFill="0" autoLine="0" autoPict="0">
                <anchor moveWithCells="1" sizeWithCells="1">
                  <from>
                    <xdr:col>1795</xdr:col>
                    <xdr:colOff>0</xdr:colOff>
                    <xdr:row>786489</xdr:row>
                    <xdr:rowOff>0</xdr:rowOff>
                  </from>
                  <to>
                    <xdr:col>1795</xdr:col>
                    <xdr:colOff>0</xdr:colOff>
                    <xdr:row>786489</xdr:row>
                    <xdr:rowOff>0</xdr:rowOff>
                  </to>
                </anchor>
              </controlPr>
            </control>
          </mc:Choice>
        </mc:AlternateContent>
        <mc:AlternateContent xmlns:mc="http://schemas.openxmlformats.org/markup-compatibility/2006">
          <mc:Choice Requires="x14">
            <control shapeId="60602" r:id="rId130" name="Button 186">
              <controlPr locked="0" defaultSize="0" autoFill="0" autoLine="0" autoPict="0">
                <anchor moveWithCells="1" sizeWithCells="1">
                  <from>
                    <xdr:col>1795</xdr:col>
                    <xdr:colOff>0</xdr:colOff>
                    <xdr:row>852025</xdr:row>
                    <xdr:rowOff>0</xdr:rowOff>
                  </from>
                  <to>
                    <xdr:col>1795</xdr:col>
                    <xdr:colOff>0</xdr:colOff>
                    <xdr:row>852025</xdr:row>
                    <xdr:rowOff>0</xdr:rowOff>
                  </to>
                </anchor>
              </controlPr>
            </control>
          </mc:Choice>
        </mc:AlternateContent>
        <mc:AlternateContent xmlns:mc="http://schemas.openxmlformats.org/markup-compatibility/2006">
          <mc:Choice Requires="x14">
            <control shapeId="60603" r:id="rId131" name="Button 187">
              <controlPr locked="0" defaultSize="0" autoFill="0" autoLine="0" autoPict="0">
                <anchor moveWithCells="1" sizeWithCells="1">
                  <from>
                    <xdr:col>1795</xdr:col>
                    <xdr:colOff>0</xdr:colOff>
                    <xdr:row>917561</xdr:row>
                    <xdr:rowOff>0</xdr:rowOff>
                  </from>
                  <to>
                    <xdr:col>1795</xdr:col>
                    <xdr:colOff>0</xdr:colOff>
                    <xdr:row>917561</xdr:row>
                    <xdr:rowOff>0</xdr:rowOff>
                  </to>
                </anchor>
              </controlPr>
            </control>
          </mc:Choice>
        </mc:AlternateContent>
        <mc:AlternateContent xmlns:mc="http://schemas.openxmlformats.org/markup-compatibility/2006">
          <mc:Choice Requires="x14">
            <control shapeId="60604" r:id="rId132" name="Button 188">
              <controlPr locked="0" defaultSize="0" autoFill="0" autoLine="0" autoPict="0">
                <anchor moveWithCells="1" sizeWithCells="1">
                  <from>
                    <xdr:col>1795</xdr:col>
                    <xdr:colOff>0</xdr:colOff>
                    <xdr:row>983097</xdr:row>
                    <xdr:rowOff>0</xdr:rowOff>
                  </from>
                  <to>
                    <xdr:col>1795</xdr:col>
                    <xdr:colOff>0</xdr:colOff>
                    <xdr:row>983097</xdr:row>
                    <xdr:rowOff>0</xdr:rowOff>
                  </to>
                </anchor>
              </controlPr>
            </control>
          </mc:Choice>
        </mc:AlternateContent>
        <mc:AlternateContent xmlns:mc="http://schemas.openxmlformats.org/markup-compatibility/2006">
          <mc:Choice Requires="x14">
            <control shapeId="60605" r:id="rId133" name="Button 189">
              <controlPr locked="0" defaultSize="0" autoFill="0" autoLine="0" autoPict="0">
                <anchor moveWithCells="1" sizeWithCells="1">
                  <from>
                    <xdr:col>2049</xdr:col>
                    <xdr:colOff>0</xdr:colOff>
                    <xdr:row>56</xdr:row>
                    <xdr:rowOff>0</xdr:rowOff>
                  </from>
                  <to>
                    <xdr:col>2049</xdr:col>
                    <xdr:colOff>0</xdr:colOff>
                    <xdr:row>56</xdr:row>
                    <xdr:rowOff>0</xdr:rowOff>
                  </to>
                </anchor>
              </controlPr>
            </control>
          </mc:Choice>
        </mc:AlternateContent>
        <mc:AlternateContent xmlns:mc="http://schemas.openxmlformats.org/markup-compatibility/2006">
          <mc:Choice Requires="x14">
            <control shapeId="60606" r:id="rId134" name="Button 190">
              <controlPr locked="0" defaultSize="0" autoFill="0" autoLine="0" autoPict="0">
                <anchor moveWithCells="1" sizeWithCells="1">
                  <from>
                    <xdr:col>2051</xdr:col>
                    <xdr:colOff>0</xdr:colOff>
                    <xdr:row>65593</xdr:row>
                    <xdr:rowOff>0</xdr:rowOff>
                  </from>
                  <to>
                    <xdr:col>2051</xdr:col>
                    <xdr:colOff>0</xdr:colOff>
                    <xdr:row>65593</xdr:row>
                    <xdr:rowOff>0</xdr:rowOff>
                  </to>
                </anchor>
              </controlPr>
            </control>
          </mc:Choice>
        </mc:AlternateContent>
        <mc:AlternateContent xmlns:mc="http://schemas.openxmlformats.org/markup-compatibility/2006">
          <mc:Choice Requires="x14">
            <control shapeId="60607" r:id="rId135" name="Button 191">
              <controlPr locked="0" defaultSize="0" autoFill="0" autoLine="0" autoPict="0">
                <anchor moveWithCells="1" sizeWithCells="1">
                  <from>
                    <xdr:col>2051</xdr:col>
                    <xdr:colOff>0</xdr:colOff>
                    <xdr:row>131129</xdr:row>
                    <xdr:rowOff>0</xdr:rowOff>
                  </from>
                  <to>
                    <xdr:col>2051</xdr:col>
                    <xdr:colOff>0</xdr:colOff>
                    <xdr:row>131129</xdr:row>
                    <xdr:rowOff>0</xdr:rowOff>
                  </to>
                </anchor>
              </controlPr>
            </control>
          </mc:Choice>
        </mc:AlternateContent>
        <mc:AlternateContent xmlns:mc="http://schemas.openxmlformats.org/markup-compatibility/2006">
          <mc:Choice Requires="x14">
            <control shapeId="60608" r:id="rId136" name="Button 192">
              <controlPr locked="0" defaultSize="0" autoFill="0" autoLine="0" autoPict="0">
                <anchor moveWithCells="1" sizeWithCells="1">
                  <from>
                    <xdr:col>2051</xdr:col>
                    <xdr:colOff>0</xdr:colOff>
                    <xdr:row>196665</xdr:row>
                    <xdr:rowOff>0</xdr:rowOff>
                  </from>
                  <to>
                    <xdr:col>2051</xdr:col>
                    <xdr:colOff>0</xdr:colOff>
                    <xdr:row>196665</xdr:row>
                    <xdr:rowOff>0</xdr:rowOff>
                  </to>
                </anchor>
              </controlPr>
            </control>
          </mc:Choice>
        </mc:AlternateContent>
        <mc:AlternateContent xmlns:mc="http://schemas.openxmlformats.org/markup-compatibility/2006">
          <mc:Choice Requires="x14">
            <control shapeId="60609" r:id="rId137" name="Button 193">
              <controlPr locked="0" defaultSize="0" autoFill="0" autoLine="0" autoPict="0">
                <anchor moveWithCells="1" sizeWithCells="1">
                  <from>
                    <xdr:col>2051</xdr:col>
                    <xdr:colOff>0</xdr:colOff>
                    <xdr:row>262201</xdr:row>
                    <xdr:rowOff>0</xdr:rowOff>
                  </from>
                  <to>
                    <xdr:col>2051</xdr:col>
                    <xdr:colOff>0</xdr:colOff>
                    <xdr:row>262201</xdr:row>
                    <xdr:rowOff>0</xdr:rowOff>
                  </to>
                </anchor>
              </controlPr>
            </control>
          </mc:Choice>
        </mc:AlternateContent>
        <mc:AlternateContent xmlns:mc="http://schemas.openxmlformats.org/markup-compatibility/2006">
          <mc:Choice Requires="x14">
            <control shapeId="60610" r:id="rId138" name="Button 194">
              <controlPr locked="0" defaultSize="0" autoFill="0" autoLine="0" autoPict="0">
                <anchor moveWithCells="1" sizeWithCells="1">
                  <from>
                    <xdr:col>2051</xdr:col>
                    <xdr:colOff>0</xdr:colOff>
                    <xdr:row>327737</xdr:row>
                    <xdr:rowOff>0</xdr:rowOff>
                  </from>
                  <to>
                    <xdr:col>2051</xdr:col>
                    <xdr:colOff>0</xdr:colOff>
                    <xdr:row>327737</xdr:row>
                    <xdr:rowOff>0</xdr:rowOff>
                  </to>
                </anchor>
              </controlPr>
            </control>
          </mc:Choice>
        </mc:AlternateContent>
        <mc:AlternateContent xmlns:mc="http://schemas.openxmlformats.org/markup-compatibility/2006">
          <mc:Choice Requires="x14">
            <control shapeId="60611" r:id="rId139" name="Button 195">
              <controlPr locked="0" defaultSize="0" autoFill="0" autoLine="0" autoPict="0">
                <anchor moveWithCells="1" sizeWithCells="1">
                  <from>
                    <xdr:col>2051</xdr:col>
                    <xdr:colOff>0</xdr:colOff>
                    <xdr:row>393273</xdr:row>
                    <xdr:rowOff>0</xdr:rowOff>
                  </from>
                  <to>
                    <xdr:col>2051</xdr:col>
                    <xdr:colOff>0</xdr:colOff>
                    <xdr:row>393273</xdr:row>
                    <xdr:rowOff>0</xdr:rowOff>
                  </to>
                </anchor>
              </controlPr>
            </control>
          </mc:Choice>
        </mc:AlternateContent>
        <mc:AlternateContent xmlns:mc="http://schemas.openxmlformats.org/markup-compatibility/2006">
          <mc:Choice Requires="x14">
            <control shapeId="60612" r:id="rId140" name="Button 196">
              <controlPr locked="0" defaultSize="0" autoFill="0" autoLine="0" autoPict="0">
                <anchor moveWithCells="1" sizeWithCells="1">
                  <from>
                    <xdr:col>2051</xdr:col>
                    <xdr:colOff>0</xdr:colOff>
                    <xdr:row>458809</xdr:row>
                    <xdr:rowOff>0</xdr:rowOff>
                  </from>
                  <to>
                    <xdr:col>2051</xdr:col>
                    <xdr:colOff>0</xdr:colOff>
                    <xdr:row>458809</xdr:row>
                    <xdr:rowOff>0</xdr:rowOff>
                  </to>
                </anchor>
              </controlPr>
            </control>
          </mc:Choice>
        </mc:AlternateContent>
        <mc:AlternateContent xmlns:mc="http://schemas.openxmlformats.org/markup-compatibility/2006">
          <mc:Choice Requires="x14">
            <control shapeId="60613" r:id="rId141" name="Button 197">
              <controlPr locked="0" defaultSize="0" autoFill="0" autoLine="0" autoPict="0">
                <anchor moveWithCells="1" sizeWithCells="1">
                  <from>
                    <xdr:col>2051</xdr:col>
                    <xdr:colOff>0</xdr:colOff>
                    <xdr:row>524345</xdr:row>
                    <xdr:rowOff>0</xdr:rowOff>
                  </from>
                  <to>
                    <xdr:col>2051</xdr:col>
                    <xdr:colOff>0</xdr:colOff>
                    <xdr:row>524345</xdr:row>
                    <xdr:rowOff>0</xdr:rowOff>
                  </to>
                </anchor>
              </controlPr>
            </control>
          </mc:Choice>
        </mc:AlternateContent>
        <mc:AlternateContent xmlns:mc="http://schemas.openxmlformats.org/markup-compatibility/2006">
          <mc:Choice Requires="x14">
            <control shapeId="60614" r:id="rId142" name="Button 198">
              <controlPr locked="0" defaultSize="0" autoFill="0" autoLine="0" autoPict="0">
                <anchor moveWithCells="1" sizeWithCells="1">
                  <from>
                    <xdr:col>2051</xdr:col>
                    <xdr:colOff>0</xdr:colOff>
                    <xdr:row>589881</xdr:row>
                    <xdr:rowOff>0</xdr:rowOff>
                  </from>
                  <to>
                    <xdr:col>2051</xdr:col>
                    <xdr:colOff>0</xdr:colOff>
                    <xdr:row>589881</xdr:row>
                    <xdr:rowOff>0</xdr:rowOff>
                  </to>
                </anchor>
              </controlPr>
            </control>
          </mc:Choice>
        </mc:AlternateContent>
        <mc:AlternateContent xmlns:mc="http://schemas.openxmlformats.org/markup-compatibility/2006">
          <mc:Choice Requires="x14">
            <control shapeId="60615" r:id="rId143" name="Button 199">
              <controlPr locked="0" defaultSize="0" autoFill="0" autoLine="0" autoPict="0">
                <anchor moveWithCells="1" sizeWithCells="1">
                  <from>
                    <xdr:col>2051</xdr:col>
                    <xdr:colOff>0</xdr:colOff>
                    <xdr:row>655417</xdr:row>
                    <xdr:rowOff>0</xdr:rowOff>
                  </from>
                  <to>
                    <xdr:col>2051</xdr:col>
                    <xdr:colOff>0</xdr:colOff>
                    <xdr:row>655417</xdr:row>
                    <xdr:rowOff>0</xdr:rowOff>
                  </to>
                </anchor>
              </controlPr>
            </control>
          </mc:Choice>
        </mc:AlternateContent>
        <mc:AlternateContent xmlns:mc="http://schemas.openxmlformats.org/markup-compatibility/2006">
          <mc:Choice Requires="x14">
            <control shapeId="60616" r:id="rId144" name="Button 200">
              <controlPr locked="0" defaultSize="0" autoFill="0" autoLine="0" autoPict="0">
                <anchor moveWithCells="1" sizeWithCells="1">
                  <from>
                    <xdr:col>2051</xdr:col>
                    <xdr:colOff>0</xdr:colOff>
                    <xdr:row>720953</xdr:row>
                    <xdr:rowOff>0</xdr:rowOff>
                  </from>
                  <to>
                    <xdr:col>2051</xdr:col>
                    <xdr:colOff>0</xdr:colOff>
                    <xdr:row>720953</xdr:row>
                    <xdr:rowOff>0</xdr:rowOff>
                  </to>
                </anchor>
              </controlPr>
            </control>
          </mc:Choice>
        </mc:AlternateContent>
        <mc:AlternateContent xmlns:mc="http://schemas.openxmlformats.org/markup-compatibility/2006">
          <mc:Choice Requires="x14">
            <control shapeId="60617" r:id="rId145" name="Button 201">
              <controlPr locked="0" defaultSize="0" autoFill="0" autoLine="0" autoPict="0">
                <anchor moveWithCells="1" sizeWithCells="1">
                  <from>
                    <xdr:col>2051</xdr:col>
                    <xdr:colOff>0</xdr:colOff>
                    <xdr:row>786489</xdr:row>
                    <xdr:rowOff>0</xdr:rowOff>
                  </from>
                  <to>
                    <xdr:col>2051</xdr:col>
                    <xdr:colOff>0</xdr:colOff>
                    <xdr:row>786489</xdr:row>
                    <xdr:rowOff>0</xdr:rowOff>
                  </to>
                </anchor>
              </controlPr>
            </control>
          </mc:Choice>
        </mc:AlternateContent>
        <mc:AlternateContent xmlns:mc="http://schemas.openxmlformats.org/markup-compatibility/2006">
          <mc:Choice Requires="x14">
            <control shapeId="60618" r:id="rId146" name="Button 202">
              <controlPr locked="0" defaultSize="0" autoFill="0" autoLine="0" autoPict="0">
                <anchor moveWithCells="1" sizeWithCells="1">
                  <from>
                    <xdr:col>2051</xdr:col>
                    <xdr:colOff>0</xdr:colOff>
                    <xdr:row>852025</xdr:row>
                    <xdr:rowOff>0</xdr:rowOff>
                  </from>
                  <to>
                    <xdr:col>2051</xdr:col>
                    <xdr:colOff>0</xdr:colOff>
                    <xdr:row>852025</xdr:row>
                    <xdr:rowOff>0</xdr:rowOff>
                  </to>
                </anchor>
              </controlPr>
            </control>
          </mc:Choice>
        </mc:AlternateContent>
        <mc:AlternateContent xmlns:mc="http://schemas.openxmlformats.org/markup-compatibility/2006">
          <mc:Choice Requires="x14">
            <control shapeId="60619" r:id="rId147" name="Button 203">
              <controlPr locked="0" defaultSize="0" autoFill="0" autoLine="0" autoPict="0">
                <anchor moveWithCells="1" sizeWithCells="1">
                  <from>
                    <xdr:col>2051</xdr:col>
                    <xdr:colOff>0</xdr:colOff>
                    <xdr:row>917561</xdr:row>
                    <xdr:rowOff>0</xdr:rowOff>
                  </from>
                  <to>
                    <xdr:col>2051</xdr:col>
                    <xdr:colOff>0</xdr:colOff>
                    <xdr:row>917561</xdr:row>
                    <xdr:rowOff>0</xdr:rowOff>
                  </to>
                </anchor>
              </controlPr>
            </control>
          </mc:Choice>
        </mc:AlternateContent>
        <mc:AlternateContent xmlns:mc="http://schemas.openxmlformats.org/markup-compatibility/2006">
          <mc:Choice Requires="x14">
            <control shapeId="60620" r:id="rId148" name="Button 204">
              <controlPr locked="0" defaultSize="0" autoFill="0" autoLine="0" autoPict="0">
                <anchor moveWithCells="1" sizeWithCells="1">
                  <from>
                    <xdr:col>2051</xdr:col>
                    <xdr:colOff>0</xdr:colOff>
                    <xdr:row>983097</xdr:row>
                    <xdr:rowOff>0</xdr:rowOff>
                  </from>
                  <to>
                    <xdr:col>2051</xdr:col>
                    <xdr:colOff>0</xdr:colOff>
                    <xdr:row>983097</xdr:row>
                    <xdr:rowOff>0</xdr:rowOff>
                  </to>
                </anchor>
              </controlPr>
            </control>
          </mc:Choice>
        </mc:AlternateContent>
        <mc:AlternateContent xmlns:mc="http://schemas.openxmlformats.org/markup-compatibility/2006">
          <mc:Choice Requires="x14">
            <control shapeId="60621" r:id="rId149" name="Button 205">
              <controlPr locked="0" defaultSize="0" autoFill="0" autoLine="0" autoPict="0">
                <anchor moveWithCells="1" sizeWithCells="1">
                  <from>
                    <xdr:col>2305</xdr:col>
                    <xdr:colOff>0</xdr:colOff>
                    <xdr:row>56</xdr:row>
                    <xdr:rowOff>0</xdr:rowOff>
                  </from>
                  <to>
                    <xdr:col>2305</xdr:col>
                    <xdr:colOff>0</xdr:colOff>
                    <xdr:row>56</xdr:row>
                    <xdr:rowOff>0</xdr:rowOff>
                  </to>
                </anchor>
              </controlPr>
            </control>
          </mc:Choice>
        </mc:AlternateContent>
        <mc:AlternateContent xmlns:mc="http://schemas.openxmlformats.org/markup-compatibility/2006">
          <mc:Choice Requires="x14">
            <control shapeId="60622" r:id="rId150" name="Button 206">
              <controlPr locked="0" defaultSize="0" autoFill="0" autoLine="0" autoPict="0">
                <anchor moveWithCells="1" sizeWithCells="1">
                  <from>
                    <xdr:col>2307</xdr:col>
                    <xdr:colOff>0</xdr:colOff>
                    <xdr:row>65593</xdr:row>
                    <xdr:rowOff>0</xdr:rowOff>
                  </from>
                  <to>
                    <xdr:col>2307</xdr:col>
                    <xdr:colOff>0</xdr:colOff>
                    <xdr:row>65593</xdr:row>
                    <xdr:rowOff>0</xdr:rowOff>
                  </to>
                </anchor>
              </controlPr>
            </control>
          </mc:Choice>
        </mc:AlternateContent>
        <mc:AlternateContent xmlns:mc="http://schemas.openxmlformats.org/markup-compatibility/2006">
          <mc:Choice Requires="x14">
            <control shapeId="60623" r:id="rId151" name="Button 207">
              <controlPr locked="0" defaultSize="0" autoFill="0" autoLine="0" autoPict="0">
                <anchor moveWithCells="1" sizeWithCells="1">
                  <from>
                    <xdr:col>2307</xdr:col>
                    <xdr:colOff>0</xdr:colOff>
                    <xdr:row>131129</xdr:row>
                    <xdr:rowOff>0</xdr:rowOff>
                  </from>
                  <to>
                    <xdr:col>2307</xdr:col>
                    <xdr:colOff>0</xdr:colOff>
                    <xdr:row>131129</xdr:row>
                    <xdr:rowOff>0</xdr:rowOff>
                  </to>
                </anchor>
              </controlPr>
            </control>
          </mc:Choice>
        </mc:AlternateContent>
        <mc:AlternateContent xmlns:mc="http://schemas.openxmlformats.org/markup-compatibility/2006">
          <mc:Choice Requires="x14">
            <control shapeId="60624" r:id="rId152" name="Button 208">
              <controlPr locked="0" defaultSize="0" autoFill="0" autoLine="0" autoPict="0">
                <anchor moveWithCells="1" sizeWithCells="1">
                  <from>
                    <xdr:col>2307</xdr:col>
                    <xdr:colOff>0</xdr:colOff>
                    <xdr:row>196665</xdr:row>
                    <xdr:rowOff>0</xdr:rowOff>
                  </from>
                  <to>
                    <xdr:col>2307</xdr:col>
                    <xdr:colOff>0</xdr:colOff>
                    <xdr:row>196665</xdr:row>
                    <xdr:rowOff>0</xdr:rowOff>
                  </to>
                </anchor>
              </controlPr>
            </control>
          </mc:Choice>
        </mc:AlternateContent>
        <mc:AlternateContent xmlns:mc="http://schemas.openxmlformats.org/markup-compatibility/2006">
          <mc:Choice Requires="x14">
            <control shapeId="60625" r:id="rId153" name="Button 209">
              <controlPr locked="0" defaultSize="0" autoFill="0" autoLine="0" autoPict="0">
                <anchor moveWithCells="1" sizeWithCells="1">
                  <from>
                    <xdr:col>2307</xdr:col>
                    <xdr:colOff>0</xdr:colOff>
                    <xdr:row>262201</xdr:row>
                    <xdr:rowOff>0</xdr:rowOff>
                  </from>
                  <to>
                    <xdr:col>2307</xdr:col>
                    <xdr:colOff>0</xdr:colOff>
                    <xdr:row>262201</xdr:row>
                    <xdr:rowOff>0</xdr:rowOff>
                  </to>
                </anchor>
              </controlPr>
            </control>
          </mc:Choice>
        </mc:AlternateContent>
        <mc:AlternateContent xmlns:mc="http://schemas.openxmlformats.org/markup-compatibility/2006">
          <mc:Choice Requires="x14">
            <control shapeId="60626" r:id="rId154" name="Button 210">
              <controlPr locked="0" defaultSize="0" autoFill="0" autoLine="0" autoPict="0">
                <anchor moveWithCells="1" sizeWithCells="1">
                  <from>
                    <xdr:col>2307</xdr:col>
                    <xdr:colOff>0</xdr:colOff>
                    <xdr:row>327737</xdr:row>
                    <xdr:rowOff>0</xdr:rowOff>
                  </from>
                  <to>
                    <xdr:col>2307</xdr:col>
                    <xdr:colOff>0</xdr:colOff>
                    <xdr:row>327737</xdr:row>
                    <xdr:rowOff>0</xdr:rowOff>
                  </to>
                </anchor>
              </controlPr>
            </control>
          </mc:Choice>
        </mc:AlternateContent>
        <mc:AlternateContent xmlns:mc="http://schemas.openxmlformats.org/markup-compatibility/2006">
          <mc:Choice Requires="x14">
            <control shapeId="60627" r:id="rId155" name="Button 211">
              <controlPr locked="0" defaultSize="0" autoFill="0" autoLine="0" autoPict="0">
                <anchor moveWithCells="1" sizeWithCells="1">
                  <from>
                    <xdr:col>2307</xdr:col>
                    <xdr:colOff>0</xdr:colOff>
                    <xdr:row>393273</xdr:row>
                    <xdr:rowOff>0</xdr:rowOff>
                  </from>
                  <to>
                    <xdr:col>2307</xdr:col>
                    <xdr:colOff>0</xdr:colOff>
                    <xdr:row>393273</xdr:row>
                    <xdr:rowOff>0</xdr:rowOff>
                  </to>
                </anchor>
              </controlPr>
            </control>
          </mc:Choice>
        </mc:AlternateContent>
        <mc:AlternateContent xmlns:mc="http://schemas.openxmlformats.org/markup-compatibility/2006">
          <mc:Choice Requires="x14">
            <control shapeId="60628" r:id="rId156" name="Button 212">
              <controlPr locked="0" defaultSize="0" autoFill="0" autoLine="0" autoPict="0">
                <anchor moveWithCells="1" sizeWithCells="1">
                  <from>
                    <xdr:col>2307</xdr:col>
                    <xdr:colOff>0</xdr:colOff>
                    <xdr:row>458809</xdr:row>
                    <xdr:rowOff>0</xdr:rowOff>
                  </from>
                  <to>
                    <xdr:col>2307</xdr:col>
                    <xdr:colOff>0</xdr:colOff>
                    <xdr:row>458809</xdr:row>
                    <xdr:rowOff>0</xdr:rowOff>
                  </to>
                </anchor>
              </controlPr>
            </control>
          </mc:Choice>
        </mc:AlternateContent>
        <mc:AlternateContent xmlns:mc="http://schemas.openxmlformats.org/markup-compatibility/2006">
          <mc:Choice Requires="x14">
            <control shapeId="60629" r:id="rId157" name="Button 213">
              <controlPr locked="0" defaultSize="0" autoFill="0" autoLine="0" autoPict="0">
                <anchor moveWithCells="1" sizeWithCells="1">
                  <from>
                    <xdr:col>2307</xdr:col>
                    <xdr:colOff>0</xdr:colOff>
                    <xdr:row>524345</xdr:row>
                    <xdr:rowOff>0</xdr:rowOff>
                  </from>
                  <to>
                    <xdr:col>2307</xdr:col>
                    <xdr:colOff>0</xdr:colOff>
                    <xdr:row>524345</xdr:row>
                    <xdr:rowOff>0</xdr:rowOff>
                  </to>
                </anchor>
              </controlPr>
            </control>
          </mc:Choice>
        </mc:AlternateContent>
        <mc:AlternateContent xmlns:mc="http://schemas.openxmlformats.org/markup-compatibility/2006">
          <mc:Choice Requires="x14">
            <control shapeId="60630" r:id="rId158" name="Button 214">
              <controlPr locked="0" defaultSize="0" autoFill="0" autoLine="0" autoPict="0">
                <anchor moveWithCells="1" sizeWithCells="1">
                  <from>
                    <xdr:col>2307</xdr:col>
                    <xdr:colOff>0</xdr:colOff>
                    <xdr:row>589881</xdr:row>
                    <xdr:rowOff>0</xdr:rowOff>
                  </from>
                  <to>
                    <xdr:col>2307</xdr:col>
                    <xdr:colOff>0</xdr:colOff>
                    <xdr:row>589881</xdr:row>
                    <xdr:rowOff>0</xdr:rowOff>
                  </to>
                </anchor>
              </controlPr>
            </control>
          </mc:Choice>
        </mc:AlternateContent>
        <mc:AlternateContent xmlns:mc="http://schemas.openxmlformats.org/markup-compatibility/2006">
          <mc:Choice Requires="x14">
            <control shapeId="60631" r:id="rId159" name="Button 215">
              <controlPr locked="0" defaultSize="0" autoFill="0" autoLine="0" autoPict="0">
                <anchor moveWithCells="1" sizeWithCells="1">
                  <from>
                    <xdr:col>2307</xdr:col>
                    <xdr:colOff>0</xdr:colOff>
                    <xdr:row>655417</xdr:row>
                    <xdr:rowOff>0</xdr:rowOff>
                  </from>
                  <to>
                    <xdr:col>2307</xdr:col>
                    <xdr:colOff>0</xdr:colOff>
                    <xdr:row>655417</xdr:row>
                    <xdr:rowOff>0</xdr:rowOff>
                  </to>
                </anchor>
              </controlPr>
            </control>
          </mc:Choice>
        </mc:AlternateContent>
        <mc:AlternateContent xmlns:mc="http://schemas.openxmlformats.org/markup-compatibility/2006">
          <mc:Choice Requires="x14">
            <control shapeId="60632" r:id="rId160" name="Button 216">
              <controlPr locked="0" defaultSize="0" autoFill="0" autoLine="0" autoPict="0">
                <anchor moveWithCells="1" sizeWithCells="1">
                  <from>
                    <xdr:col>2307</xdr:col>
                    <xdr:colOff>0</xdr:colOff>
                    <xdr:row>720953</xdr:row>
                    <xdr:rowOff>0</xdr:rowOff>
                  </from>
                  <to>
                    <xdr:col>2307</xdr:col>
                    <xdr:colOff>0</xdr:colOff>
                    <xdr:row>720953</xdr:row>
                    <xdr:rowOff>0</xdr:rowOff>
                  </to>
                </anchor>
              </controlPr>
            </control>
          </mc:Choice>
        </mc:AlternateContent>
        <mc:AlternateContent xmlns:mc="http://schemas.openxmlformats.org/markup-compatibility/2006">
          <mc:Choice Requires="x14">
            <control shapeId="60633" r:id="rId161" name="Button 217">
              <controlPr locked="0" defaultSize="0" autoFill="0" autoLine="0" autoPict="0">
                <anchor moveWithCells="1" sizeWithCells="1">
                  <from>
                    <xdr:col>2307</xdr:col>
                    <xdr:colOff>0</xdr:colOff>
                    <xdr:row>786489</xdr:row>
                    <xdr:rowOff>0</xdr:rowOff>
                  </from>
                  <to>
                    <xdr:col>2307</xdr:col>
                    <xdr:colOff>0</xdr:colOff>
                    <xdr:row>786489</xdr:row>
                    <xdr:rowOff>0</xdr:rowOff>
                  </to>
                </anchor>
              </controlPr>
            </control>
          </mc:Choice>
        </mc:AlternateContent>
        <mc:AlternateContent xmlns:mc="http://schemas.openxmlformats.org/markup-compatibility/2006">
          <mc:Choice Requires="x14">
            <control shapeId="60634" r:id="rId162" name="Button 218">
              <controlPr locked="0" defaultSize="0" autoFill="0" autoLine="0" autoPict="0">
                <anchor moveWithCells="1" sizeWithCells="1">
                  <from>
                    <xdr:col>2307</xdr:col>
                    <xdr:colOff>0</xdr:colOff>
                    <xdr:row>852025</xdr:row>
                    <xdr:rowOff>0</xdr:rowOff>
                  </from>
                  <to>
                    <xdr:col>2307</xdr:col>
                    <xdr:colOff>0</xdr:colOff>
                    <xdr:row>852025</xdr:row>
                    <xdr:rowOff>0</xdr:rowOff>
                  </to>
                </anchor>
              </controlPr>
            </control>
          </mc:Choice>
        </mc:AlternateContent>
        <mc:AlternateContent xmlns:mc="http://schemas.openxmlformats.org/markup-compatibility/2006">
          <mc:Choice Requires="x14">
            <control shapeId="60635" r:id="rId163" name="Button 219">
              <controlPr locked="0" defaultSize="0" autoFill="0" autoLine="0" autoPict="0">
                <anchor moveWithCells="1" sizeWithCells="1">
                  <from>
                    <xdr:col>2307</xdr:col>
                    <xdr:colOff>0</xdr:colOff>
                    <xdr:row>917561</xdr:row>
                    <xdr:rowOff>0</xdr:rowOff>
                  </from>
                  <to>
                    <xdr:col>2307</xdr:col>
                    <xdr:colOff>0</xdr:colOff>
                    <xdr:row>917561</xdr:row>
                    <xdr:rowOff>0</xdr:rowOff>
                  </to>
                </anchor>
              </controlPr>
            </control>
          </mc:Choice>
        </mc:AlternateContent>
        <mc:AlternateContent xmlns:mc="http://schemas.openxmlformats.org/markup-compatibility/2006">
          <mc:Choice Requires="x14">
            <control shapeId="60636" r:id="rId164" name="Button 220">
              <controlPr locked="0" defaultSize="0" autoFill="0" autoLine="0" autoPict="0">
                <anchor moveWithCells="1" sizeWithCells="1">
                  <from>
                    <xdr:col>2307</xdr:col>
                    <xdr:colOff>0</xdr:colOff>
                    <xdr:row>983097</xdr:row>
                    <xdr:rowOff>0</xdr:rowOff>
                  </from>
                  <to>
                    <xdr:col>2307</xdr:col>
                    <xdr:colOff>0</xdr:colOff>
                    <xdr:row>983097</xdr:row>
                    <xdr:rowOff>0</xdr:rowOff>
                  </to>
                </anchor>
              </controlPr>
            </control>
          </mc:Choice>
        </mc:AlternateContent>
        <mc:AlternateContent xmlns:mc="http://schemas.openxmlformats.org/markup-compatibility/2006">
          <mc:Choice Requires="x14">
            <control shapeId="60637" r:id="rId165" name="Button 221">
              <controlPr locked="0" defaultSize="0" autoFill="0" autoLine="0" autoPict="0">
                <anchor moveWithCells="1" sizeWithCells="1">
                  <from>
                    <xdr:col>2561</xdr:col>
                    <xdr:colOff>0</xdr:colOff>
                    <xdr:row>56</xdr:row>
                    <xdr:rowOff>0</xdr:rowOff>
                  </from>
                  <to>
                    <xdr:col>2561</xdr:col>
                    <xdr:colOff>0</xdr:colOff>
                    <xdr:row>56</xdr:row>
                    <xdr:rowOff>0</xdr:rowOff>
                  </to>
                </anchor>
              </controlPr>
            </control>
          </mc:Choice>
        </mc:AlternateContent>
        <mc:AlternateContent xmlns:mc="http://schemas.openxmlformats.org/markup-compatibility/2006">
          <mc:Choice Requires="x14">
            <control shapeId="60638" r:id="rId166" name="Button 222">
              <controlPr locked="0" defaultSize="0" autoFill="0" autoLine="0" autoPict="0">
                <anchor moveWithCells="1" sizeWithCells="1">
                  <from>
                    <xdr:col>2563</xdr:col>
                    <xdr:colOff>0</xdr:colOff>
                    <xdr:row>65593</xdr:row>
                    <xdr:rowOff>0</xdr:rowOff>
                  </from>
                  <to>
                    <xdr:col>2563</xdr:col>
                    <xdr:colOff>0</xdr:colOff>
                    <xdr:row>65593</xdr:row>
                    <xdr:rowOff>0</xdr:rowOff>
                  </to>
                </anchor>
              </controlPr>
            </control>
          </mc:Choice>
        </mc:AlternateContent>
        <mc:AlternateContent xmlns:mc="http://schemas.openxmlformats.org/markup-compatibility/2006">
          <mc:Choice Requires="x14">
            <control shapeId="60639" r:id="rId167" name="Button 223">
              <controlPr locked="0" defaultSize="0" autoFill="0" autoLine="0" autoPict="0">
                <anchor moveWithCells="1" sizeWithCells="1">
                  <from>
                    <xdr:col>2563</xdr:col>
                    <xdr:colOff>0</xdr:colOff>
                    <xdr:row>131129</xdr:row>
                    <xdr:rowOff>0</xdr:rowOff>
                  </from>
                  <to>
                    <xdr:col>2563</xdr:col>
                    <xdr:colOff>0</xdr:colOff>
                    <xdr:row>131129</xdr:row>
                    <xdr:rowOff>0</xdr:rowOff>
                  </to>
                </anchor>
              </controlPr>
            </control>
          </mc:Choice>
        </mc:AlternateContent>
        <mc:AlternateContent xmlns:mc="http://schemas.openxmlformats.org/markup-compatibility/2006">
          <mc:Choice Requires="x14">
            <control shapeId="60640" r:id="rId168" name="Button 224">
              <controlPr locked="0" defaultSize="0" autoFill="0" autoLine="0" autoPict="0">
                <anchor moveWithCells="1" sizeWithCells="1">
                  <from>
                    <xdr:col>2563</xdr:col>
                    <xdr:colOff>0</xdr:colOff>
                    <xdr:row>196665</xdr:row>
                    <xdr:rowOff>0</xdr:rowOff>
                  </from>
                  <to>
                    <xdr:col>2563</xdr:col>
                    <xdr:colOff>0</xdr:colOff>
                    <xdr:row>196665</xdr:row>
                    <xdr:rowOff>0</xdr:rowOff>
                  </to>
                </anchor>
              </controlPr>
            </control>
          </mc:Choice>
        </mc:AlternateContent>
        <mc:AlternateContent xmlns:mc="http://schemas.openxmlformats.org/markup-compatibility/2006">
          <mc:Choice Requires="x14">
            <control shapeId="60641" r:id="rId169" name="Button 225">
              <controlPr locked="0" defaultSize="0" autoFill="0" autoLine="0" autoPict="0">
                <anchor moveWithCells="1" sizeWithCells="1">
                  <from>
                    <xdr:col>2563</xdr:col>
                    <xdr:colOff>0</xdr:colOff>
                    <xdr:row>262201</xdr:row>
                    <xdr:rowOff>0</xdr:rowOff>
                  </from>
                  <to>
                    <xdr:col>2563</xdr:col>
                    <xdr:colOff>0</xdr:colOff>
                    <xdr:row>262201</xdr:row>
                    <xdr:rowOff>0</xdr:rowOff>
                  </to>
                </anchor>
              </controlPr>
            </control>
          </mc:Choice>
        </mc:AlternateContent>
        <mc:AlternateContent xmlns:mc="http://schemas.openxmlformats.org/markup-compatibility/2006">
          <mc:Choice Requires="x14">
            <control shapeId="60642" r:id="rId170" name="Button 226">
              <controlPr locked="0" defaultSize="0" autoFill="0" autoLine="0" autoPict="0">
                <anchor moveWithCells="1" sizeWithCells="1">
                  <from>
                    <xdr:col>2563</xdr:col>
                    <xdr:colOff>0</xdr:colOff>
                    <xdr:row>327737</xdr:row>
                    <xdr:rowOff>0</xdr:rowOff>
                  </from>
                  <to>
                    <xdr:col>2563</xdr:col>
                    <xdr:colOff>0</xdr:colOff>
                    <xdr:row>327737</xdr:row>
                    <xdr:rowOff>0</xdr:rowOff>
                  </to>
                </anchor>
              </controlPr>
            </control>
          </mc:Choice>
        </mc:AlternateContent>
        <mc:AlternateContent xmlns:mc="http://schemas.openxmlformats.org/markup-compatibility/2006">
          <mc:Choice Requires="x14">
            <control shapeId="60643" r:id="rId171" name="Button 227">
              <controlPr locked="0" defaultSize="0" autoFill="0" autoLine="0" autoPict="0">
                <anchor moveWithCells="1" sizeWithCells="1">
                  <from>
                    <xdr:col>2563</xdr:col>
                    <xdr:colOff>0</xdr:colOff>
                    <xdr:row>393273</xdr:row>
                    <xdr:rowOff>0</xdr:rowOff>
                  </from>
                  <to>
                    <xdr:col>2563</xdr:col>
                    <xdr:colOff>0</xdr:colOff>
                    <xdr:row>393273</xdr:row>
                    <xdr:rowOff>0</xdr:rowOff>
                  </to>
                </anchor>
              </controlPr>
            </control>
          </mc:Choice>
        </mc:AlternateContent>
        <mc:AlternateContent xmlns:mc="http://schemas.openxmlformats.org/markup-compatibility/2006">
          <mc:Choice Requires="x14">
            <control shapeId="60644" r:id="rId172" name="Button 228">
              <controlPr locked="0" defaultSize="0" autoFill="0" autoLine="0" autoPict="0">
                <anchor moveWithCells="1" sizeWithCells="1">
                  <from>
                    <xdr:col>2563</xdr:col>
                    <xdr:colOff>0</xdr:colOff>
                    <xdr:row>458809</xdr:row>
                    <xdr:rowOff>0</xdr:rowOff>
                  </from>
                  <to>
                    <xdr:col>2563</xdr:col>
                    <xdr:colOff>0</xdr:colOff>
                    <xdr:row>458809</xdr:row>
                    <xdr:rowOff>0</xdr:rowOff>
                  </to>
                </anchor>
              </controlPr>
            </control>
          </mc:Choice>
        </mc:AlternateContent>
        <mc:AlternateContent xmlns:mc="http://schemas.openxmlformats.org/markup-compatibility/2006">
          <mc:Choice Requires="x14">
            <control shapeId="60645" r:id="rId173" name="Button 229">
              <controlPr locked="0" defaultSize="0" autoFill="0" autoLine="0" autoPict="0">
                <anchor moveWithCells="1" sizeWithCells="1">
                  <from>
                    <xdr:col>2563</xdr:col>
                    <xdr:colOff>0</xdr:colOff>
                    <xdr:row>524345</xdr:row>
                    <xdr:rowOff>0</xdr:rowOff>
                  </from>
                  <to>
                    <xdr:col>2563</xdr:col>
                    <xdr:colOff>0</xdr:colOff>
                    <xdr:row>524345</xdr:row>
                    <xdr:rowOff>0</xdr:rowOff>
                  </to>
                </anchor>
              </controlPr>
            </control>
          </mc:Choice>
        </mc:AlternateContent>
        <mc:AlternateContent xmlns:mc="http://schemas.openxmlformats.org/markup-compatibility/2006">
          <mc:Choice Requires="x14">
            <control shapeId="60646" r:id="rId174" name="Button 230">
              <controlPr locked="0" defaultSize="0" autoFill="0" autoLine="0" autoPict="0">
                <anchor moveWithCells="1" sizeWithCells="1">
                  <from>
                    <xdr:col>2563</xdr:col>
                    <xdr:colOff>0</xdr:colOff>
                    <xdr:row>589881</xdr:row>
                    <xdr:rowOff>0</xdr:rowOff>
                  </from>
                  <to>
                    <xdr:col>2563</xdr:col>
                    <xdr:colOff>0</xdr:colOff>
                    <xdr:row>589881</xdr:row>
                    <xdr:rowOff>0</xdr:rowOff>
                  </to>
                </anchor>
              </controlPr>
            </control>
          </mc:Choice>
        </mc:AlternateContent>
        <mc:AlternateContent xmlns:mc="http://schemas.openxmlformats.org/markup-compatibility/2006">
          <mc:Choice Requires="x14">
            <control shapeId="60647" r:id="rId175" name="Button 231">
              <controlPr locked="0" defaultSize="0" autoFill="0" autoLine="0" autoPict="0">
                <anchor moveWithCells="1" sizeWithCells="1">
                  <from>
                    <xdr:col>2563</xdr:col>
                    <xdr:colOff>0</xdr:colOff>
                    <xdr:row>655417</xdr:row>
                    <xdr:rowOff>0</xdr:rowOff>
                  </from>
                  <to>
                    <xdr:col>2563</xdr:col>
                    <xdr:colOff>0</xdr:colOff>
                    <xdr:row>655417</xdr:row>
                    <xdr:rowOff>0</xdr:rowOff>
                  </to>
                </anchor>
              </controlPr>
            </control>
          </mc:Choice>
        </mc:AlternateContent>
        <mc:AlternateContent xmlns:mc="http://schemas.openxmlformats.org/markup-compatibility/2006">
          <mc:Choice Requires="x14">
            <control shapeId="60648" r:id="rId176" name="Button 232">
              <controlPr locked="0" defaultSize="0" autoFill="0" autoLine="0" autoPict="0">
                <anchor moveWithCells="1" sizeWithCells="1">
                  <from>
                    <xdr:col>2563</xdr:col>
                    <xdr:colOff>0</xdr:colOff>
                    <xdr:row>720953</xdr:row>
                    <xdr:rowOff>0</xdr:rowOff>
                  </from>
                  <to>
                    <xdr:col>2563</xdr:col>
                    <xdr:colOff>0</xdr:colOff>
                    <xdr:row>720953</xdr:row>
                    <xdr:rowOff>0</xdr:rowOff>
                  </to>
                </anchor>
              </controlPr>
            </control>
          </mc:Choice>
        </mc:AlternateContent>
        <mc:AlternateContent xmlns:mc="http://schemas.openxmlformats.org/markup-compatibility/2006">
          <mc:Choice Requires="x14">
            <control shapeId="60649" r:id="rId177" name="Button 233">
              <controlPr locked="0" defaultSize="0" autoFill="0" autoLine="0" autoPict="0">
                <anchor moveWithCells="1" sizeWithCells="1">
                  <from>
                    <xdr:col>2563</xdr:col>
                    <xdr:colOff>0</xdr:colOff>
                    <xdr:row>786489</xdr:row>
                    <xdr:rowOff>0</xdr:rowOff>
                  </from>
                  <to>
                    <xdr:col>2563</xdr:col>
                    <xdr:colOff>0</xdr:colOff>
                    <xdr:row>786489</xdr:row>
                    <xdr:rowOff>0</xdr:rowOff>
                  </to>
                </anchor>
              </controlPr>
            </control>
          </mc:Choice>
        </mc:AlternateContent>
        <mc:AlternateContent xmlns:mc="http://schemas.openxmlformats.org/markup-compatibility/2006">
          <mc:Choice Requires="x14">
            <control shapeId="60650" r:id="rId178" name="Button 234">
              <controlPr locked="0" defaultSize="0" autoFill="0" autoLine="0" autoPict="0">
                <anchor moveWithCells="1" sizeWithCells="1">
                  <from>
                    <xdr:col>2563</xdr:col>
                    <xdr:colOff>0</xdr:colOff>
                    <xdr:row>852025</xdr:row>
                    <xdr:rowOff>0</xdr:rowOff>
                  </from>
                  <to>
                    <xdr:col>2563</xdr:col>
                    <xdr:colOff>0</xdr:colOff>
                    <xdr:row>852025</xdr:row>
                    <xdr:rowOff>0</xdr:rowOff>
                  </to>
                </anchor>
              </controlPr>
            </control>
          </mc:Choice>
        </mc:AlternateContent>
        <mc:AlternateContent xmlns:mc="http://schemas.openxmlformats.org/markup-compatibility/2006">
          <mc:Choice Requires="x14">
            <control shapeId="60651" r:id="rId179" name="Button 235">
              <controlPr locked="0" defaultSize="0" autoFill="0" autoLine="0" autoPict="0">
                <anchor moveWithCells="1" sizeWithCells="1">
                  <from>
                    <xdr:col>2563</xdr:col>
                    <xdr:colOff>0</xdr:colOff>
                    <xdr:row>917561</xdr:row>
                    <xdr:rowOff>0</xdr:rowOff>
                  </from>
                  <to>
                    <xdr:col>2563</xdr:col>
                    <xdr:colOff>0</xdr:colOff>
                    <xdr:row>917561</xdr:row>
                    <xdr:rowOff>0</xdr:rowOff>
                  </to>
                </anchor>
              </controlPr>
            </control>
          </mc:Choice>
        </mc:AlternateContent>
        <mc:AlternateContent xmlns:mc="http://schemas.openxmlformats.org/markup-compatibility/2006">
          <mc:Choice Requires="x14">
            <control shapeId="60652" r:id="rId180" name="Button 236">
              <controlPr locked="0" defaultSize="0" autoFill="0" autoLine="0" autoPict="0">
                <anchor moveWithCells="1" sizeWithCells="1">
                  <from>
                    <xdr:col>2563</xdr:col>
                    <xdr:colOff>0</xdr:colOff>
                    <xdr:row>983097</xdr:row>
                    <xdr:rowOff>0</xdr:rowOff>
                  </from>
                  <to>
                    <xdr:col>2563</xdr:col>
                    <xdr:colOff>0</xdr:colOff>
                    <xdr:row>983097</xdr:row>
                    <xdr:rowOff>0</xdr:rowOff>
                  </to>
                </anchor>
              </controlPr>
            </control>
          </mc:Choice>
        </mc:AlternateContent>
        <mc:AlternateContent xmlns:mc="http://schemas.openxmlformats.org/markup-compatibility/2006">
          <mc:Choice Requires="x14">
            <control shapeId="60653" r:id="rId181" name="Button 237">
              <controlPr locked="0" defaultSize="0" autoFill="0" autoLine="0" autoPict="0">
                <anchor moveWithCells="1" sizeWithCells="1">
                  <from>
                    <xdr:col>2817</xdr:col>
                    <xdr:colOff>0</xdr:colOff>
                    <xdr:row>56</xdr:row>
                    <xdr:rowOff>0</xdr:rowOff>
                  </from>
                  <to>
                    <xdr:col>2817</xdr:col>
                    <xdr:colOff>0</xdr:colOff>
                    <xdr:row>56</xdr:row>
                    <xdr:rowOff>0</xdr:rowOff>
                  </to>
                </anchor>
              </controlPr>
            </control>
          </mc:Choice>
        </mc:AlternateContent>
        <mc:AlternateContent xmlns:mc="http://schemas.openxmlformats.org/markup-compatibility/2006">
          <mc:Choice Requires="x14">
            <control shapeId="60654" r:id="rId182" name="Button 238">
              <controlPr locked="0" defaultSize="0" autoFill="0" autoLine="0" autoPict="0">
                <anchor moveWithCells="1" sizeWithCells="1">
                  <from>
                    <xdr:col>2819</xdr:col>
                    <xdr:colOff>0</xdr:colOff>
                    <xdr:row>65593</xdr:row>
                    <xdr:rowOff>0</xdr:rowOff>
                  </from>
                  <to>
                    <xdr:col>2819</xdr:col>
                    <xdr:colOff>0</xdr:colOff>
                    <xdr:row>65593</xdr:row>
                    <xdr:rowOff>0</xdr:rowOff>
                  </to>
                </anchor>
              </controlPr>
            </control>
          </mc:Choice>
        </mc:AlternateContent>
        <mc:AlternateContent xmlns:mc="http://schemas.openxmlformats.org/markup-compatibility/2006">
          <mc:Choice Requires="x14">
            <control shapeId="60655" r:id="rId183" name="Button 239">
              <controlPr locked="0" defaultSize="0" autoFill="0" autoLine="0" autoPict="0">
                <anchor moveWithCells="1" sizeWithCells="1">
                  <from>
                    <xdr:col>2819</xdr:col>
                    <xdr:colOff>0</xdr:colOff>
                    <xdr:row>131129</xdr:row>
                    <xdr:rowOff>0</xdr:rowOff>
                  </from>
                  <to>
                    <xdr:col>2819</xdr:col>
                    <xdr:colOff>0</xdr:colOff>
                    <xdr:row>131129</xdr:row>
                    <xdr:rowOff>0</xdr:rowOff>
                  </to>
                </anchor>
              </controlPr>
            </control>
          </mc:Choice>
        </mc:AlternateContent>
        <mc:AlternateContent xmlns:mc="http://schemas.openxmlformats.org/markup-compatibility/2006">
          <mc:Choice Requires="x14">
            <control shapeId="60656" r:id="rId184" name="Button 240">
              <controlPr locked="0" defaultSize="0" autoFill="0" autoLine="0" autoPict="0">
                <anchor moveWithCells="1" sizeWithCells="1">
                  <from>
                    <xdr:col>2819</xdr:col>
                    <xdr:colOff>0</xdr:colOff>
                    <xdr:row>196665</xdr:row>
                    <xdr:rowOff>0</xdr:rowOff>
                  </from>
                  <to>
                    <xdr:col>2819</xdr:col>
                    <xdr:colOff>0</xdr:colOff>
                    <xdr:row>196665</xdr:row>
                    <xdr:rowOff>0</xdr:rowOff>
                  </to>
                </anchor>
              </controlPr>
            </control>
          </mc:Choice>
        </mc:AlternateContent>
        <mc:AlternateContent xmlns:mc="http://schemas.openxmlformats.org/markup-compatibility/2006">
          <mc:Choice Requires="x14">
            <control shapeId="60657" r:id="rId185" name="Button 241">
              <controlPr locked="0" defaultSize="0" autoFill="0" autoLine="0" autoPict="0">
                <anchor moveWithCells="1" sizeWithCells="1">
                  <from>
                    <xdr:col>2819</xdr:col>
                    <xdr:colOff>0</xdr:colOff>
                    <xdr:row>262201</xdr:row>
                    <xdr:rowOff>0</xdr:rowOff>
                  </from>
                  <to>
                    <xdr:col>2819</xdr:col>
                    <xdr:colOff>0</xdr:colOff>
                    <xdr:row>262201</xdr:row>
                    <xdr:rowOff>0</xdr:rowOff>
                  </to>
                </anchor>
              </controlPr>
            </control>
          </mc:Choice>
        </mc:AlternateContent>
        <mc:AlternateContent xmlns:mc="http://schemas.openxmlformats.org/markup-compatibility/2006">
          <mc:Choice Requires="x14">
            <control shapeId="60658" r:id="rId186" name="Button 242">
              <controlPr locked="0" defaultSize="0" autoFill="0" autoLine="0" autoPict="0">
                <anchor moveWithCells="1" sizeWithCells="1">
                  <from>
                    <xdr:col>2819</xdr:col>
                    <xdr:colOff>0</xdr:colOff>
                    <xdr:row>327737</xdr:row>
                    <xdr:rowOff>0</xdr:rowOff>
                  </from>
                  <to>
                    <xdr:col>2819</xdr:col>
                    <xdr:colOff>0</xdr:colOff>
                    <xdr:row>327737</xdr:row>
                    <xdr:rowOff>0</xdr:rowOff>
                  </to>
                </anchor>
              </controlPr>
            </control>
          </mc:Choice>
        </mc:AlternateContent>
        <mc:AlternateContent xmlns:mc="http://schemas.openxmlformats.org/markup-compatibility/2006">
          <mc:Choice Requires="x14">
            <control shapeId="60659" r:id="rId187" name="Button 243">
              <controlPr locked="0" defaultSize="0" autoFill="0" autoLine="0" autoPict="0">
                <anchor moveWithCells="1" sizeWithCells="1">
                  <from>
                    <xdr:col>2819</xdr:col>
                    <xdr:colOff>0</xdr:colOff>
                    <xdr:row>393273</xdr:row>
                    <xdr:rowOff>0</xdr:rowOff>
                  </from>
                  <to>
                    <xdr:col>2819</xdr:col>
                    <xdr:colOff>0</xdr:colOff>
                    <xdr:row>393273</xdr:row>
                    <xdr:rowOff>0</xdr:rowOff>
                  </to>
                </anchor>
              </controlPr>
            </control>
          </mc:Choice>
        </mc:AlternateContent>
        <mc:AlternateContent xmlns:mc="http://schemas.openxmlformats.org/markup-compatibility/2006">
          <mc:Choice Requires="x14">
            <control shapeId="60660" r:id="rId188" name="Button 244">
              <controlPr locked="0" defaultSize="0" autoFill="0" autoLine="0" autoPict="0">
                <anchor moveWithCells="1" sizeWithCells="1">
                  <from>
                    <xdr:col>2819</xdr:col>
                    <xdr:colOff>0</xdr:colOff>
                    <xdr:row>458809</xdr:row>
                    <xdr:rowOff>0</xdr:rowOff>
                  </from>
                  <to>
                    <xdr:col>2819</xdr:col>
                    <xdr:colOff>0</xdr:colOff>
                    <xdr:row>458809</xdr:row>
                    <xdr:rowOff>0</xdr:rowOff>
                  </to>
                </anchor>
              </controlPr>
            </control>
          </mc:Choice>
        </mc:AlternateContent>
        <mc:AlternateContent xmlns:mc="http://schemas.openxmlformats.org/markup-compatibility/2006">
          <mc:Choice Requires="x14">
            <control shapeId="60661" r:id="rId189" name="Button 245">
              <controlPr locked="0" defaultSize="0" autoFill="0" autoLine="0" autoPict="0">
                <anchor moveWithCells="1" sizeWithCells="1">
                  <from>
                    <xdr:col>2819</xdr:col>
                    <xdr:colOff>0</xdr:colOff>
                    <xdr:row>524345</xdr:row>
                    <xdr:rowOff>0</xdr:rowOff>
                  </from>
                  <to>
                    <xdr:col>2819</xdr:col>
                    <xdr:colOff>0</xdr:colOff>
                    <xdr:row>524345</xdr:row>
                    <xdr:rowOff>0</xdr:rowOff>
                  </to>
                </anchor>
              </controlPr>
            </control>
          </mc:Choice>
        </mc:AlternateContent>
        <mc:AlternateContent xmlns:mc="http://schemas.openxmlformats.org/markup-compatibility/2006">
          <mc:Choice Requires="x14">
            <control shapeId="60662" r:id="rId190" name="Button 246">
              <controlPr locked="0" defaultSize="0" autoFill="0" autoLine="0" autoPict="0">
                <anchor moveWithCells="1" sizeWithCells="1">
                  <from>
                    <xdr:col>2819</xdr:col>
                    <xdr:colOff>0</xdr:colOff>
                    <xdr:row>589881</xdr:row>
                    <xdr:rowOff>0</xdr:rowOff>
                  </from>
                  <to>
                    <xdr:col>2819</xdr:col>
                    <xdr:colOff>0</xdr:colOff>
                    <xdr:row>589881</xdr:row>
                    <xdr:rowOff>0</xdr:rowOff>
                  </to>
                </anchor>
              </controlPr>
            </control>
          </mc:Choice>
        </mc:AlternateContent>
        <mc:AlternateContent xmlns:mc="http://schemas.openxmlformats.org/markup-compatibility/2006">
          <mc:Choice Requires="x14">
            <control shapeId="60663" r:id="rId191" name="Button 247">
              <controlPr locked="0" defaultSize="0" autoFill="0" autoLine="0" autoPict="0">
                <anchor moveWithCells="1" sizeWithCells="1">
                  <from>
                    <xdr:col>2819</xdr:col>
                    <xdr:colOff>0</xdr:colOff>
                    <xdr:row>655417</xdr:row>
                    <xdr:rowOff>0</xdr:rowOff>
                  </from>
                  <to>
                    <xdr:col>2819</xdr:col>
                    <xdr:colOff>0</xdr:colOff>
                    <xdr:row>655417</xdr:row>
                    <xdr:rowOff>0</xdr:rowOff>
                  </to>
                </anchor>
              </controlPr>
            </control>
          </mc:Choice>
        </mc:AlternateContent>
        <mc:AlternateContent xmlns:mc="http://schemas.openxmlformats.org/markup-compatibility/2006">
          <mc:Choice Requires="x14">
            <control shapeId="60664" r:id="rId192" name="Button 248">
              <controlPr locked="0" defaultSize="0" autoFill="0" autoLine="0" autoPict="0">
                <anchor moveWithCells="1" sizeWithCells="1">
                  <from>
                    <xdr:col>2819</xdr:col>
                    <xdr:colOff>0</xdr:colOff>
                    <xdr:row>720953</xdr:row>
                    <xdr:rowOff>0</xdr:rowOff>
                  </from>
                  <to>
                    <xdr:col>2819</xdr:col>
                    <xdr:colOff>0</xdr:colOff>
                    <xdr:row>720953</xdr:row>
                    <xdr:rowOff>0</xdr:rowOff>
                  </to>
                </anchor>
              </controlPr>
            </control>
          </mc:Choice>
        </mc:AlternateContent>
        <mc:AlternateContent xmlns:mc="http://schemas.openxmlformats.org/markup-compatibility/2006">
          <mc:Choice Requires="x14">
            <control shapeId="60665" r:id="rId193" name="Button 249">
              <controlPr locked="0" defaultSize="0" autoFill="0" autoLine="0" autoPict="0">
                <anchor moveWithCells="1" sizeWithCells="1">
                  <from>
                    <xdr:col>2819</xdr:col>
                    <xdr:colOff>0</xdr:colOff>
                    <xdr:row>786489</xdr:row>
                    <xdr:rowOff>0</xdr:rowOff>
                  </from>
                  <to>
                    <xdr:col>2819</xdr:col>
                    <xdr:colOff>0</xdr:colOff>
                    <xdr:row>786489</xdr:row>
                    <xdr:rowOff>0</xdr:rowOff>
                  </to>
                </anchor>
              </controlPr>
            </control>
          </mc:Choice>
        </mc:AlternateContent>
        <mc:AlternateContent xmlns:mc="http://schemas.openxmlformats.org/markup-compatibility/2006">
          <mc:Choice Requires="x14">
            <control shapeId="60666" r:id="rId194" name="Button 250">
              <controlPr locked="0" defaultSize="0" autoFill="0" autoLine="0" autoPict="0">
                <anchor moveWithCells="1" sizeWithCells="1">
                  <from>
                    <xdr:col>2819</xdr:col>
                    <xdr:colOff>0</xdr:colOff>
                    <xdr:row>852025</xdr:row>
                    <xdr:rowOff>0</xdr:rowOff>
                  </from>
                  <to>
                    <xdr:col>2819</xdr:col>
                    <xdr:colOff>0</xdr:colOff>
                    <xdr:row>852025</xdr:row>
                    <xdr:rowOff>0</xdr:rowOff>
                  </to>
                </anchor>
              </controlPr>
            </control>
          </mc:Choice>
        </mc:AlternateContent>
        <mc:AlternateContent xmlns:mc="http://schemas.openxmlformats.org/markup-compatibility/2006">
          <mc:Choice Requires="x14">
            <control shapeId="60667" r:id="rId195" name="Button 251">
              <controlPr locked="0" defaultSize="0" autoFill="0" autoLine="0" autoPict="0">
                <anchor moveWithCells="1" sizeWithCells="1">
                  <from>
                    <xdr:col>2819</xdr:col>
                    <xdr:colOff>0</xdr:colOff>
                    <xdr:row>917561</xdr:row>
                    <xdr:rowOff>0</xdr:rowOff>
                  </from>
                  <to>
                    <xdr:col>2819</xdr:col>
                    <xdr:colOff>0</xdr:colOff>
                    <xdr:row>917561</xdr:row>
                    <xdr:rowOff>0</xdr:rowOff>
                  </to>
                </anchor>
              </controlPr>
            </control>
          </mc:Choice>
        </mc:AlternateContent>
        <mc:AlternateContent xmlns:mc="http://schemas.openxmlformats.org/markup-compatibility/2006">
          <mc:Choice Requires="x14">
            <control shapeId="60668" r:id="rId196" name="Button 252">
              <controlPr locked="0" defaultSize="0" autoFill="0" autoLine="0" autoPict="0">
                <anchor moveWithCells="1" sizeWithCells="1">
                  <from>
                    <xdr:col>2819</xdr:col>
                    <xdr:colOff>0</xdr:colOff>
                    <xdr:row>983097</xdr:row>
                    <xdr:rowOff>0</xdr:rowOff>
                  </from>
                  <to>
                    <xdr:col>2819</xdr:col>
                    <xdr:colOff>0</xdr:colOff>
                    <xdr:row>983097</xdr:row>
                    <xdr:rowOff>0</xdr:rowOff>
                  </to>
                </anchor>
              </controlPr>
            </control>
          </mc:Choice>
        </mc:AlternateContent>
        <mc:AlternateContent xmlns:mc="http://schemas.openxmlformats.org/markup-compatibility/2006">
          <mc:Choice Requires="x14">
            <control shapeId="60669" r:id="rId197" name="Button 253">
              <controlPr locked="0" defaultSize="0" autoFill="0" autoLine="0" autoPict="0">
                <anchor moveWithCells="1" sizeWithCells="1">
                  <from>
                    <xdr:col>3073</xdr:col>
                    <xdr:colOff>0</xdr:colOff>
                    <xdr:row>56</xdr:row>
                    <xdr:rowOff>0</xdr:rowOff>
                  </from>
                  <to>
                    <xdr:col>3073</xdr:col>
                    <xdr:colOff>0</xdr:colOff>
                    <xdr:row>56</xdr:row>
                    <xdr:rowOff>0</xdr:rowOff>
                  </to>
                </anchor>
              </controlPr>
            </control>
          </mc:Choice>
        </mc:AlternateContent>
        <mc:AlternateContent xmlns:mc="http://schemas.openxmlformats.org/markup-compatibility/2006">
          <mc:Choice Requires="x14">
            <control shapeId="60670" r:id="rId198" name="Button 254">
              <controlPr locked="0" defaultSize="0" autoFill="0" autoLine="0" autoPict="0">
                <anchor moveWithCells="1" sizeWithCells="1">
                  <from>
                    <xdr:col>3075</xdr:col>
                    <xdr:colOff>0</xdr:colOff>
                    <xdr:row>65593</xdr:row>
                    <xdr:rowOff>0</xdr:rowOff>
                  </from>
                  <to>
                    <xdr:col>3075</xdr:col>
                    <xdr:colOff>0</xdr:colOff>
                    <xdr:row>65593</xdr:row>
                    <xdr:rowOff>0</xdr:rowOff>
                  </to>
                </anchor>
              </controlPr>
            </control>
          </mc:Choice>
        </mc:AlternateContent>
        <mc:AlternateContent xmlns:mc="http://schemas.openxmlformats.org/markup-compatibility/2006">
          <mc:Choice Requires="x14">
            <control shapeId="60671" r:id="rId199" name="Button 255">
              <controlPr locked="0" defaultSize="0" autoFill="0" autoLine="0" autoPict="0">
                <anchor moveWithCells="1" sizeWithCells="1">
                  <from>
                    <xdr:col>3075</xdr:col>
                    <xdr:colOff>0</xdr:colOff>
                    <xdr:row>131129</xdr:row>
                    <xdr:rowOff>0</xdr:rowOff>
                  </from>
                  <to>
                    <xdr:col>3075</xdr:col>
                    <xdr:colOff>0</xdr:colOff>
                    <xdr:row>131129</xdr:row>
                    <xdr:rowOff>0</xdr:rowOff>
                  </to>
                </anchor>
              </controlPr>
            </control>
          </mc:Choice>
        </mc:AlternateContent>
        <mc:AlternateContent xmlns:mc="http://schemas.openxmlformats.org/markup-compatibility/2006">
          <mc:Choice Requires="x14">
            <control shapeId="60672" r:id="rId200" name="Button 256">
              <controlPr locked="0" defaultSize="0" autoFill="0" autoLine="0" autoPict="0">
                <anchor moveWithCells="1" sizeWithCells="1">
                  <from>
                    <xdr:col>3075</xdr:col>
                    <xdr:colOff>0</xdr:colOff>
                    <xdr:row>196665</xdr:row>
                    <xdr:rowOff>0</xdr:rowOff>
                  </from>
                  <to>
                    <xdr:col>3075</xdr:col>
                    <xdr:colOff>0</xdr:colOff>
                    <xdr:row>196665</xdr:row>
                    <xdr:rowOff>0</xdr:rowOff>
                  </to>
                </anchor>
              </controlPr>
            </control>
          </mc:Choice>
        </mc:AlternateContent>
        <mc:AlternateContent xmlns:mc="http://schemas.openxmlformats.org/markup-compatibility/2006">
          <mc:Choice Requires="x14">
            <control shapeId="60673" r:id="rId201" name="Button 257">
              <controlPr locked="0" defaultSize="0" autoFill="0" autoLine="0" autoPict="0">
                <anchor moveWithCells="1" sizeWithCells="1">
                  <from>
                    <xdr:col>3075</xdr:col>
                    <xdr:colOff>0</xdr:colOff>
                    <xdr:row>262201</xdr:row>
                    <xdr:rowOff>0</xdr:rowOff>
                  </from>
                  <to>
                    <xdr:col>3075</xdr:col>
                    <xdr:colOff>0</xdr:colOff>
                    <xdr:row>262201</xdr:row>
                    <xdr:rowOff>0</xdr:rowOff>
                  </to>
                </anchor>
              </controlPr>
            </control>
          </mc:Choice>
        </mc:AlternateContent>
        <mc:AlternateContent xmlns:mc="http://schemas.openxmlformats.org/markup-compatibility/2006">
          <mc:Choice Requires="x14">
            <control shapeId="60674" r:id="rId202" name="Button 258">
              <controlPr locked="0" defaultSize="0" autoFill="0" autoLine="0" autoPict="0">
                <anchor moveWithCells="1" sizeWithCells="1">
                  <from>
                    <xdr:col>3075</xdr:col>
                    <xdr:colOff>0</xdr:colOff>
                    <xdr:row>327737</xdr:row>
                    <xdr:rowOff>0</xdr:rowOff>
                  </from>
                  <to>
                    <xdr:col>3075</xdr:col>
                    <xdr:colOff>0</xdr:colOff>
                    <xdr:row>327737</xdr:row>
                    <xdr:rowOff>0</xdr:rowOff>
                  </to>
                </anchor>
              </controlPr>
            </control>
          </mc:Choice>
        </mc:AlternateContent>
        <mc:AlternateContent xmlns:mc="http://schemas.openxmlformats.org/markup-compatibility/2006">
          <mc:Choice Requires="x14">
            <control shapeId="60675" r:id="rId203" name="Button 259">
              <controlPr locked="0" defaultSize="0" autoFill="0" autoLine="0" autoPict="0">
                <anchor moveWithCells="1" sizeWithCells="1">
                  <from>
                    <xdr:col>3075</xdr:col>
                    <xdr:colOff>0</xdr:colOff>
                    <xdr:row>393273</xdr:row>
                    <xdr:rowOff>0</xdr:rowOff>
                  </from>
                  <to>
                    <xdr:col>3075</xdr:col>
                    <xdr:colOff>0</xdr:colOff>
                    <xdr:row>393273</xdr:row>
                    <xdr:rowOff>0</xdr:rowOff>
                  </to>
                </anchor>
              </controlPr>
            </control>
          </mc:Choice>
        </mc:AlternateContent>
        <mc:AlternateContent xmlns:mc="http://schemas.openxmlformats.org/markup-compatibility/2006">
          <mc:Choice Requires="x14">
            <control shapeId="60676" r:id="rId204" name="Button 260">
              <controlPr locked="0" defaultSize="0" autoFill="0" autoLine="0" autoPict="0">
                <anchor moveWithCells="1" sizeWithCells="1">
                  <from>
                    <xdr:col>3075</xdr:col>
                    <xdr:colOff>0</xdr:colOff>
                    <xdr:row>458809</xdr:row>
                    <xdr:rowOff>0</xdr:rowOff>
                  </from>
                  <to>
                    <xdr:col>3075</xdr:col>
                    <xdr:colOff>0</xdr:colOff>
                    <xdr:row>458809</xdr:row>
                    <xdr:rowOff>0</xdr:rowOff>
                  </to>
                </anchor>
              </controlPr>
            </control>
          </mc:Choice>
        </mc:AlternateContent>
        <mc:AlternateContent xmlns:mc="http://schemas.openxmlformats.org/markup-compatibility/2006">
          <mc:Choice Requires="x14">
            <control shapeId="60677" r:id="rId205" name="Button 261">
              <controlPr locked="0" defaultSize="0" autoFill="0" autoLine="0" autoPict="0">
                <anchor moveWithCells="1" sizeWithCells="1">
                  <from>
                    <xdr:col>3075</xdr:col>
                    <xdr:colOff>0</xdr:colOff>
                    <xdr:row>524345</xdr:row>
                    <xdr:rowOff>0</xdr:rowOff>
                  </from>
                  <to>
                    <xdr:col>3075</xdr:col>
                    <xdr:colOff>0</xdr:colOff>
                    <xdr:row>524345</xdr:row>
                    <xdr:rowOff>0</xdr:rowOff>
                  </to>
                </anchor>
              </controlPr>
            </control>
          </mc:Choice>
        </mc:AlternateContent>
        <mc:AlternateContent xmlns:mc="http://schemas.openxmlformats.org/markup-compatibility/2006">
          <mc:Choice Requires="x14">
            <control shapeId="60678" r:id="rId206" name="Button 262">
              <controlPr locked="0" defaultSize="0" autoFill="0" autoLine="0" autoPict="0">
                <anchor moveWithCells="1" sizeWithCells="1">
                  <from>
                    <xdr:col>3075</xdr:col>
                    <xdr:colOff>0</xdr:colOff>
                    <xdr:row>589881</xdr:row>
                    <xdr:rowOff>0</xdr:rowOff>
                  </from>
                  <to>
                    <xdr:col>3075</xdr:col>
                    <xdr:colOff>0</xdr:colOff>
                    <xdr:row>589881</xdr:row>
                    <xdr:rowOff>0</xdr:rowOff>
                  </to>
                </anchor>
              </controlPr>
            </control>
          </mc:Choice>
        </mc:AlternateContent>
        <mc:AlternateContent xmlns:mc="http://schemas.openxmlformats.org/markup-compatibility/2006">
          <mc:Choice Requires="x14">
            <control shapeId="60679" r:id="rId207" name="Button 263">
              <controlPr locked="0" defaultSize="0" autoFill="0" autoLine="0" autoPict="0">
                <anchor moveWithCells="1" sizeWithCells="1">
                  <from>
                    <xdr:col>3075</xdr:col>
                    <xdr:colOff>0</xdr:colOff>
                    <xdr:row>655417</xdr:row>
                    <xdr:rowOff>0</xdr:rowOff>
                  </from>
                  <to>
                    <xdr:col>3075</xdr:col>
                    <xdr:colOff>0</xdr:colOff>
                    <xdr:row>655417</xdr:row>
                    <xdr:rowOff>0</xdr:rowOff>
                  </to>
                </anchor>
              </controlPr>
            </control>
          </mc:Choice>
        </mc:AlternateContent>
        <mc:AlternateContent xmlns:mc="http://schemas.openxmlformats.org/markup-compatibility/2006">
          <mc:Choice Requires="x14">
            <control shapeId="60680" r:id="rId208" name="Button 264">
              <controlPr locked="0" defaultSize="0" autoFill="0" autoLine="0" autoPict="0">
                <anchor moveWithCells="1" sizeWithCells="1">
                  <from>
                    <xdr:col>3075</xdr:col>
                    <xdr:colOff>0</xdr:colOff>
                    <xdr:row>720953</xdr:row>
                    <xdr:rowOff>0</xdr:rowOff>
                  </from>
                  <to>
                    <xdr:col>3075</xdr:col>
                    <xdr:colOff>0</xdr:colOff>
                    <xdr:row>720953</xdr:row>
                    <xdr:rowOff>0</xdr:rowOff>
                  </to>
                </anchor>
              </controlPr>
            </control>
          </mc:Choice>
        </mc:AlternateContent>
        <mc:AlternateContent xmlns:mc="http://schemas.openxmlformats.org/markup-compatibility/2006">
          <mc:Choice Requires="x14">
            <control shapeId="60681" r:id="rId209" name="Button 265">
              <controlPr locked="0" defaultSize="0" autoFill="0" autoLine="0" autoPict="0">
                <anchor moveWithCells="1" sizeWithCells="1">
                  <from>
                    <xdr:col>3075</xdr:col>
                    <xdr:colOff>0</xdr:colOff>
                    <xdr:row>786489</xdr:row>
                    <xdr:rowOff>0</xdr:rowOff>
                  </from>
                  <to>
                    <xdr:col>3075</xdr:col>
                    <xdr:colOff>0</xdr:colOff>
                    <xdr:row>786489</xdr:row>
                    <xdr:rowOff>0</xdr:rowOff>
                  </to>
                </anchor>
              </controlPr>
            </control>
          </mc:Choice>
        </mc:AlternateContent>
        <mc:AlternateContent xmlns:mc="http://schemas.openxmlformats.org/markup-compatibility/2006">
          <mc:Choice Requires="x14">
            <control shapeId="60682" r:id="rId210" name="Button 266">
              <controlPr locked="0" defaultSize="0" autoFill="0" autoLine="0" autoPict="0">
                <anchor moveWithCells="1" sizeWithCells="1">
                  <from>
                    <xdr:col>3075</xdr:col>
                    <xdr:colOff>0</xdr:colOff>
                    <xdr:row>852025</xdr:row>
                    <xdr:rowOff>0</xdr:rowOff>
                  </from>
                  <to>
                    <xdr:col>3075</xdr:col>
                    <xdr:colOff>0</xdr:colOff>
                    <xdr:row>852025</xdr:row>
                    <xdr:rowOff>0</xdr:rowOff>
                  </to>
                </anchor>
              </controlPr>
            </control>
          </mc:Choice>
        </mc:AlternateContent>
        <mc:AlternateContent xmlns:mc="http://schemas.openxmlformats.org/markup-compatibility/2006">
          <mc:Choice Requires="x14">
            <control shapeId="60683" r:id="rId211" name="Button 267">
              <controlPr locked="0" defaultSize="0" autoFill="0" autoLine="0" autoPict="0">
                <anchor moveWithCells="1" sizeWithCells="1">
                  <from>
                    <xdr:col>3075</xdr:col>
                    <xdr:colOff>0</xdr:colOff>
                    <xdr:row>917561</xdr:row>
                    <xdr:rowOff>0</xdr:rowOff>
                  </from>
                  <to>
                    <xdr:col>3075</xdr:col>
                    <xdr:colOff>0</xdr:colOff>
                    <xdr:row>917561</xdr:row>
                    <xdr:rowOff>0</xdr:rowOff>
                  </to>
                </anchor>
              </controlPr>
            </control>
          </mc:Choice>
        </mc:AlternateContent>
        <mc:AlternateContent xmlns:mc="http://schemas.openxmlformats.org/markup-compatibility/2006">
          <mc:Choice Requires="x14">
            <control shapeId="60684" r:id="rId212" name="Button 268">
              <controlPr locked="0" defaultSize="0" autoFill="0" autoLine="0" autoPict="0">
                <anchor moveWithCells="1" sizeWithCells="1">
                  <from>
                    <xdr:col>3075</xdr:col>
                    <xdr:colOff>0</xdr:colOff>
                    <xdr:row>983097</xdr:row>
                    <xdr:rowOff>0</xdr:rowOff>
                  </from>
                  <to>
                    <xdr:col>3075</xdr:col>
                    <xdr:colOff>0</xdr:colOff>
                    <xdr:row>983097</xdr:row>
                    <xdr:rowOff>0</xdr:rowOff>
                  </to>
                </anchor>
              </controlPr>
            </control>
          </mc:Choice>
        </mc:AlternateContent>
        <mc:AlternateContent xmlns:mc="http://schemas.openxmlformats.org/markup-compatibility/2006">
          <mc:Choice Requires="x14">
            <control shapeId="60685" r:id="rId213" name="Button 269">
              <controlPr locked="0" defaultSize="0" autoFill="0" autoLine="0" autoPict="0">
                <anchor moveWithCells="1" sizeWithCells="1">
                  <from>
                    <xdr:col>3329</xdr:col>
                    <xdr:colOff>0</xdr:colOff>
                    <xdr:row>56</xdr:row>
                    <xdr:rowOff>0</xdr:rowOff>
                  </from>
                  <to>
                    <xdr:col>3329</xdr:col>
                    <xdr:colOff>0</xdr:colOff>
                    <xdr:row>56</xdr:row>
                    <xdr:rowOff>0</xdr:rowOff>
                  </to>
                </anchor>
              </controlPr>
            </control>
          </mc:Choice>
        </mc:AlternateContent>
        <mc:AlternateContent xmlns:mc="http://schemas.openxmlformats.org/markup-compatibility/2006">
          <mc:Choice Requires="x14">
            <control shapeId="60686" r:id="rId214" name="Button 270">
              <controlPr locked="0" defaultSize="0" autoFill="0" autoLine="0" autoPict="0">
                <anchor moveWithCells="1" sizeWithCells="1">
                  <from>
                    <xdr:col>3331</xdr:col>
                    <xdr:colOff>0</xdr:colOff>
                    <xdr:row>65593</xdr:row>
                    <xdr:rowOff>0</xdr:rowOff>
                  </from>
                  <to>
                    <xdr:col>3331</xdr:col>
                    <xdr:colOff>0</xdr:colOff>
                    <xdr:row>65593</xdr:row>
                    <xdr:rowOff>0</xdr:rowOff>
                  </to>
                </anchor>
              </controlPr>
            </control>
          </mc:Choice>
        </mc:AlternateContent>
        <mc:AlternateContent xmlns:mc="http://schemas.openxmlformats.org/markup-compatibility/2006">
          <mc:Choice Requires="x14">
            <control shapeId="60687" r:id="rId215" name="Button 271">
              <controlPr locked="0" defaultSize="0" autoFill="0" autoLine="0" autoPict="0">
                <anchor moveWithCells="1" sizeWithCells="1">
                  <from>
                    <xdr:col>3331</xdr:col>
                    <xdr:colOff>0</xdr:colOff>
                    <xdr:row>131129</xdr:row>
                    <xdr:rowOff>0</xdr:rowOff>
                  </from>
                  <to>
                    <xdr:col>3331</xdr:col>
                    <xdr:colOff>0</xdr:colOff>
                    <xdr:row>131129</xdr:row>
                    <xdr:rowOff>0</xdr:rowOff>
                  </to>
                </anchor>
              </controlPr>
            </control>
          </mc:Choice>
        </mc:AlternateContent>
        <mc:AlternateContent xmlns:mc="http://schemas.openxmlformats.org/markup-compatibility/2006">
          <mc:Choice Requires="x14">
            <control shapeId="60688" r:id="rId216" name="Button 272">
              <controlPr locked="0" defaultSize="0" autoFill="0" autoLine="0" autoPict="0">
                <anchor moveWithCells="1" sizeWithCells="1">
                  <from>
                    <xdr:col>3331</xdr:col>
                    <xdr:colOff>0</xdr:colOff>
                    <xdr:row>196665</xdr:row>
                    <xdr:rowOff>0</xdr:rowOff>
                  </from>
                  <to>
                    <xdr:col>3331</xdr:col>
                    <xdr:colOff>0</xdr:colOff>
                    <xdr:row>196665</xdr:row>
                    <xdr:rowOff>0</xdr:rowOff>
                  </to>
                </anchor>
              </controlPr>
            </control>
          </mc:Choice>
        </mc:AlternateContent>
        <mc:AlternateContent xmlns:mc="http://schemas.openxmlformats.org/markup-compatibility/2006">
          <mc:Choice Requires="x14">
            <control shapeId="60689" r:id="rId217" name="Button 273">
              <controlPr locked="0" defaultSize="0" autoFill="0" autoLine="0" autoPict="0">
                <anchor moveWithCells="1" sizeWithCells="1">
                  <from>
                    <xdr:col>3331</xdr:col>
                    <xdr:colOff>0</xdr:colOff>
                    <xdr:row>262201</xdr:row>
                    <xdr:rowOff>0</xdr:rowOff>
                  </from>
                  <to>
                    <xdr:col>3331</xdr:col>
                    <xdr:colOff>0</xdr:colOff>
                    <xdr:row>262201</xdr:row>
                    <xdr:rowOff>0</xdr:rowOff>
                  </to>
                </anchor>
              </controlPr>
            </control>
          </mc:Choice>
        </mc:AlternateContent>
        <mc:AlternateContent xmlns:mc="http://schemas.openxmlformats.org/markup-compatibility/2006">
          <mc:Choice Requires="x14">
            <control shapeId="60690" r:id="rId218" name="Button 274">
              <controlPr locked="0" defaultSize="0" autoFill="0" autoLine="0" autoPict="0">
                <anchor moveWithCells="1" sizeWithCells="1">
                  <from>
                    <xdr:col>3331</xdr:col>
                    <xdr:colOff>0</xdr:colOff>
                    <xdr:row>327737</xdr:row>
                    <xdr:rowOff>0</xdr:rowOff>
                  </from>
                  <to>
                    <xdr:col>3331</xdr:col>
                    <xdr:colOff>0</xdr:colOff>
                    <xdr:row>327737</xdr:row>
                    <xdr:rowOff>0</xdr:rowOff>
                  </to>
                </anchor>
              </controlPr>
            </control>
          </mc:Choice>
        </mc:AlternateContent>
        <mc:AlternateContent xmlns:mc="http://schemas.openxmlformats.org/markup-compatibility/2006">
          <mc:Choice Requires="x14">
            <control shapeId="60691" r:id="rId219" name="Button 275">
              <controlPr locked="0" defaultSize="0" autoFill="0" autoLine="0" autoPict="0">
                <anchor moveWithCells="1" sizeWithCells="1">
                  <from>
                    <xdr:col>3331</xdr:col>
                    <xdr:colOff>0</xdr:colOff>
                    <xdr:row>393273</xdr:row>
                    <xdr:rowOff>0</xdr:rowOff>
                  </from>
                  <to>
                    <xdr:col>3331</xdr:col>
                    <xdr:colOff>0</xdr:colOff>
                    <xdr:row>393273</xdr:row>
                    <xdr:rowOff>0</xdr:rowOff>
                  </to>
                </anchor>
              </controlPr>
            </control>
          </mc:Choice>
        </mc:AlternateContent>
        <mc:AlternateContent xmlns:mc="http://schemas.openxmlformats.org/markup-compatibility/2006">
          <mc:Choice Requires="x14">
            <control shapeId="60692" r:id="rId220" name="Button 276">
              <controlPr locked="0" defaultSize="0" autoFill="0" autoLine="0" autoPict="0">
                <anchor moveWithCells="1" sizeWithCells="1">
                  <from>
                    <xdr:col>3331</xdr:col>
                    <xdr:colOff>0</xdr:colOff>
                    <xdr:row>458809</xdr:row>
                    <xdr:rowOff>0</xdr:rowOff>
                  </from>
                  <to>
                    <xdr:col>3331</xdr:col>
                    <xdr:colOff>0</xdr:colOff>
                    <xdr:row>458809</xdr:row>
                    <xdr:rowOff>0</xdr:rowOff>
                  </to>
                </anchor>
              </controlPr>
            </control>
          </mc:Choice>
        </mc:AlternateContent>
        <mc:AlternateContent xmlns:mc="http://schemas.openxmlformats.org/markup-compatibility/2006">
          <mc:Choice Requires="x14">
            <control shapeId="60693" r:id="rId221" name="Button 277">
              <controlPr locked="0" defaultSize="0" autoFill="0" autoLine="0" autoPict="0">
                <anchor moveWithCells="1" sizeWithCells="1">
                  <from>
                    <xdr:col>3331</xdr:col>
                    <xdr:colOff>0</xdr:colOff>
                    <xdr:row>524345</xdr:row>
                    <xdr:rowOff>0</xdr:rowOff>
                  </from>
                  <to>
                    <xdr:col>3331</xdr:col>
                    <xdr:colOff>0</xdr:colOff>
                    <xdr:row>524345</xdr:row>
                    <xdr:rowOff>0</xdr:rowOff>
                  </to>
                </anchor>
              </controlPr>
            </control>
          </mc:Choice>
        </mc:AlternateContent>
        <mc:AlternateContent xmlns:mc="http://schemas.openxmlformats.org/markup-compatibility/2006">
          <mc:Choice Requires="x14">
            <control shapeId="60694" r:id="rId222" name="Button 278">
              <controlPr locked="0" defaultSize="0" autoFill="0" autoLine="0" autoPict="0">
                <anchor moveWithCells="1" sizeWithCells="1">
                  <from>
                    <xdr:col>3331</xdr:col>
                    <xdr:colOff>0</xdr:colOff>
                    <xdr:row>589881</xdr:row>
                    <xdr:rowOff>0</xdr:rowOff>
                  </from>
                  <to>
                    <xdr:col>3331</xdr:col>
                    <xdr:colOff>0</xdr:colOff>
                    <xdr:row>589881</xdr:row>
                    <xdr:rowOff>0</xdr:rowOff>
                  </to>
                </anchor>
              </controlPr>
            </control>
          </mc:Choice>
        </mc:AlternateContent>
        <mc:AlternateContent xmlns:mc="http://schemas.openxmlformats.org/markup-compatibility/2006">
          <mc:Choice Requires="x14">
            <control shapeId="60695" r:id="rId223" name="Button 279">
              <controlPr locked="0" defaultSize="0" autoFill="0" autoLine="0" autoPict="0">
                <anchor moveWithCells="1" sizeWithCells="1">
                  <from>
                    <xdr:col>3331</xdr:col>
                    <xdr:colOff>0</xdr:colOff>
                    <xdr:row>655417</xdr:row>
                    <xdr:rowOff>0</xdr:rowOff>
                  </from>
                  <to>
                    <xdr:col>3331</xdr:col>
                    <xdr:colOff>0</xdr:colOff>
                    <xdr:row>655417</xdr:row>
                    <xdr:rowOff>0</xdr:rowOff>
                  </to>
                </anchor>
              </controlPr>
            </control>
          </mc:Choice>
        </mc:AlternateContent>
        <mc:AlternateContent xmlns:mc="http://schemas.openxmlformats.org/markup-compatibility/2006">
          <mc:Choice Requires="x14">
            <control shapeId="60696" r:id="rId224" name="Button 280">
              <controlPr locked="0" defaultSize="0" autoFill="0" autoLine="0" autoPict="0">
                <anchor moveWithCells="1" sizeWithCells="1">
                  <from>
                    <xdr:col>3331</xdr:col>
                    <xdr:colOff>0</xdr:colOff>
                    <xdr:row>720953</xdr:row>
                    <xdr:rowOff>0</xdr:rowOff>
                  </from>
                  <to>
                    <xdr:col>3331</xdr:col>
                    <xdr:colOff>0</xdr:colOff>
                    <xdr:row>720953</xdr:row>
                    <xdr:rowOff>0</xdr:rowOff>
                  </to>
                </anchor>
              </controlPr>
            </control>
          </mc:Choice>
        </mc:AlternateContent>
        <mc:AlternateContent xmlns:mc="http://schemas.openxmlformats.org/markup-compatibility/2006">
          <mc:Choice Requires="x14">
            <control shapeId="60697" r:id="rId225" name="Button 281">
              <controlPr locked="0" defaultSize="0" autoFill="0" autoLine="0" autoPict="0">
                <anchor moveWithCells="1" sizeWithCells="1">
                  <from>
                    <xdr:col>3331</xdr:col>
                    <xdr:colOff>0</xdr:colOff>
                    <xdr:row>786489</xdr:row>
                    <xdr:rowOff>0</xdr:rowOff>
                  </from>
                  <to>
                    <xdr:col>3331</xdr:col>
                    <xdr:colOff>0</xdr:colOff>
                    <xdr:row>786489</xdr:row>
                    <xdr:rowOff>0</xdr:rowOff>
                  </to>
                </anchor>
              </controlPr>
            </control>
          </mc:Choice>
        </mc:AlternateContent>
        <mc:AlternateContent xmlns:mc="http://schemas.openxmlformats.org/markup-compatibility/2006">
          <mc:Choice Requires="x14">
            <control shapeId="60698" r:id="rId226" name="Button 282">
              <controlPr locked="0" defaultSize="0" autoFill="0" autoLine="0" autoPict="0">
                <anchor moveWithCells="1" sizeWithCells="1">
                  <from>
                    <xdr:col>3331</xdr:col>
                    <xdr:colOff>0</xdr:colOff>
                    <xdr:row>852025</xdr:row>
                    <xdr:rowOff>0</xdr:rowOff>
                  </from>
                  <to>
                    <xdr:col>3331</xdr:col>
                    <xdr:colOff>0</xdr:colOff>
                    <xdr:row>852025</xdr:row>
                    <xdr:rowOff>0</xdr:rowOff>
                  </to>
                </anchor>
              </controlPr>
            </control>
          </mc:Choice>
        </mc:AlternateContent>
        <mc:AlternateContent xmlns:mc="http://schemas.openxmlformats.org/markup-compatibility/2006">
          <mc:Choice Requires="x14">
            <control shapeId="60699" r:id="rId227" name="Button 283">
              <controlPr locked="0" defaultSize="0" autoFill="0" autoLine="0" autoPict="0">
                <anchor moveWithCells="1" sizeWithCells="1">
                  <from>
                    <xdr:col>3331</xdr:col>
                    <xdr:colOff>0</xdr:colOff>
                    <xdr:row>917561</xdr:row>
                    <xdr:rowOff>0</xdr:rowOff>
                  </from>
                  <to>
                    <xdr:col>3331</xdr:col>
                    <xdr:colOff>0</xdr:colOff>
                    <xdr:row>917561</xdr:row>
                    <xdr:rowOff>0</xdr:rowOff>
                  </to>
                </anchor>
              </controlPr>
            </control>
          </mc:Choice>
        </mc:AlternateContent>
        <mc:AlternateContent xmlns:mc="http://schemas.openxmlformats.org/markup-compatibility/2006">
          <mc:Choice Requires="x14">
            <control shapeId="60700" r:id="rId228" name="Button 284">
              <controlPr locked="0" defaultSize="0" autoFill="0" autoLine="0" autoPict="0">
                <anchor moveWithCells="1" sizeWithCells="1">
                  <from>
                    <xdr:col>3331</xdr:col>
                    <xdr:colOff>0</xdr:colOff>
                    <xdr:row>983097</xdr:row>
                    <xdr:rowOff>0</xdr:rowOff>
                  </from>
                  <to>
                    <xdr:col>3331</xdr:col>
                    <xdr:colOff>0</xdr:colOff>
                    <xdr:row>983097</xdr:row>
                    <xdr:rowOff>0</xdr:rowOff>
                  </to>
                </anchor>
              </controlPr>
            </control>
          </mc:Choice>
        </mc:AlternateContent>
        <mc:AlternateContent xmlns:mc="http://schemas.openxmlformats.org/markup-compatibility/2006">
          <mc:Choice Requires="x14">
            <control shapeId="60701" r:id="rId229" name="Button 285">
              <controlPr locked="0" defaultSize="0" autoFill="0" autoLine="0" autoPict="0">
                <anchor moveWithCells="1" sizeWithCells="1">
                  <from>
                    <xdr:col>3585</xdr:col>
                    <xdr:colOff>0</xdr:colOff>
                    <xdr:row>56</xdr:row>
                    <xdr:rowOff>0</xdr:rowOff>
                  </from>
                  <to>
                    <xdr:col>3585</xdr:col>
                    <xdr:colOff>0</xdr:colOff>
                    <xdr:row>56</xdr:row>
                    <xdr:rowOff>0</xdr:rowOff>
                  </to>
                </anchor>
              </controlPr>
            </control>
          </mc:Choice>
        </mc:AlternateContent>
        <mc:AlternateContent xmlns:mc="http://schemas.openxmlformats.org/markup-compatibility/2006">
          <mc:Choice Requires="x14">
            <control shapeId="60702" r:id="rId230" name="Button 286">
              <controlPr locked="0" defaultSize="0" autoFill="0" autoLine="0" autoPict="0">
                <anchor moveWithCells="1" sizeWithCells="1">
                  <from>
                    <xdr:col>3587</xdr:col>
                    <xdr:colOff>0</xdr:colOff>
                    <xdr:row>65593</xdr:row>
                    <xdr:rowOff>0</xdr:rowOff>
                  </from>
                  <to>
                    <xdr:col>3587</xdr:col>
                    <xdr:colOff>0</xdr:colOff>
                    <xdr:row>65593</xdr:row>
                    <xdr:rowOff>0</xdr:rowOff>
                  </to>
                </anchor>
              </controlPr>
            </control>
          </mc:Choice>
        </mc:AlternateContent>
        <mc:AlternateContent xmlns:mc="http://schemas.openxmlformats.org/markup-compatibility/2006">
          <mc:Choice Requires="x14">
            <control shapeId="60703" r:id="rId231" name="Button 287">
              <controlPr locked="0" defaultSize="0" autoFill="0" autoLine="0" autoPict="0">
                <anchor moveWithCells="1" sizeWithCells="1">
                  <from>
                    <xdr:col>3587</xdr:col>
                    <xdr:colOff>0</xdr:colOff>
                    <xdr:row>131129</xdr:row>
                    <xdr:rowOff>0</xdr:rowOff>
                  </from>
                  <to>
                    <xdr:col>3587</xdr:col>
                    <xdr:colOff>0</xdr:colOff>
                    <xdr:row>131129</xdr:row>
                    <xdr:rowOff>0</xdr:rowOff>
                  </to>
                </anchor>
              </controlPr>
            </control>
          </mc:Choice>
        </mc:AlternateContent>
        <mc:AlternateContent xmlns:mc="http://schemas.openxmlformats.org/markup-compatibility/2006">
          <mc:Choice Requires="x14">
            <control shapeId="60704" r:id="rId232" name="Button 288">
              <controlPr locked="0" defaultSize="0" autoFill="0" autoLine="0" autoPict="0">
                <anchor moveWithCells="1" sizeWithCells="1">
                  <from>
                    <xdr:col>3587</xdr:col>
                    <xdr:colOff>0</xdr:colOff>
                    <xdr:row>196665</xdr:row>
                    <xdr:rowOff>0</xdr:rowOff>
                  </from>
                  <to>
                    <xdr:col>3587</xdr:col>
                    <xdr:colOff>0</xdr:colOff>
                    <xdr:row>196665</xdr:row>
                    <xdr:rowOff>0</xdr:rowOff>
                  </to>
                </anchor>
              </controlPr>
            </control>
          </mc:Choice>
        </mc:AlternateContent>
        <mc:AlternateContent xmlns:mc="http://schemas.openxmlformats.org/markup-compatibility/2006">
          <mc:Choice Requires="x14">
            <control shapeId="60705" r:id="rId233" name="Button 289">
              <controlPr locked="0" defaultSize="0" autoFill="0" autoLine="0" autoPict="0">
                <anchor moveWithCells="1" sizeWithCells="1">
                  <from>
                    <xdr:col>3587</xdr:col>
                    <xdr:colOff>0</xdr:colOff>
                    <xdr:row>262201</xdr:row>
                    <xdr:rowOff>0</xdr:rowOff>
                  </from>
                  <to>
                    <xdr:col>3587</xdr:col>
                    <xdr:colOff>0</xdr:colOff>
                    <xdr:row>262201</xdr:row>
                    <xdr:rowOff>0</xdr:rowOff>
                  </to>
                </anchor>
              </controlPr>
            </control>
          </mc:Choice>
        </mc:AlternateContent>
        <mc:AlternateContent xmlns:mc="http://schemas.openxmlformats.org/markup-compatibility/2006">
          <mc:Choice Requires="x14">
            <control shapeId="60706" r:id="rId234" name="Button 290">
              <controlPr locked="0" defaultSize="0" autoFill="0" autoLine="0" autoPict="0">
                <anchor moveWithCells="1" sizeWithCells="1">
                  <from>
                    <xdr:col>3587</xdr:col>
                    <xdr:colOff>0</xdr:colOff>
                    <xdr:row>327737</xdr:row>
                    <xdr:rowOff>0</xdr:rowOff>
                  </from>
                  <to>
                    <xdr:col>3587</xdr:col>
                    <xdr:colOff>0</xdr:colOff>
                    <xdr:row>327737</xdr:row>
                    <xdr:rowOff>0</xdr:rowOff>
                  </to>
                </anchor>
              </controlPr>
            </control>
          </mc:Choice>
        </mc:AlternateContent>
        <mc:AlternateContent xmlns:mc="http://schemas.openxmlformats.org/markup-compatibility/2006">
          <mc:Choice Requires="x14">
            <control shapeId="60707" r:id="rId235" name="Button 291">
              <controlPr locked="0" defaultSize="0" autoFill="0" autoLine="0" autoPict="0">
                <anchor moveWithCells="1" sizeWithCells="1">
                  <from>
                    <xdr:col>3587</xdr:col>
                    <xdr:colOff>0</xdr:colOff>
                    <xdr:row>393273</xdr:row>
                    <xdr:rowOff>0</xdr:rowOff>
                  </from>
                  <to>
                    <xdr:col>3587</xdr:col>
                    <xdr:colOff>0</xdr:colOff>
                    <xdr:row>393273</xdr:row>
                    <xdr:rowOff>0</xdr:rowOff>
                  </to>
                </anchor>
              </controlPr>
            </control>
          </mc:Choice>
        </mc:AlternateContent>
        <mc:AlternateContent xmlns:mc="http://schemas.openxmlformats.org/markup-compatibility/2006">
          <mc:Choice Requires="x14">
            <control shapeId="60708" r:id="rId236" name="Button 292">
              <controlPr locked="0" defaultSize="0" autoFill="0" autoLine="0" autoPict="0">
                <anchor moveWithCells="1" sizeWithCells="1">
                  <from>
                    <xdr:col>3587</xdr:col>
                    <xdr:colOff>0</xdr:colOff>
                    <xdr:row>458809</xdr:row>
                    <xdr:rowOff>0</xdr:rowOff>
                  </from>
                  <to>
                    <xdr:col>3587</xdr:col>
                    <xdr:colOff>0</xdr:colOff>
                    <xdr:row>458809</xdr:row>
                    <xdr:rowOff>0</xdr:rowOff>
                  </to>
                </anchor>
              </controlPr>
            </control>
          </mc:Choice>
        </mc:AlternateContent>
        <mc:AlternateContent xmlns:mc="http://schemas.openxmlformats.org/markup-compatibility/2006">
          <mc:Choice Requires="x14">
            <control shapeId="60709" r:id="rId237" name="Button 293">
              <controlPr locked="0" defaultSize="0" autoFill="0" autoLine="0" autoPict="0">
                <anchor moveWithCells="1" sizeWithCells="1">
                  <from>
                    <xdr:col>3587</xdr:col>
                    <xdr:colOff>0</xdr:colOff>
                    <xdr:row>524345</xdr:row>
                    <xdr:rowOff>0</xdr:rowOff>
                  </from>
                  <to>
                    <xdr:col>3587</xdr:col>
                    <xdr:colOff>0</xdr:colOff>
                    <xdr:row>524345</xdr:row>
                    <xdr:rowOff>0</xdr:rowOff>
                  </to>
                </anchor>
              </controlPr>
            </control>
          </mc:Choice>
        </mc:AlternateContent>
        <mc:AlternateContent xmlns:mc="http://schemas.openxmlformats.org/markup-compatibility/2006">
          <mc:Choice Requires="x14">
            <control shapeId="60710" r:id="rId238" name="Button 294">
              <controlPr locked="0" defaultSize="0" autoFill="0" autoLine="0" autoPict="0">
                <anchor moveWithCells="1" sizeWithCells="1">
                  <from>
                    <xdr:col>3587</xdr:col>
                    <xdr:colOff>0</xdr:colOff>
                    <xdr:row>589881</xdr:row>
                    <xdr:rowOff>0</xdr:rowOff>
                  </from>
                  <to>
                    <xdr:col>3587</xdr:col>
                    <xdr:colOff>0</xdr:colOff>
                    <xdr:row>589881</xdr:row>
                    <xdr:rowOff>0</xdr:rowOff>
                  </to>
                </anchor>
              </controlPr>
            </control>
          </mc:Choice>
        </mc:AlternateContent>
        <mc:AlternateContent xmlns:mc="http://schemas.openxmlformats.org/markup-compatibility/2006">
          <mc:Choice Requires="x14">
            <control shapeId="60711" r:id="rId239" name="Button 295">
              <controlPr locked="0" defaultSize="0" autoFill="0" autoLine="0" autoPict="0">
                <anchor moveWithCells="1" sizeWithCells="1">
                  <from>
                    <xdr:col>3587</xdr:col>
                    <xdr:colOff>0</xdr:colOff>
                    <xdr:row>655417</xdr:row>
                    <xdr:rowOff>0</xdr:rowOff>
                  </from>
                  <to>
                    <xdr:col>3587</xdr:col>
                    <xdr:colOff>0</xdr:colOff>
                    <xdr:row>655417</xdr:row>
                    <xdr:rowOff>0</xdr:rowOff>
                  </to>
                </anchor>
              </controlPr>
            </control>
          </mc:Choice>
        </mc:AlternateContent>
        <mc:AlternateContent xmlns:mc="http://schemas.openxmlformats.org/markup-compatibility/2006">
          <mc:Choice Requires="x14">
            <control shapeId="60712" r:id="rId240" name="Button 296">
              <controlPr locked="0" defaultSize="0" autoFill="0" autoLine="0" autoPict="0">
                <anchor moveWithCells="1" sizeWithCells="1">
                  <from>
                    <xdr:col>3587</xdr:col>
                    <xdr:colOff>0</xdr:colOff>
                    <xdr:row>720953</xdr:row>
                    <xdr:rowOff>0</xdr:rowOff>
                  </from>
                  <to>
                    <xdr:col>3587</xdr:col>
                    <xdr:colOff>0</xdr:colOff>
                    <xdr:row>720953</xdr:row>
                    <xdr:rowOff>0</xdr:rowOff>
                  </to>
                </anchor>
              </controlPr>
            </control>
          </mc:Choice>
        </mc:AlternateContent>
        <mc:AlternateContent xmlns:mc="http://schemas.openxmlformats.org/markup-compatibility/2006">
          <mc:Choice Requires="x14">
            <control shapeId="60713" r:id="rId241" name="Button 297">
              <controlPr locked="0" defaultSize="0" autoFill="0" autoLine="0" autoPict="0">
                <anchor moveWithCells="1" sizeWithCells="1">
                  <from>
                    <xdr:col>3587</xdr:col>
                    <xdr:colOff>0</xdr:colOff>
                    <xdr:row>786489</xdr:row>
                    <xdr:rowOff>0</xdr:rowOff>
                  </from>
                  <to>
                    <xdr:col>3587</xdr:col>
                    <xdr:colOff>0</xdr:colOff>
                    <xdr:row>786489</xdr:row>
                    <xdr:rowOff>0</xdr:rowOff>
                  </to>
                </anchor>
              </controlPr>
            </control>
          </mc:Choice>
        </mc:AlternateContent>
        <mc:AlternateContent xmlns:mc="http://schemas.openxmlformats.org/markup-compatibility/2006">
          <mc:Choice Requires="x14">
            <control shapeId="60714" r:id="rId242" name="Button 298">
              <controlPr locked="0" defaultSize="0" autoFill="0" autoLine="0" autoPict="0">
                <anchor moveWithCells="1" sizeWithCells="1">
                  <from>
                    <xdr:col>3587</xdr:col>
                    <xdr:colOff>0</xdr:colOff>
                    <xdr:row>852025</xdr:row>
                    <xdr:rowOff>0</xdr:rowOff>
                  </from>
                  <to>
                    <xdr:col>3587</xdr:col>
                    <xdr:colOff>0</xdr:colOff>
                    <xdr:row>852025</xdr:row>
                    <xdr:rowOff>0</xdr:rowOff>
                  </to>
                </anchor>
              </controlPr>
            </control>
          </mc:Choice>
        </mc:AlternateContent>
        <mc:AlternateContent xmlns:mc="http://schemas.openxmlformats.org/markup-compatibility/2006">
          <mc:Choice Requires="x14">
            <control shapeId="60715" r:id="rId243" name="Button 299">
              <controlPr locked="0" defaultSize="0" autoFill="0" autoLine="0" autoPict="0">
                <anchor moveWithCells="1" sizeWithCells="1">
                  <from>
                    <xdr:col>3587</xdr:col>
                    <xdr:colOff>0</xdr:colOff>
                    <xdr:row>917561</xdr:row>
                    <xdr:rowOff>0</xdr:rowOff>
                  </from>
                  <to>
                    <xdr:col>3587</xdr:col>
                    <xdr:colOff>0</xdr:colOff>
                    <xdr:row>917561</xdr:row>
                    <xdr:rowOff>0</xdr:rowOff>
                  </to>
                </anchor>
              </controlPr>
            </control>
          </mc:Choice>
        </mc:AlternateContent>
        <mc:AlternateContent xmlns:mc="http://schemas.openxmlformats.org/markup-compatibility/2006">
          <mc:Choice Requires="x14">
            <control shapeId="60716" r:id="rId244" name="Button 300">
              <controlPr locked="0" defaultSize="0" autoFill="0" autoLine="0" autoPict="0">
                <anchor moveWithCells="1" sizeWithCells="1">
                  <from>
                    <xdr:col>3587</xdr:col>
                    <xdr:colOff>0</xdr:colOff>
                    <xdr:row>983097</xdr:row>
                    <xdr:rowOff>0</xdr:rowOff>
                  </from>
                  <to>
                    <xdr:col>3587</xdr:col>
                    <xdr:colOff>0</xdr:colOff>
                    <xdr:row>983097</xdr:row>
                    <xdr:rowOff>0</xdr:rowOff>
                  </to>
                </anchor>
              </controlPr>
            </control>
          </mc:Choice>
        </mc:AlternateContent>
        <mc:AlternateContent xmlns:mc="http://schemas.openxmlformats.org/markup-compatibility/2006">
          <mc:Choice Requires="x14">
            <control shapeId="60717" r:id="rId245" name="Button 301">
              <controlPr locked="0" defaultSize="0" autoFill="0" autoLine="0" autoPict="0">
                <anchor moveWithCells="1" sizeWithCells="1">
                  <from>
                    <xdr:col>3841</xdr:col>
                    <xdr:colOff>0</xdr:colOff>
                    <xdr:row>56</xdr:row>
                    <xdr:rowOff>0</xdr:rowOff>
                  </from>
                  <to>
                    <xdr:col>3841</xdr:col>
                    <xdr:colOff>0</xdr:colOff>
                    <xdr:row>56</xdr:row>
                    <xdr:rowOff>0</xdr:rowOff>
                  </to>
                </anchor>
              </controlPr>
            </control>
          </mc:Choice>
        </mc:AlternateContent>
        <mc:AlternateContent xmlns:mc="http://schemas.openxmlformats.org/markup-compatibility/2006">
          <mc:Choice Requires="x14">
            <control shapeId="60718" r:id="rId246" name="Button 302">
              <controlPr locked="0" defaultSize="0" autoFill="0" autoLine="0" autoPict="0">
                <anchor moveWithCells="1" sizeWithCells="1">
                  <from>
                    <xdr:col>3843</xdr:col>
                    <xdr:colOff>0</xdr:colOff>
                    <xdr:row>65593</xdr:row>
                    <xdr:rowOff>0</xdr:rowOff>
                  </from>
                  <to>
                    <xdr:col>3843</xdr:col>
                    <xdr:colOff>0</xdr:colOff>
                    <xdr:row>65593</xdr:row>
                    <xdr:rowOff>0</xdr:rowOff>
                  </to>
                </anchor>
              </controlPr>
            </control>
          </mc:Choice>
        </mc:AlternateContent>
        <mc:AlternateContent xmlns:mc="http://schemas.openxmlformats.org/markup-compatibility/2006">
          <mc:Choice Requires="x14">
            <control shapeId="60719" r:id="rId247" name="Button 303">
              <controlPr locked="0" defaultSize="0" autoFill="0" autoLine="0" autoPict="0">
                <anchor moveWithCells="1" sizeWithCells="1">
                  <from>
                    <xdr:col>3843</xdr:col>
                    <xdr:colOff>0</xdr:colOff>
                    <xdr:row>131129</xdr:row>
                    <xdr:rowOff>0</xdr:rowOff>
                  </from>
                  <to>
                    <xdr:col>3843</xdr:col>
                    <xdr:colOff>0</xdr:colOff>
                    <xdr:row>131129</xdr:row>
                    <xdr:rowOff>0</xdr:rowOff>
                  </to>
                </anchor>
              </controlPr>
            </control>
          </mc:Choice>
        </mc:AlternateContent>
        <mc:AlternateContent xmlns:mc="http://schemas.openxmlformats.org/markup-compatibility/2006">
          <mc:Choice Requires="x14">
            <control shapeId="60720" r:id="rId248" name="Button 304">
              <controlPr locked="0" defaultSize="0" autoFill="0" autoLine="0" autoPict="0">
                <anchor moveWithCells="1" sizeWithCells="1">
                  <from>
                    <xdr:col>3843</xdr:col>
                    <xdr:colOff>0</xdr:colOff>
                    <xdr:row>196665</xdr:row>
                    <xdr:rowOff>0</xdr:rowOff>
                  </from>
                  <to>
                    <xdr:col>3843</xdr:col>
                    <xdr:colOff>0</xdr:colOff>
                    <xdr:row>196665</xdr:row>
                    <xdr:rowOff>0</xdr:rowOff>
                  </to>
                </anchor>
              </controlPr>
            </control>
          </mc:Choice>
        </mc:AlternateContent>
        <mc:AlternateContent xmlns:mc="http://schemas.openxmlformats.org/markup-compatibility/2006">
          <mc:Choice Requires="x14">
            <control shapeId="60721" r:id="rId249" name="Button 305">
              <controlPr locked="0" defaultSize="0" autoFill="0" autoLine="0" autoPict="0">
                <anchor moveWithCells="1" sizeWithCells="1">
                  <from>
                    <xdr:col>3843</xdr:col>
                    <xdr:colOff>0</xdr:colOff>
                    <xdr:row>262201</xdr:row>
                    <xdr:rowOff>0</xdr:rowOff>
                  </from>
                  <to>
                    <xdr:col>3843</xdr:col>
                    <xdr:colOff>0</xdr:colOff>
                    <xdr:row>262201</xdr:row>
                    <xdr:rowOff>0</xdr:rowOff>
                  </to>
                </anchor>
              </controlPr>
            </control>
          </mc:Choice>
        </mc:AlternateContent>
        <mc:AlternateContent xmlns:mc="http://schemas.openxmlformats.org/markup-compatibility/2006">
          <mc:Choice Requires="x14">
            <control shapeId="60722" r:id="rId250" name="Button 306">
              <controlPr locked="0" defaultSize="0" autoFill="0" autoLine="0" autoPict="0">
                <anchor moveWithCells="1" sizeWithCells="1">
                  <from>
                    <xdr:col>3843</xdr:col>
                    <xdr:colOff>0</xdr:colOff>
                    <xdr:row>327737</xdr:row>
                    <xdr:rowOff>0</xdr:rowOff>
                  </from>
                  <to>
                    <xdr:col>3843</xdr:col>
                    <xdr:colOff>0</xdr:colOff>
                    <xdr:row>327737</xdr:row>
                    <xdr:rowOff>0</xdr:rowOff>
                  </to>
                </anchor>
              </controlPr>
            </control>
          </mc:Choice>
        </mc:AlternateContent>
        <mc:AlternateContent xmlns:mc="http://schemas.openxmlformats.org/markup-compatibility/2006">
          <mc:Choice Requires="x14">
            <control shapeId="60723" r:id="rId251" name="Button 307">
              <controlPr locked="0" defaultSize="0" autoFill="0" autoLine="0" autoPict="0">
                <anchor moveWithCells="1" sizeWithCells="1">
                  <from>
                    <xdr:col>3843</xdr:col>
                    <xdr:colOff>0</xdr:colOff>
                    <xdr:row>393273</xdr:row>
                    <xdr:rowOff>0</xdr:rowOff>
                  </from>
                  <to>
                    <xdr:col>3843</xdr:col>
                    <xdr:colOff>0</xdr:colOff>
                    <xdr:row>393273</xdr:row>
                    <xdr:rowOff>0</xdr:rowOff>
                  </to>
                </anchor>
              </controlPr>
            </control>
          </mc:Choice>
        </mc:AlternateContent>
        <mc:AlternateContent xmlns:mc="http://schemas.openxmlformats.org/markup-compatibility/2006">
          <mc:Choice Requires="x14">
            <control shapeId="60724" r:id="rId252" name="Button 308">
              <controlPr locked="0" defaultSize="0" autoFill="0" autoLine="0" autoPict="0">
                <anchor moveWithCells="1" sizeWithCells="1">
                  <from>
                    <xdr:col>3843</xdr:col>
                    <xdr:colOff>0</xdr:colOff>
                    <xdr:row>458809</xdr:row>
                    <xdr:rowOff>0</xdr:rowOff>
                  </from>
                  <to>
                    <xdr:col>3843</xdr:col>
                    <xdr:colOff>0</xdr:colOff>
                    <xdr:row>458809</xdr:row>
                    <xdr:rowOff>0</xdr:rowOff>
                  </to>
                </anchor>
              </controlPr>
            </control>
          </mc:Choice>
        </mc:AlternateContent>
        <mc:AlternateContent xmlns:mc="http://schemas.openxmlformats.org/markup-compatibility/2006">
          <mc:Choice Requires="x14">
            <control shapeId="60725" r:id="rId253" name="Button 309">
              <controlPr locked="0" defaultSize="0" autoFill="0" autoLine="0" autoPict="0">
                <anchor moveWithCells="1" sizeWithCells="1">
                  <from>
                    <xdr:col>3843</xdr:col>
                    <xdr:colOff>0</xdr:colOff>
                    <xdr:row>524345</xdr:row>
                    <xdr:rowOff>0</xdr:rowOff>
                  </from>
                  <to>
                    <xdr:col>3843</xdr:col>
                    <xdr:colOff>0</xdr:colOff>
                    <xdr:row>524345</xdr:row>
                    <xdr:rowOff>0</xdr:rowOff>
                  </to>
                </anchor>
              </controlPr>
            </control>
          </mc:Choice>
        </mc:AlternateContent>
        <mc:AlternateContent xmlns:mc="http://schemas.openxmlformats.org/markup-compatibility/2006">
          <mc:Choice Requires="x14">
            <control shapeId="60726" r:id="rId254" name="Button 310">
              <controlPr locked="0" defaultSize="0" autoFill="0" autoLine="0" autoPict="0">
                <anchor moveWithCells="1" sizeWithCells="1">
                  <from>
                    <xdr:col>3843</xdr:col>
                    <xdr:colOff>0</xdr:colOff>
                    <xdr:row>589881</xdr:row>
                    <xdr:rowOff>0</xdr:rowOff>
                  </from>
                  <to>
                    <xdr:col>3843</xdr:col>
                    <xdr:colOff>0</xdr:colOff>
                    <xdr:row>589881</xdr:row>
                    <xdr:rowOff>0</xdr:rowOff>
                  </to>
                </anchor>
              </controlPr>
            </control>
          </mc:Choice>
        </mc:AlternateContent>
        <mc:AlternateContent xmlns:mc="http://schemas.openxmlformats.org/markup-compatibility/2006">
          <mc:Choice Requires="x14">
            <control shapeId="60727" r:id="rId255" name="Button 311">
              <controlPr locked="0" defaultSize="0" autoFill="0" autoLine="0" autoPict="0">
                <anchor moveWithCells="1" sizeWithCells="1">
                  <from>
                    <xdr:col>3843</xdr:col>
                    <xdr:colOff>0</xdr:colOff>
                    <xdr:row>655417</xdr:row>
                    <xdr:rowOff>0</xdr:rowOff>
                  </from>
                  <to>
                    <xdr:col>3843</xdr:col>
                    <xdr:colOff>0</xdr:colOff>
                    <xdr:row>655417</xdr:row>
                    <xdr:rowOff>0</xdr:rowOff>
                  </to>
                </anchor>
              </controlPr>
            </control>
          </mc:Choice>
        </mc:AlternateContent>
        <mc:AlternateContent xmlns:mc="http://schemas.openxmlformats.org/markup-compatibility/2006">
          <mc:Choice Requires="x14">
            <control shapeId="60728" r:id="rId256" name="Button 312">
              <controlPr locked="0" defaultSize="0" autoFill="0" autoLine="0" autoPict="0">
                <anchor moveWithCells="1" sizeWithCells="1">
                  <from>
                    <xdr:col>3843</xdr:col>
                    <xdr:colOff>0</xdr:colOff>
                    <xdr:row>720953</xdr:row>
                    <xdr:rowOff>0</xdr:rowOff>
                  </from>
                  <to>
                    <xdr:col>3843</xdr:col>
                    <xdr:colOff>0</xdr:colOff>
                    <xdr:row>720953</xdr:row>
                    <xdr:rowOff>0</xdr:rowOff>
                  </to>
                </anchor>
              </controlPr>
            </control>
          </mc:Choice>
        </mc:AlternateContent>
        <mc:AlternateContent xmlns:mc="http://schemas.openxmlformats.org/markup-compatibility/2006">
          <mc:Choice Requires="x14">
            <control shapeId="60729" r:id="rId257" name="Button 313">
              <controlPr locked="0" defaultSize="0" autoFill="0" autoLine="0" autoPict="0">
                <anchor moveWithCells="1" sizeWithCells="1">
                  <from>
                    <xdr:col>3843</xdr:col>
                    <xdr:colOff>0</xdr:colOff>
                    <xdr:row>786489</xdr:row>
                    <xdr:rowOff>0</xdr:rowOff>
                  </from>
                  <to>
                    <xdr:col>3843</xdr:col>
                    <xdr:colOff>0</xdr:colOff>
                    <xdr:row>786489</xdr:row>
                    <xdr:rowOff>0</xdr:rowOff>
                  </to>
                </anchor>
              </controlPr>
            </control>
          </mc:Choice>
        </mc:AlternateContent>
        <mc:AlternateContent xmlns:mc="http://schemas.openxmlformats.org/markup-compatibility/2006">
          <mc:Choice Requires="x14">
            <control shapeId="60730" r:id="rId258" name="Button 314">
              <controlPr locked="0" defaultSize="0" autoFill="0" autoLine="0" autoPict="0">
                <anchor moveWithCells="1" sizeWithCells="1">
                  <from>
                    <xdr:col>3843</xdr:col>
                    <xdr:colOff>0</xdr:colOff>
                    <xdr:row>852025</xdr:row>
                    <xdr:rowOff>0</xdr:rowOff>
                  </from>
                  <to>
                    <xdr:col>3843</xdr:col>
                    <xdr:colOff>0</xdr:colOff>
                    <xdr:row>852025</xdr:row>
                    <xdr:rowOff>0</xdr:rowOff>
                  </to>
                </anchor>
              </controlPr>
            </control>
          </mc:Choice>
        </mc:AlternateContent>
        <mc:AlternateContent xmlns:mc="http://schemas.openxmlformats.org/markup-compatibility/2006">
          <mc:Choice Requires="x14">
            <control shapeId="60731" r:id="rId259" name="Button 315">
              <controlPr locked="0" defaultSize="0" autoFill="0" autoLine="0" autoPict="0">
                <anchor moveWithCells="1" sizeWithCells="1">
                  <from>
                    <xdr:col>3843</xdr:col>
                    <xdr:colOff>0</xdr:colOff>
                    <xdr:row>917561</xdr:row>
                    <xdr:rowOff>0</xdr:rowOff>
                  </from>
                  <to>
                    <xdr:col>3843</xdr:col>
                    <xdr:colOff>0</xdr:colOff>
                    <xdr:row>917561</xdr:row>
                    <xdr:rowOff>0</xdr:rowOff>
                  </to>
                </anchor>
              </controlPr>
            </control>
          </mc:Choice>
        </mc:AlternateContent>
        <mc:AlternateContent xmlns:mc="http://schemas.openxmlformats.org/markup-compatibility/2006">
          <mc:Choice Requires="x14">
            <control shapeId="60732" r:id="rId260" name="Button 316">
              <controlPr locked="0" defaultSize="0" autoFill="0" autoLine="0" autoPict="0">
                <anchor moveWithCells="1" sizeWithCells="1">
                  <from>
                    <xdr:col>3843</xdr:col>
                    <xdr:colOff>0</xdr:colOff>
                    <xdr:row>983097</xdr:row>
                    <xdr:rowOff>0</xdr:rowOff>
                  </from>
                  <to>
                    <xdr:col>3843</xdr:col>
                    <xdr:colOff>0</xdr:colOff>
                    <xdr:row>983097</xdr:row>
                    <xdr:rowOff>0</xdr:rowOff>
                  </to>
                </anchor>
              </controlPr>
            </control>
          </mc:Choice>
        </mc:AlternateContent>
        <mc:AlternateContent xmlns:mc="http://schemas.openxmlformats.org/markup-compatibility/2006">
          <mc:Choice Requires="x14">
            <control shapeId="60733" r:id="rId261" name="Button 317">
              <controlPr locked="0" defaultSize="0" autoFill="0" autoLine="0" autoPict="0">
                <anchor moveWithCells="1" sizeWithCells="1">
                  <from>
                    <xdr:col>4097</xdr:col>
                    <xdr:colOff>0</xdr:colOff>
                    <xdr:row>56</xdr:row>
                    <xdr:rowOff>0</xdr:rowOff>
                  </from>
                  <to>
                    <xdr:col>4097</xdr:col>
                    <xdr:colOff>0</xdr:colOff>
                    <xdr:row>56</xdr:row>
                    <xdr:rowOff>0</xdr:rowOff>
                  </to>
                </anchor>
              </controlPr>
            </control>
          </mc:Choice>
        </mc:AlternateContent>
        <mc:AlternateContent xmlns:mc="http://schemas.openxmlformats.org/markup-compatibility/2006">
          <mc:Choice Requires="x14">
            <control shapeId="60734" r:id="rId262" name="Button 318">
              <controlPr locked="0" defaultSize="0" autoFill="0" autoLine="0" autoPict="0">
                <anchor moveWithCells="1" sizeWithCells="1">
                  <from>
                    <xdr:col>4099</xdr:col>
                    <xdr:colOff>0</xdr:colOff>
                    <xdr:row>65593</xdr:row>
                    <xdr:rowOff>0</xdr:rowOff>
                  </from>
                  <to>
                    <xdr:col>4099</xdr:col>
                    <xdr:colOff>0</xdr:colOff>
                    <xdr:row>65593</xdr:row>
                    <xdr:rowOff>0</xdr:rowOff>
                  </to>
                </anchor>
              </controlPr>
            </control>
          </mc:Choice>
        </mc:AlternateContent>
        <mc:AlternateContent xmlns:mc="http://schemas.openxmlformats.org/markup-compatibility/2006">
          <mc:Choice Requires="x14">
            <control shapeId="60735" r:id="rId263" name="Button 319">
              <controlPr locked="0" defaultSize="0" autoFill="0" autoLine="0" autoPict="0">
                <anchor moveWithCells="1" sizeWithCells="1">
                  <from>
                    <xdr:col>4099</xdr:col>
                    <xdr:colOff>0</xdr:colOff>
                    <xdr:row>131129</xdr:row>
                    <xdr:rowOff>0</xdr:rowOff>
                  </from>
                  <to>
                    <xdr:col>4099</xdr:col>
                    <xdr:colOff>0</xdr:colOff>
                    <xdr:row>131129</xdr:row>
                    <xdr:rowOff>0</xdr:rowOff>
                  </to>
                </anchor>
              </controlPr>
            </control>
          </mc:Choice>
        </mc:AlternateContent>
        <mc:AlternateContent xmlns:mc="http://schemas.openxmlformats.org/markup-compatibility/2006">
          <mc:Choice Requires="x14">
            <control shapeId="60736" r:id="rId264" name="Button 320">
              <controlPr locked="0" defaultSize="0" autoFill="0" autoLine="0" autoPict="0">
                <anchor moveWithCells="1" sizeWithCells="1">
                  <from>
                    <xdr:col>4099</xdr:col>
                    <xdr:colOff>0</xdr:colOff>
                    <xdr:row>196665</xdr:row>
                    <xdr:rowOff>0</xdr:rowOff>
                  </from>
                  <to>
                    <xdr:col>4099</xdr:col>
                    <xdr:colOff>0</xdr:colOff>
                    <xdr:row>196665</xdr:row>
                    <xdr:rowOff>0</xdr:rowOff>
                  </to>
                </anchor>
              </controlPr>
            </control>
          </mc:Choice>
        </mc:AlternateContent>
        <mc:AlternateContent xmlns:mc="http://schemas.openxmlformats.org/markup-compatibility/2006">
          <mc:Choice Requires="x14">
            <control shapeId="60737" r:id="rId265" name="Button 321">
              <controlPr locked="0" defaultSize="0" autoFill="0" autoLine="0" autoPict="0">
                <anchor moveWithCells="1" sizeWithCells="1">
                  <from>
                    <xdr:col>4099</xdr:col>
                    <xdr:colOff>0</xdr:colOff>
                    <xdr:row>262201</xdr:row>
                    <xdr:rowOff>0</xdr:rowOff>
                  </from>
                  <to>
                    <xdr:col>4099</xdr:col>
                    <xdr:colOff>0</xdr:colOff>
                    <xdr:row>262201</xdr:row>
                    <xdr:rowOff>0</xdr:rowOff>
                  </to>
                </anchor>
              </controlPr>
            </control>
          </mc:Choice>
        </mc:AlternateContent>
        <mc:AlternateContent xmlns:mc="http://schemas.openxmlformats.org/markup-compatibility/2006">
          <mc:Choice Requires="x14">
            <control shapeId="60738" r:id="rId266" name="Button 322">
              <controlPr locked="0" defaultSize="0" autoFill="0" autoLine="0" autoPict="0">
                <anchor moveWithCells="1" sizeWithCells="1">
                  <from>
                    <xdr:col>4099</xdr:col>
                    <xdr:colOff>0</xdr:colOff>
                    <xdr:row>327737</xdr:row>
                    <xdr:rowOff>0</xdr:rowOff>
                  </from>
                  <to>
                    <xdr:col>4099</xdr:col>
                    <xdr:colOff>0</xdr:colOff>
                    <xdr:row>327737</xdr:row>
                    <xdr:rowOff>0</xdr:rowOff>
                  </to>
                </anchor>
              </controlPr>
            </control>
          </mc:Choice>
        </mc:AlternateContent>
        <mc:AlternateContent xmlns:mc="http://schemas.openxmlformats.org/markup-compatibility/2006">
          <mc:Choice Requires="x14">
            <control shapeId="60739" r:id="rId267" name="Button 323">
              <controlPr locked="0" defaultSize="0" autoFill="0" autoLine="0" autoPict="0">
                <anchor moveWithCells="1" sizeWithCells="1">
                  <from>
                    <xdr:col>4099</xdr:col>
                    <xdr:colOff>0</xdr:colOff>
                    <xdr:row>393273</xdr:row>
                    <xdr:rowOff>0</xdr:rowOff>
                  </from>
                  <to>
                    <xdr:col>4099</xdr:col>
                    <xdr:colOff>0</xdr:colOff>
                    <xdr:row>393273</xdr:row>
                    <xdr:rowOff>0</xdr:rowOff>
                  </to>
                </anchor>
              </controlPr>
            </control>
          </mc:Choice>
        </mc:AlternateContent>
        <mc:AlternateContent xmlns:mc="http://schemas.openxmlformats.org/markup-compatibility/2006">
          <mc:Choice Requires="x14">
            <control shapeId="60740" r:id="rId268" name="Button 324">
              <controlPr locked="0" defaultSize="0" autoFill="0" autoLine="0" autoPict="0">
                <anchor moveWithCells="1" sizeWithCells="1">
                  <from>
                    <xdr:col>4099</xdr:col>
                    <xdr:colOff>0</xdr:colOff>
                    <xdr:row>458809</xdr:row>
                    <xdr:rowOff>0</xdr:rowOff>
                  </from>
                  <to>
                    <xdr:col>4099</xdr:col>
                    <xdr:colOff>0</xdr:colOff>
                    <xdr:row>458809</xdr:row>
                    <xdr:rowOff>0</xdr:rowOff>
                  </to>
                </anchor>
              </controlPr>
            </control>
          </mc:Choice>
        </mc:AlternateContent>
        <mc:AlternateContent xmlns:mc="http://schemas.openxmlformats.org/markup-compatibility/2006">
          <mc:Choice Requires="x14">
            <control shapeId="60741" r:id="rId269" name="Button 325">
              <controlPr locked="0" defaultSize="0" autoFill="0" autoLine="0" autoPict="0">
                <anchor moveWithCells="1" sizeWithCells="1">
                  <from>
                    <xdr:col>4099</xdr:col>
                    <xdr:colOff>0</xdr:colOff>
                    <xdr:row>524345</xdr:row>
                    <xdr:rowOff>0</xdr:rowOff>
                  </from>
                  <to>
                    <xdr:col>4099</xdr:col>
                    <xdr:colOff>0</xdr:colOff>
                    <xdr:row>524345</xdr:row>
                    <xdr:rowOff>0</xdr:rowOff>
                  </to>
                </anchor>
              </controlPr>
            </control>
          </mc:Choice>
        </mc:AlternateContent>
        <mc:AlternateContent xmlns:mc="http://schemas.openxmlformats.org/markup-compatibility/2006">
          <mc:Choice Requires="x14">
            <control shapeId="60742" r:id="rId270" name="Button 326">
              <controlPr locked="0" defaultSize="0" autoFill="0" autoLine="0" autoPict="0">
                <anchor moveWithCells="1" sizeWithCells="1">
                  <from>
                    <xdr:col>4099</xdr:col>
                    <xdr:colOff>0</xdr:colOff>
                    <xdr:row>589881</xdr:row>
                    <xdr:rowOff>0</xdr:rowOff>
                  </from>
                  <to>
                    <xdr:col>4099</xdr:col>
                    <xdr:colOff>0</xdr:colOff>
                    <xdr:row>589881</xdr:row>
                    <xdr:rowOff>0</xdr:rowOff>
                  </to>
                </anchor>
              </controlPr>
            </control>
          </mc:Choice>
        </mc:AlternateContent>
        <mc:AlternateContent xmlns:mc="http://schemas.openxmlformats.org/markup-compatibility/2006">
          <mc:Choice Requires="x14">
            <control shapeId="60743" r:id="rId271" name="Button 327">
              <controlPr locked="0" defaultSize="0" autoFill="0" autoLine="0" autoPict="0">
                <anchor moveWithCells="1" sizeWithCells="1">
                  <from>
                    <xdr:col>4099</xdr:col>
                    <xdr:colOff>0</xdr:colOff>
                    <xdr:row>655417</xdr:row>
                    <xdr:rowOff>0</xdr:rowOff>
                  </from>
                  <to>
                    <xdr:col>4099</xdr:col>
                    <xdr:colOff>0</xdr:colOff>
                    <xdr:row>655417</xdr:row>
                    <xdr:rowOff>0</xdr:rowOff>
                  </to>
                </anchor>
              </controlPr>
            </control>
          </mc:Choice>
        </mc:AlternateContent>
        <mc:AlternateContent xmlns:mc="http://schemas.openxmlformats.org/markup-compatibility/2006">
          <mc:Choice Requires="x14">
            <control shapeId="60744" r:id="rId272" name="Button 328">
              <controlPr locked="0" defaultSize="0" autoFill="0" autoLine="0" autoPict="0">
                <anchor moveWithCells="1" sizeWithCells="1">
                  <from>
                    <xdr:col>4099</xdr:col>
                    <xdr:colOff>0</xdr:colOff>
                    <xdr:row>720953</xdr:row>
                    <xdr:rowOff>0</xdr:rowOff>
                  </from>
                  <to>
                    <xdr:col>4099</xdr:col>
                    <xdr:colOff>0</xdr:colOff>
                    <xdr:row>720953</xdr:row>
                    <xdr:rowOff>0</xdr:rowOff>
                  </to>
                </anchor>
              </controlPr>
            </control>
          </mc:Choice>
        </mc:AlternateContent>
        <mc:AlternateContent xmlns:mc="http://schemas.openxmlformats.org/markup-compatibility/2006">
          <mc:Choice Requires="x14">
            <control shapeId="60745" r:id="rId273" name="Button 329">
              <controlPr locked="0" defaultSize="0" autoFill="0" autoLine="0" autoPict="0">
                <anchor moveWithCells="1" sizeWithCells="1">
                  <from>
                    <xdr:col>4099</xdr:col>
                    <xdr:colOff>0</xdr:colOff>
                    <xdr:row>786489</xdr:row>
                    <xdr:rowOff>0</xdr:rowOff>
                  </from>
                  <to>
                    <xdr:col>4099</xdr:col>
                    <xdr:colOff>0</xdr:colOff>
                    <xdr:row>786489</xdr:row>
                    <xdr:rowOff>0</xdr:rowOff>
                  </to>
                </anchor>
              </controlPr>
            </control>
          </mc:Choice>
        </mc:AlternateContent>
        <mc:AlternateContent xmlns:mc="http://schemas.openxmlformats.org/markup-compatibility/2006">
          <mc:Choice Requires="x14">
            <control shapeId="60746" r:id="rId274" name="Button 330">
              <controlPr locked="0" defaultSize="0" autoFill="0" autoLine="0" autoPict="0">
                <anchor moveWithCells="1" sizeWithCells="1">
                  <from>
                    <xdr:col>4099</xdr:col>
                    <xdr:colOff>0</xdr:colOff>
                    <xdr:row>852025</xdr:row>
                    <xdr:rowOff>0</xdr:rowOff>
                  </from>
                  <to>
                    <xdr:col>4099</xdr:col>
                    <xdr:colOff>0</xdr:colOff>
                    <xdr:row>852025</xdr:row>
                    <xdr:rowOff>0</xdr:rowOff>
                  </to>
                </anchor>
              </controlPr>
            </control>
          </mc:Choice>
        </mc:AlternateContent>
        <mc:AlternateContent xmlns:mc="http://schemas.openxmlformats.org/markup-compatibility/2006">
          <mc:Choice Requires="x14">
            <control shapeId="60747" r:id="rId275" name="Button 331">
              <controlPr locked="0" defaultSize="0" autoFill="0" autoLine="0" autoPict="0">
                <anchor moveWithCells="1" sizeWithCells="1">
                  <from>
                    <xdr:col>4099</xdr:col>
                    <xdr:colOff>0</xdr:colOff>
                    <xdr:row>917561</xdr:row>
                    <xdr:rowOff>0</xdr:rowOff>
                  </from>
                  <to>
                    <xdr:col>4099</xdr:col>
                    <xdr:colOff>0</xdr:colOff>
                    <xdr:row>917561</xdr:row>
                    <xdr:rowOff>0</xdr:rowOff>
                  </to>
                </anchor>
              </controlPr>
            </control>
          </mc:Choice>
        </mc:AlternateContent>
        <mc:AlternateContent xmlns:mc="http://schemas.openxmlformats.org/markup-compatibility/2006">
          <mc:Choice Requires="x14">
            <control shapeId="60748" r:id="rId276" name="Button 332">
              <controlPr locked="0" defaultSize="0" autoFill="0" autoLine="0" autoPict="0">
                <anchor moveWithCells="1" sizeWithCells="1">
                  <from>
                    <xdr:col>4099</xdr:col>
                    <xdr:colOff>0</xdr:colOff>
                    <xdr:row>983097</xdr:row>
                    <xdr:rowOff>0</xdr:rowOff>
                  </from>
                  <to>
                    <xdr:col>4099</xdr:col>
                    <xdr:colOff>0</xdr:colOff>
                    <xdr:row>983097</xdr:row>
                    <xdr:rowOff>0</xdr:rowOff>
                  </to>
                </anchor>
              </controlPr>
            </control>
          </mc:Choice>
        </mc:AlternateContent>
        <mc:AlternateContent xmlns:mc="http://schemas.openxmlformats.org/markup-compatibility/2006">
          <mc:Choice Requires="x14">
            <control shapeId="60749" r:id="rId277" name="Button 333">
              <controlPr locked="0" defaultSize="0" autoFill="0" autoLine="0" autoPict="0">
                <anchor moveWithCells="1" sizeWithCells="1">
                  <from>
                    <xdr:col>4353</xdr:col>
                    <xdr:colOff>0</xdr:colOff>
                    <xdr:row>56</xdr:row>
                    <xdr:rowOff>0</xdr:rowOff>
                  </from>
                  <to>
                    <xdr:col>4353</xdr:col>
                    <xdr:colOff>0</xdr:colOff>
                    <xdr:row>56</xdr:row>
                    <xdr:rowOff>0</xdr:rowOff>
                  </to>
                </anchor>
              </controlPr>
            </control>
          </mc:Choice>
        </mc:AlternateContent>
        <mc:AlternateContent xmlns:mc="http://schemas.openxmlformats.org/markup-compatibility/2006">
          <mc:Choice Requires="x14">
            <control shapeId="60750" r:id="rId278" name="Button 334">
              <controlPr locked="0" defaultSize="0" autoFill="0" autoLine="0" autoPict="0">
                <anchor moveWithCells="1" sizeWithCells="1">
                  <from>
                    <xdr:col>4355</xdr:col>
                    <xdr:colOff>0</xdr:colOff>
                    <xdr:row>65593</xdr:row>
                    <xdr:rowOff>0</xdr:rowOff>
                  </from>
                  <to>
                    <xdr:col>4355</xdr:col>
                    <xdr:colOff>0</xdr:colOff>
                    <xdr:row>65593</xdr:row>
                    <xdr:rowOff>0</xdr:rowOff>
                  </to>
                </anchor>
              </controlPr>
            </control>
          </mc:Choice>
        </mc:AlternateContent>
        <mc:AlternateContent xmlns:mc="http://schemas.openxmlformats.org/markup-compatibility/2006">
          <mc:Choice Requires="x14">
            <control shapeId="60751" r:id="rId279" name="Button 335">
              <controlPr locked="0" defaultSize="0" autoFill="0" autoLine="0" autoPict="0">
                <anchor moveWithCells="1" sizeWithCells="1">
                  <from>
                    <xdr:col>4355</xdr:col>
                    <xdr:colOff>0</xdr:colOff>
                    <xdr:row>131129</xdr:row>
                    <xdr:rowOff>0</xdr:rowOff>
                  </from>
                  <to>
                    <xdr:col>4355</xdr:col>
                    <xdr:colOff>0</xdr:colOff>
                    <xdr:row>131129</xdr:row>
                    <xdr:rowOff>0</xdr:rowOff>
                  </to>
                </anchor>
              </controlPr>
            </control>
          </mc:Choice>
        </mc:AlternateContent>
        <mc:AlternateContent xmlns:mc="http://schemas.openxmlformats.org/markup-compatibility/2006">
          <mc:Choice Requires="x14">
            <control shapeId="60752" r:id="rId280" name="Button 336">
              <controlPr locked="0" defaultSize="0" autoFill="0" autoLine="0" autoPict="0">
                <anchor moveWithCells="1" sizeWithCells="1">
                  <from>
                    <xdr:col>4355</xdr:col>
                    <xdr:colOff>0</xdr:colOff>
                    <xdr:row>196665</xdr:row>
                    <xdr:rowOff>0</xdr:rowOff>
                  </from>
                  <to>
                    <xdr:col>4355</xdr:col>
                    <xdr:colOff>0</xdr:colOff>
                    <xdr:row>196665</xdr:row>
                    <xdr:rowOff>0</xdr:rowOff>
                  </to>
                </anchor>
              </controlPr>
            </control>
          </mc:Choice>
        </mc:AlternateContent>
        <mc:AlternateContent xmlns:mc="http://schemas.openxmlformats.org/markup-compatibility/2006">
          <mc:Choice Requires="x14">
            <control shapeId="60753" r:id="rId281" name="Button 337">
              <controlPr locked="0" defaultSize="0" autoFill="0" autoLine="0" autoPict="0">
                <anchor moveWithCells="1" sizeWithCells="1">
                  <from>
                    <xdr:col>4355</xdr:col>
                    <xdr:colOff>0</xdr:colOff>
                    <xdr:row>262201</xdr:row>
                    <xdr:rowOff>0</xdr:rowOff>
                  </from>
                  <to>
                    <xdr:col>4355</xdr:col>
                    <xdr:colOff>0</xdr:colOff>
                    <xdr:row>262201</xdr:row>
                    <xdr:rowOff>0</xdr:rowOff>
                  </to>
                </anchor>
              </controlPr>
            </control>
          </mc:Choice>
        </mc:AlternateContent>
        <mc:AlternateContent xmlns:mc="http://schemas.openxmlformats.org/markup-compatibility/2006">
          <mc:Choice Requires="x14">
            <control shapeId="60754" r:id="rId282" name="Button 338">
              <controlPr locked="0" defaultSize="0" autoFill="0" autoLine="0" autoPict="0">
                <anchor moveWithCells="1" sizeWithCells="1">
                  <from>
                    <xdr:col>4355</xdr:col>
                    <xdr:colOff>0</xdr:colOff>
                    <xdr:row>327737</xdr:row>
                    <xdr:rowOff>0</xdr:rowOff>
                  </from>
                  <to>
                    <xdr:col>4355</xdr:col>
                    <xdr:colOff>0</xdr:colOff>
                    <xdr:row>327737</xdr:row>
                    <xdr:rowOff>0</xdr:rowOff>
                  </to>
                </anchor>
              </controlPr>
            </control>
          </mc:Choice>
        </mc:AlternateContent>
        <mc:AlternateContent xmlns:mc="http://schemas.openxmlformats.org/markup-compatibility/2006">
          <mc:Choice Requires="x14">
            <control shapeId="60755" r:id="rId283" name="Button 339">
              <controlPr locked="0" defaultSize="0" autoFill="0" autoLine="0" autoPict="0">
                <anchor moveWithCells="1" sizeWithCells="1">
                  <from>
                    <xdr:col>4355</xdr:col>
                    <xdr:colOff>0</xdr:colOff>
                    <xdr:row>393273</xdr:row>
                    <xdr:rowOff>0</xdr:rowOff>
                  </from>
                  <to>
                    <xdr:col>4355</xdr:col>
                    <xdr:colOff>0</xdr:colOff>
                    <xdr:row>393273</xdr:row>
                    <xdr:rowOff>0</xdr:rowOff>
                  </to>
                </anchor>
              </controlPr>
            </control>
          </mc:Choice>
        </mc:AlternateContent>
        <mc:AlternateContent xmlns:mc="http://schemas.openxmlformats.org/markup-compatibility/2006">
          <mc:Choice Requires="x14">
            <control shapeId="60756" r:id="rId284" name="Button 340">
              <controlPr locked="0" defaultSize="0" autoFill="0" autoLine="0" autoPict="0">
                <anchor moveWithCells="1" sizeWithCells="1">
                  <from>
                    <xdr:col>4355</xdr:col>
                    <xdr:colOff>0</xdr:colOff>
                    <xdr:row>458809</xdr:row>
                    <xdr:rowOff>0</xdr:rowOff>
                  </from>
                  <to>
                    <xdr:col>4355</xdr:col>
                    <xdr:colOff>0</xdr:colOff>
                    <xdr:row>458809</xdr:row>
                    <xdr:rowOff>0</xdr:rowOff>
                  </to>
                </anchor>
              </controlPr>
            </control>
          </mc:Choice>
        </mc:AlternateContent>
        <mc:AlternateContent xmlns:mc="http://schemas.openxmlformats.org/markup-compatibility/2006">
          <mc:Choice Requires="x14">
            <control shapeId="60757" r:id="rId285" name="Button 341">
              <controlPr locked="0" defaultSize="0" autoFill="0" autoLine="0" autoPict="0">
                <anchor moveWithCells="1" sizeWithCells="1">
                  <from>
                    <xdr:col>4355</xdr:col>
                    <xdr:colOff>0</xdr:colOff>
                    <xdr:row>524345</xdr:row>
                    <xdr:rowOff>0</xdr:rowOff>
                  </from>
                  <to>
                    <xdr:col>4355</xdr:col>
                    <xdr:colOff>0</xdr:colOff>
                    <xdr:row>524345</xdr:row>
                    <xdr:rowOff>0</xdr:rowOff>
                  </to>
                </anchor>
              </controlPr>
            </control>
          </mc:Choice>
        </mc:AlternateContent>
        <mc:AlternateContent xmlns:mc="http://schemas.openxmlformats.org/markup-compatibility/2006">
          <mc:Choice Requires="x14">
            <control shapeId="60758" r:id="rId286" name="Button 342">
              <controlPr locked="0" defaultSize="0" autoFill="0" autoLine="0" autoPict="0">
                <anchor moveWithCells="1" sizeWithCells="1">
                  <from>
                    <xdr:col>4355</xdr:col>
                    <xdr:colOff>0</xdr:colOff>
                    <xdr:row>589881</xdr:row>
                    <xdr:rowOff>0</xdr:rowOff>
                  </from>
                  <to>
                    <xdr:col>4355</xdr:col>
                    <xdr:colOff>0</xdr:colOff>
                    <xdr:row>589881</xdr:row>
                    <xdr:rowOff>0</xdr:rowOff>
                  </to>
                </anchor>
              </controlPr>
            </control>
          </mc:Choice>
        </mc:AlternateContent>
        <mc:AlternateContent xmlns:mc="http://schemas.openxmlformats.org/markup-compatibility/2006">
          <mc:Choice Requires="x14">
            <control shapeId="60759" r:id="rId287" name="Button 343">
              <controlPr locked="0" defaultSize="0" autoFill="0" autoLine="0" autoPict="0">
                <anchor moveWithCells="1" sizeWithCells="1">
                  <from>
                    <xdr:col>4355</xdr:col>
                    <xdr:colOff>0</xdr:colOff>
                    <xdr:row>655417</xdr:row>
                    <xdr:rowOff>0</xdr:rowOff>
                  </from>
                  <to>
                    <xdr:col>4355</xdr:col>
                    <xdr:colOff>0</xdr:colOff>
                    <xdr:row>655417</xdr:row>
                    <xdr:rowOff>0</xdr:rowOff>
                  </to>
                </anchor>
              </controlPr>
            </control>
          </mc:Choice>
        </mc:AlternateContent>
        <mc:AlternateContent xmlns:mc="http://schemas.openxmlformats.org/markup-compatibility/2006">
          <mc:Choice Requires="x14">
            <control shapeId="60760" r:id="rId288" name="Button 344">
              <controlPr locked="0" defaultSize="0" autoFill="0" autoLine="0" autoPict="0">
                <anchor moveWithCells="1" sizeWithCells="1">
                  <from>
                    <xdr:col>4355</xdr:col>
                    <xdr:colOff>0</xdr:colOff>
                    <xdr:row>720953</xdr:row>
                    <xdr:rowOff>0</xdr:rowOff>
                  </from>
                  <to>
                    <xdr:col>4355</xdr:col>
                    <xdr:colOff>0</xdr:colOff>
                    <xdr:row>720953</xdr:row>
                    <xdr:rowOff>0</xdr:rowOff>
                  </to>
                </anchor>
              </controlPr>
            </control>
          </mc:Choice>
        </mc:AlternateContent>
        <mc:AlternateContent xmlns:mc="http://schemas.openxmlformats.org/markup-compatibility/2006">
          <mc:Choice Requires="x14">
            <control shapeId="60761" r:id="rId289" name="Button 345">
              <controlPr locked="0" defaultSize="0" autoFill="0" autoLine="0" autoPict="0">
                <anchor moveWithCells="1" sizeWithCells="1">
                  <from>
                    <xdr:col>4355</xdr:col>
                    <xdr:colOff>0</xdr:colOff>
                    <xdr:row>786489</xdr:row>
                    <xdr:rowOff>0</xdr:rowOff>
                  </from>
                  <to>
                    <xdr:col>4355</xdr:col>
                    <xdr:colOff>0</xdr:colOff>
                    <xdr:row>786489</xdr:row>
                    <xdr:rowOff>0</xdr:rowOff>
                  </to>
                </anchor>
              </controlPr>
            </control>
          </mc:Choice>
        </mc:AlternateContent>
        <mc:AlternateContent xmlns:mc="http://schemas.openxmlformats.org/markup-compatibility/2006">
          <mc:Choice Requires="x14">
            <control shapeId="60762" r:id="rId290" name="Button 346">
              <controlPr locked="0" defaultSize="0" autoFill="0" autoLine="0" autoPict="0">
                <anchor moveWithCells="1" sizeWithCells="1">
                  <from>
                    <xdr:col>4355</xdr:col>
                    <xdr:colOff>0</xdr:colOff>
                    <xdr:row>852025</xdr:row>
                    <xdr:rowOff>0</xdr:rowOff>
                  </from>
                  <to>
                    <xdr:col>4355</xdr:col>
                    <xdr:colOff>0</xdr:colOff>
                    <xdr:row>852025</xdr:row>
                    <xdr:rowOff>0</xdr:rowOff>
                  </to>
                </anchor>
              </controlPr>
            </control>
          </mc:Choice>
        </mc:AlternateContent>
        <mc:AlternateContent xmlns:mc="http://schemas.openxmlformats.org/markup-compatibility/2006">
          <mc:Choice Requires="x14">
            <control shapeId="60763" r:id="rId291" name="Button 347">
              <controlPr locked="0" defaultSize="0" autoFill="0" autoLine="0" autoPict="0">
                <anchor moveWithCells="1" sizeWithCells="1">
                  <from>
                    <xdr:col>4355</xdr:col>
                    <xdr:colOff>0</xdr:colOff>
                    <xdr:row>917561</xdr:row>
                    <xdr:rowOff>0</xdr:rowOff>
                  </from>
                  <to>
                    <xdr:col>4355</xdr:col>
                    <xdr:colOff>0</xdr:colOff>
                    <xdr:row>917561</xdr:row>
                    <xdr:rowOff>0</xdr:rowOff>
                  </to>
                </anchor>
              </controlPr>
            </control>
          </mc:Choice>
        </mc:AlternateContent>
        <mc:AlternateContent xmlns:mc="http://schemas.openxmlformats.org/markup-compatibility/2006">
          <mc:Choice Requires="x14">
            <control shapeId="60764" r:id="rId292" name="Button 348">
              <controlPr locked="0" defaultSize="0" autoFill="0" autoLine="0" autoPict="0">
                <anchor moveWithCells="1" sizeWithCells="1">
                  <from>
                    <xdr:col>4355</xdr:col>
                    <xdr:colOff>0</xdr:colOff>
                    <xdr:row>983097</xdr:row>
                    <xdr:rowOff>0</xdr:rowOff>
                  </from>
                  <to>
                    <xdr:col>4355</xdr:col>
                    <xdr:colOff>0</xdr:colOff>
                    <xdr:row>983097</xdr:row>
                    <xdr:rowOff>0</xdr:rowOff>
                  </to>
                </anchor>
              </controlPr>
            </control>
          </mc:Choice>
        </mc:AlternateContent>
        <mc:AlternateContent xmlns:mc="http://schemas.openxmlformats.org/markup-compatibility/2006">
          <mc:Choice Requires="x14">
            <control shapeId="60765" r:id="rId293" name="Button 349">
              <controlPr locked="0" defaultSize="0" autoFill="0" autoLine="0" autoPict="0">
                <anchor moveWithCells="1" sizeWithCells="1">
                  <from>
                    <xdr:col>4609</xdr:col>
                    <xdr:colOff>0</xdr:colOff>
                    <xdr:row>56</xdr:row>
                    <xdr:rowOff>0</xdr:rowOff>
                  </from>
                  <to>
                    <xdr:col>4609</xdr:col>
                    <xdr:colOff>0</xdr:colOff>
                    <xdr:row>56</xdr:row>
                    <xdr:rowOff>0</xdr:rowOff>
                  </to>
                </anchor>
              </controlPr>
            </control>
          </mc:Choice>
        </mc:AlternateContent>
        <mc:AlternateContent xmlns:mc="http://schemas.openxmlformats.org/markup-compatibility/2006">
          <mc:Choice Requires="x14">
            <control shapeId="60766" r:id="rId294" name="Button 350">
              <controlPr locked="0" defaultSize="0" autoFill="0" autoLine="0" autoPict="0">
                <anchor moveWithCells="1" sizeWithCells="1">
                  <from>
                    <xdr:col>4611</xdr:col>
                    <xdr:colOff>0</xdr:colOff>
                    <xdr:row>65593</xdr:row>
                    <xdr:rowOff>0</xdr:rowOff>
                  </from>
                  <to>
                    <xdr:col>4611</xdr:col>
                    <xdr:colOff>0</xdr:colOff>
                    <xdr:row>65593</xdr:row>
                    <xdr:rowOff>0</xdr:rowOff>
                  </to>
                </anchor>
              </controlPr>
            </control>
          </mc:Choice>
        </mc:AlternateContent>
        <mc:AlternateContent xmlns:mc="http://schemas.openxmlformats.org/markup-compatibility/2006">
          <mc:Choice Requires="x14">
            <control shapeId="60767" r:id="rId295" name="Button 351">
              <controlPr locked="0" defaultSize="0" autoFill="0" autoLine="0" autoPict="0">
                <anchor moveWithCells="1" sizeWithCells="1">
                  <from>
                    <xdr:col>4611</xdr:col>
                    <xdr:colOff>0</xdr:colOff>
                    <xdr:row>131129</xdr:row>
                    <xdr:rowOff>0</xdr:rowOff>
                  </from>
                  <to>
                    <xdr:col>4611</xdr:col>
                    <xdr:colOff>0</xdr:colOff>
                    <xdr:row>131129</xdr:row>
                    <xdr:rowOff>0</xdr:rowOff>
                  </to>
                </anchor>
              </controlPr>
            </control>
          </mc:Choice>
        </mc:AlternateContent>
        <mc:AlternateContent xmlns:mc="http://schemas.openxmlformats.org/markup-compatibility/2006">
          <mc:Choice Requires="x14">
            <control shapeId="60768" r:id="rId296" name="Button 352">
              <controlPr locked="0" defaultSize="0" autoFill="0" autoLine="0" autoPict="0">
                <anchor moveWithCells="1" sizeWithCells="1">
                  <from>
                    <xdr:col>4611</xdr:col>
                    <xdr:colOff>0</xdr:colOff>
                    <xdr:row>196665</xdr:row>
                    <xdr:rowOff>0</xdr:rowOff>
                  </from>
                  <to>
                    <xdr:col>4611</xdr:col>
                    <xdr:colOff>0</xdr:colOff>
                    <xdr:row>196665</xdr:row>
                    <xdr:rowOff>0</xdr:rowOff>
                  </to>
                </anchor>
              </controlPr>
            </control>
          </mc:Choice>
        </mc:AlternateContent>
        <mc:AlternateContent xmlns:mc="http://schemas.openxmlformats.org/markup-compatibility/2006">
          <mc:Choice Requires="x14">
            <control shapeId="60769" r:id="rId297" name="Button 353">
              <controlPr locked="0" defaultSize="0" autoFill="0" autoLine="0" autoPict="0">
                <anchor moveWithCells="1" sizeWithCells="1">
                  <from>
                    <xdr:col>4611</xdr:col>
                    <xdr:colOff>0</xdr:colOff>
                    <xdr:row>262201</xdr:row>
                    <xdr:rowOff>0</xdr:rowOff>
                  </from>
                  <to>
                    <xdr:col>4611</xdr:col>
                    <xdr:colOff>0</xdr:colOff>
                    <xdr:row>262201</xdr:row>
                    <xdr:rowOff>0</xdr:rowOff>
                  </to>
                </anchor>
              </controlPr>
            </control>
          </mc:Choice>
        </mc:AlternateContent>
        <mc:AlternateContent xmlns:mc="http://schemas.openxmlformats.org/markup-compatibility/2006">
          <mc:Choice Requires="x14">
            <control shapeId="60770" r:id="rId298" name="Button 354">
              <controlPr locked="0" defaultSize="0" autoFill="0" autoLine="0" autoPict="0">
                <anchor moveWithCells="1" sizeWithCells="1">
                  <from>
                    <xdr:col>4611</xdr:col>
                    <xdr:colOff>0</xdr:colOff>
                    <xdr:row>327737</xdr:row>
                    <xdr:rowOff>0</xdr:rowOff>
                  </from>
                  <to>
                    <xdr:col>4611</xdr:col>
                    <xdr:colOff>0</xdr:colOff>
                    <xdr:row>327737</xdr:row>
                    <xdr:rowOff>0</xdr:rowOff>
                  </to>
                </anchor>
              </controlPr>
            </control>
          </mc:Choice>
        </mc:AlternateContent>
        <mc:AlternateContent xmlns:mc="http://schemas.openxmlformats.org/markup-compatibility/2006">
          <mc:Choice Requires="x14">
            <control shapeId="60771" r:id="rId299" name="Button 355">
              <controlPr locked="0" defaultSize="0" autoFill="0" autoLine="0" autoPict="0">
                <anchor moveWithCells="1" sizeWithCells="1">
                  <from>
                    <xdr:col>4611</xdr:col>
                    <xdr:colOff>0</xdr:colOff>
                    <xdr:row>393273</xdr:row>
                    <xdr:rowOff>0</xdr:rowOff>
                  </from>
                  <to>
                    <xdr:col>4611</xdr:col>
                    <xdr:colOff>0</xdr:colOff>
                    <xdr:row>393273</xdr:row>
                    <xdr:rowOff>0</xdr:rowOff>
                  </to>
                </anchor>
              </controlPr>
            </control>
          </mc:Choice>
        </mc:AlternateContent>
        <mc:AlternateContent xmlns:mc="http://schemas.openxmlformats.org/markup-compatibility/2006">
          <mc:Choice Requires="x14">
            <control shapeId="60772" r:id="rId300" name="Button 356">
              <controlPr locked="0" defaultSize="0" autoFill="0" autoLine="0" autoPict="0">
                <anchor moveWithCells="1" sizeWithCells="1">
                  <from>
                    <xdr:col>4611</xdr:col>
                    <xdr:colOff>0</xdr:colOff>
                    <xdr:row>458809</xdr:row>
                    <xdr:rowOff>0</xdr:rowOff>
                  </from>
                  <to>
                    <xdr:col>4611</xdr:col>
                    <xdr:colOff>0</xdr:colOff>
                    <xdr:row>458809</xdr:row>
                    <xdr:rowOff>0</xdr:rowOff>
                  </to>
                </anchor>
              </controlPr>
            </control>
          </mc:Choice>
        </mc:AlternateContent>
        <mc:AlternateContent xmlns:mc="http://schemas.openxmlformats.org/markup-compatibility/2006">
          <mc:Choice Requires="x14">
            <control shapeId="60773" r:id="rId301" name="Button 357">
              <controlPr locked="0" defaultSize="0" autoFill="0" autoLine="0" autoPict="0">
                <anchor moveWithCells="1" sizeWithCells="1">
                  <from>
                    <xdr:col>4611</xdr:col>
                    <xdr:colOff>0</xdr:colOff>
                    <xdr:row>524345</xdr:row>
                    <xdr:rowOff>0</xdr:rowOff>
                  </from>
                  <to>
                    <xdr:col>4611</xdr:col>
                    <xdr:colOff>0</xdr:colOff>
                    <xdr:row>524345</xdr:row>
                    <xdr:rowOff>0</xdr:rowOff>
                  </to>
                </anchor>
              </controlPr>
            </control>
          </mc:Choice>
        </mc:AlternateContent>
        <mc:AlternateContent xmlns:mc="http://schemas.openxmlformats.org/markup-compatibility/2006">
          <mc:Choice Requires="x14">
            <control shapeId="60774" r:id="rId302" name="Button 358">
              <controlPr locked="0" defaultSize="0" autoFill="0" autoLine="0" autoPict="0">
                <anchor moveWithCells="1" sizeWithCells="1">
                  <from>
                    <xdr:col>4611</xdr:col>
                    <xdr:colOff>0</xdr:colOff>
                    <xdr:row>589881</xdr:row>
                    <xdr:rowOff>0</xdr:rowOff>
                  </from>
                  <to>
                    <xdr:col>4611</xdr:col>
                    <xdr:colOff>0</xdr:colOff>
                    <xdr:row>589881</xdr:row>
                    <xdr:rowOff>0</xdr:rowOff>
                  </to>
                </anchor>
              </controlPr>
            </control>
          </mc:Choice>
        </mc:AlternateContent>
        <mc:AlternateContent xmlns:mc="http://schemas.openxmlformats.org/markup-compatibility/2006">
          <mc:Choice Requires="x14">
            <control shapeId="60775" r:id="rId303" name="Button 359">
              <controlPr locked="0" defaultSize="0" autoFill="0" autoLine="0" autoPict="0">
                <anchor moveWithCells="1" sizeWithCells="1">
                  <from>
                    <xdr:col>4611</xdr:col>
                    <xdr:colOff>0</xdr:colOff>
                    <xdr:row>655417</xdr:row>
                    <xdr:rowOff>0</xdr:rowOff>
                  </from>
                  <to>
                    <xdr:col>4611</xdr:col>
                    <xdr:colOff>0</xdr:colOff>
                    <xdr:row>655417</xdr:row>
                    <xdr:rowOff>0</xdr:rowOff>
                  </to>
                </anchor>
              </controlPr>
            </control>
          </mc:Choice>
        </mc:AlternateContent>
        <mc:AlternateContent xmlns:mc="http://schemas.openxmlformats.org/markup-compatibility/2006">
          <mc:Choice Requires="x14">
            <control shapeId="60776" r:id="rId304" name="Button 360">
              <controlPr locked="0" defaultSize="0" autoFill="0" autoLine="0" autoPict="0">
                <anchor moveWithCells="1" sizeWithCells="1">
                  <from>
                    <xdr:col>4611</xdr:col>
                    <xdr:colOff>0</xdr:colOff>
                    <xdr:row>720953</xdr:row>
                    <xdr:rowOff>0</xdr:rowOff>
                  </from>
                  <to>
                    <xdr:col>4611</xdr:col>
                    <xdr:colOff>0</xdr:colOff>
                    <xdr:row>720953</xdr:row>
                    <xdr:rowOff>0</xdr:rowOff>
                  </to>
                </anchor>
              </controlPr>
            </control>
          </mc:Choice>
        </mc:AlternateContent>
        <mc:AlternateContent xmlns:mc="http://schemas.openxmlformats.org/markup-compatibility/2006">
          <mc:Choice Requires="x14">
            <control shapeId="60777" r:id="rId305" name="Button 361">
              <controlPr locked="0" defaultSize="0" autoFill="0" autoLine="0" autoPict="0">
                <anchor moveWithCells="1" sizeWithCells="1">
                  <from>
                    <xdr:col>4611</xdr:col>
                    <xdr:colOff>0</xdr:colOff>
                    <xdr:row>786489</xdr:row>
                    <xdr:rowOff>0</xdr:rowOff>
                  </from>
                  <to>
                    <xdr:col>4611</xdr:col>
                    <xdr:colOff>0</xdr:colOff>
                    <xdr:row>786489</xdr:row>
                    <xdr:rowOff>0</xdr:rowOff>
                  </to>
                </anchor>
              </controlPr>
            </control>
          </mc:Choice>
        </mc:AlternateContent>
        <mc:AlternateContent xmlns:mc="http://schemas.openxmlformats.org/markup-compatibility/2006">
          <mc:Choice Requires="x14">
            <control shapeId="60778" r:id="rId306" name="Button 362">
              <controlPr locked="0" defaultSize="0" autoFill="0" autoLine="0" autoPict="0">
                <anchor moveWithCells="1" sizeWithCells="1">
                  <from>
                    <xdr:col>4611</xdr:col>
                    <xdr:colOff>0</xdr:colOff>
                    <xdr:row>852025</xdr:row>
                    <xdr:rowOff>0</xdr:rowOff>
                  </from>
                  <to>
                    <xdr:col>4611</xdr:col>
                    <xdr:colOff>0</xdr:colOff>
                    <xdr:row>852025</xdr:row>
                    <xdr:rowOff>0</xdr:rowOff>
                  </to>
                </anchor>
              </controlPr>
            </control>
          </mc:Choice>
        </mc:AlternateContent>
        <mc:AlternateContent xmlns:mc="http://schemas.openxmlformats.org/markup-compatibility/2006">
          <mc:Choice Requires="x14">
            <control shapeId="60779" r:id="rId307" name="Button 363">
              <controlPr locked="0" defaultSize="0" autoFill="0" autoLine="0" autoPict="0">
                <anchor moveWithCells="1" sizeWithCells="1">
                  <from>
                    <xdr:col>4611</xdr:col>
                    <xdr:colOff>0</xdr:colOff>
                    <xdr:row>917561</xdr:row>
                    <xdr:rowOff>0</xdr:rowOff>
                  </from>
                  <to>
                    <xdr:col>4611</xdr:col>
                    <xdr:colOff>0</xdr:colOff>
                    <xdr:row>917561</xdr:row>
                    <xdr:rowOff>0</xdr:rowOff>
                  </to>
                </anchor>
              </controlPr>
            </control>
          </mc:Choice>
        </mc:AlternateContent>
        <mc:AlternateContent xmlns:mc="http://schemas.openxmlformats.org/markup-compatibility/2006">
          <mc:Choice Requires="x14">
            <control shapeId="60780" r:id="rId308" name="Button 364">
              <controlPr locked="0" defaultSize="0" autoFill="0" autoLine="0" autoPict="0">
                <anchor moveWithCells="1" sizeWithCells="1">
                  <from>
                    <xdr:col>4611</xdr:col>
                    <xdr:colOff>0</xdr:colOff>
                    <xdr:row>983097</xdr:row>
                    <xdr:rowOff>0</xdr:rowOff>
                  </from>
                  <to>
                    <xdr:col>4611</xdr:col>
                    <xdr:colOff>0</xdr:colOff>
                    <xdr:row>983097</xdr:row>
                    <xdr:rowOff>0</xdr:rowOff>
                  </to>
                </anchor>
              </controlPr>
            </control>
          </mc:Choice>
        </mc:AlternateContent>
        <mc:AlternateContent xmlns:mc="http://schemas.openxmlformats.org/markup-compatibility/2006">
          <mc:Choice Requires="x14">
            <control shapeId="60781" r:id="rId309" name="Button 365">
              <controlPr locked="0" defaultSize="0" autoFill="0" autoLine="0" autoPict="0">
                <anchor moveWithCells="1" sizeWithCells="1">
                  <from>
                    <xdr:col>4865</xdr:col>
                    <xdr:colOff>0</xdr:colOff>
                    <xdr:row>56</xdr:row>
                    <xdr:rowOff>0</xdr:rowOff>
                  </from>
                  <to>
                    <xdr:col>4865</xdr:col>
                    <xdr:colOff>0</xdr:colOff>
                    <xdr:row>56</xdr:row>
                    <xdr:rowOff>0</xdr:rowOff>
                  </to>
                </anchor>
              </controlPr>
            </control>
          </mc:Choice>
        </mc:AlternateContent>
        <mc:AlternateContent xmlns:mc="http://schemas.openxmlformats.org/markup-compatibility/2006">
          <mc:Choice Requires="x14">
            <control shapeId="60782" r:id="rId310" name="Button 366">
              <controlPr locked="0" defaultSize="0" autoFill="0" autoLine="0" autoPict="0">
                <anchor moveWithCells="1" sizeWithCells="1">
                  <from>
                    <xdr:col>4867</xdr:col>
                    <xdr:colOff>0</xdr:colOff>
                    <xdr:row>65593</xdr:row>
                    <xdr:rowOff>0</xdr:rowOff>
                  </from>
                  <to>
                    <xdr:col>4867</xdr:col>
                    <xdr:colOff>0</xdr:colOff>
                    <xdr:row>65593</xdr:row>
                    <xdr:rowOff>0</xdr:rowOff>
                  </to>
                </anchor>
              </controlPr>
            </control>
          </mc:Choice>
        </mc:AlternateContent>
        <mc:AlternateContent xmlns:mc="http://schemas.openxmlformats.org/markup-compatibility/2006">
          <mc:Choice Requires="x14">
            <control shapeId="60783" r:id="rId311" name="Button 367">
              <controlPr locked="0" defaultSize="0" autoFill="0" autoLine="0" autoPict="0">
                <anchor moveWithCells="1" sizeWithCells="1">
                  <from>
                    <xdr:col>4867</xdr:col>
                    <xdr:colOff>0</xdr:colOff>
                    <xdr:row>131129</xdr:row>
                    <xdr:rowOff>0</xdr:rowOff>
                  </from>
                  <to>
                    <xdr:col>4867</xdr:col>
                    <xdr:colOff>0</xdr:colOff>
                    <xdr:row>131129</xdr:row>
                    <xdr:rowOff>0</xdr:rowOff>
                  </to>
                </anchor>
              </controlPr>
            </control>
          </mc:Choice>
        </mc:AlternateContent>
        <mc:AlternateContent xmlns:mc="http://schemas.openxmlformats.org/markup-compatibility/2006">
          <mc:Choice Requires="x14">
            <control shapeId="60784" r:id="rId312" name="Button 368">
              <controlPr locked="0" defaultSize="0" autoFill="0" autoLine="0" autoPict="0">
                <anchor moveWithCells="1" sizeWithCells="1">
                  <from>
                    <xdr:col>4867</xdr:col>
                    <xdr:colOff>0</xdr:colOff>
                    <xdr:row>196665</xdr:row>
                    <xdr:rowOff>0</xdr:rowOff>
                  </from>
                  <to>
                    <xdr:col>4867</xdr:col>
                    <xdr:colOff>0</xdr:colOff>
                    <xdr:row>196665</xdr:row>
                    <xdr:rowOff>0</xdr:rowOff>
                  </to>
                </anchor>
              </controlPr>
            </control>
          </mc:Choice>
        </mc:AlternateContent>
        <mc:AlternateContent xmlns:mc="http://schemas.openxmlformats.org/markup-compatibility/2006">
          <mc:Choice Requires="x14">
            <control shapeId="60785" r:id="rId313" name="Button 369">
              <controlPr locked="0" defaultSize="0" autoFill="0" autoLine="0" autoPict="0">
                <anchor moveWithCells="1" sizeWithCells="1">
                  <from>
                    <xdr:col>4867</xdr:col>
                    <xdr:colOff>0</xdr:colOff>
                    <xdr:row>262201</xdr:row>
                    <xdr:rowOff>0</xdr:rowOff>
                  </from>
                  <to>
                    <xdr:col>4867</xdr:col>
                    <xdr:colOff>0</xdr:colOff>
                    <xdr:row>262201</xdr:row>
                    <xdr:rowOff>0</xdr:rowOff>
                  </to>
                </anchor>
              </controlPr>
            </control>
          </mc:Choice>
        </mc:AlternateContent>
        <mc:AlternateContent xmlns:mc="http://schemas.openxmlformats.org/markup-compatibility/2006">
          <mc:Choice Requires="x14">
            <control shapeId="60786" r:id="rId314" name="Button 370">
              <controlPr locked="0" defaultSize="0" autoFill="0" autoLine="0" autoPict="0">
                <anchor moveWithCells="1" sizeWithCells="1">
                  <from>
                    <xdr:col>4867</xdr:col>
                    <xdr:colOff>0</xdr:colOff>
                    <xdr:row>327737</xdr:row>
                    <xdr:rowOff>0</xdr:rowOff>
                  </from>
                  <to>
                    <xdr:col>4867</xdr:col>
                    <xdr:colOff>0</xdr:colOff>
                    <xdr:row>327737</xdr:row>
                    <xdr:rowOff>0</xdr:rowOff>
                  </to>
                </anchor>
              </controlPr>
            </control>
          </mc:Choice>
        </mc:AlternateContent>
        <mc:AlternateContent xmlns:mc="http://schemas.openxmlformats.org/markup-compatibility/2006">
          <mc:Choice Requires="x14">
            <control shapeId="60787" r:id="rId315" name="Button 371">
              <controlPr locked="0" defaultSize="0" autoFill="0" autoLine="0" autoPict="0">
                <anchor moveWithCells="1" sizeWithCells="1">
                  <from>
                    <xdr:col>4867</xdr:col>
                    <xdr:colOff>0</xdr:colOff>
                    <xdr:row>393273</xdr:row>
                    <xdr:rowOff>0</xdr:rowOff>
                  </from>
                  <to>
                    <xdr:col>4867</xdr:col>
                    <xdr:colOff>0</xdr:colOff>
                    <xdr:row>393273</xdr:row>
                    <xdr:rowOff>0</xdr:rowOff>
                  </to>
                </anchor>
              </controlPr>
            </control>
          </mc:Choice>
        </mc:AlternateContent>
        <mc:AlternateContent xmlns:mc="http://schemas.openxmlformats.org/markup-compatibility/2006">
          <mc:Choice Requires="x14">
            <control shapeId="60788" r:id="rId316" name="Button 372">
              <controlPr locked="0" defaultSize="0" autoFill="0" autoLine="0" autoPict="0">
                <anchor moveWithCells="1" sizeWithCells="1">
                  <from>
                    <xdr:col>4867</xdr:col>
                    <xdr:colOff>0</xdr:colOff>
                    <xdr:row>458809</xdr:row>
                    <xdr:rowOff>0</xdr:rowOff>
                  </from>
                  <to>
                    <xdr:col>4867</xdr:col>
                    <xdr:colOff>0</xdr:colOff>
                    <xdr:row>458809</xdr:row>
                    <xdr:rowOff>0</xdr:rowOff>
                  </to>
                </anchor>
              </controlPr>
            </control>
          </mc:Choice>
        </mc:AlternateContent>
        <mc:AlternateContent xmlns:mc="http://schemas.openxmlformats.org/markup-compatibility/2006">
          <mc:Choice Requires="x14">
            <control shapeId="60789" r:id="rId317" name="Button 373">
              <controlPr locked="0" defaultSize="0" autoFill="0" autoLine="0" autoPict="0">
                <anchor moveWithCells="1" sizeWithCells="1">
                  <from>
                    <xdr:col>4867</xdr:col>
                    <xdr:colOff>0</xdr:colOff>
                    <xdr:row>524345</xdr:row>
                    <xdr:rowOff>0</xdr:rowOff>
                  </from>
                  <to>
                    <xdr:col>4867</xdr:col>
                    <xdr:colOff>0</xdr:colOff>
                    <xdr:row>524345</xdr:row>
                    <xdr:rowOff>0</xdr:rowOff>
                  </to>
                </anchor>
              </controlPr>
            </control>
          </mc:Choice>
        </mc:AlternateContent>
        <mc:AlternateContent xmlns:mc="http://schemas.openxmlformats.org/markup-compatibility/2006">
          <mc:Choice Requires="x14">
            <control shapeId="60790" r:id="rId318" name="Button 374">
              <controlPr locked="0" defaultSize="0" autoFill="0" autoLine="0" autoPict="0">
                <anchor moveWithCells="1" sizeWithCells="1">
                  <from>
                    <xdr:col>4867</xdr:col>
                    <xdr:colOff>0</xdr:colOff>
                    <xdr:row>589881</xdr:row>
                    <xdr:rowOff>0</xdr:rowOff>
                  </from>
                  <to>
                    <xdr:col>4867</xdr:col>
                    <xdr:colOff>0</xdr:colOff>
                    <xdr:row>589881</xdr:row>
                    <xdr:rowOff>0</xdr:rowOff>
                  </to>
                </anchor>
              </controlPr>
            </control>
          </mc:Choice>
        </mc:AlternateContent>
        <mc:AlternateContent xmlns:mc="http://schemas.openxmlformats.org/markup-compatibility/2006">
          <mc:Choice Requires="x14">
            <control shapeId="60791" r:id="rId319" name="Button 375">
              <controlPr locked="0" defaultSize="0" autoFill="0" autoLine="0" autoPict="0">
                <anchor moveWithCells="1" sizeWithCells="1">
                  <from>
                    <xdr:col>4867</xdr:col>
                    <xdr:colOff>0</xdr:colOff>
                    <xdr:row>655417</xdr:row>
                    <xdr:rowOff>0</xdr:rowOff>
                  </from>
                  <to>
                    <xdr:col>4867</xdr:col>
                    <xdr:colOff>0</xdr:colOff>
                    <xdr:row>655417</xdr:row>
                    <xdr:rowOff>0</xdr:rowOff>
                  </to>
                </anchor>
              </controlPr>
            </control>
          </mc:Choice>
        </mc:AlternateContent>
        <mc:AlternateContent xmlns:mc="http://schemas.openxmlformats.org/markup-compatibility/2006">
          <mc:Choice Requires="x14">
            <control shapeId="60792" r:id="rId320" name="Button 376">
              <controlPr locked="0" defaultSize="0" autoFill="0" autoLine="0" autoPict="0">
                <anchor moveWithCells="1" sizeWithCells="1">
                  <from>
                    <xdr:col>4867</xdr:col>
                    <xdr:colOff>0</xdr:colOff>
                    <xdr:row>720953</xdr:row>
                    <xdr:rowOff>0</xdr:rowOff>
                  </from>
                  <to>
                    <xdr:col>4867</xdr:col>
                    <xdr:colOff>0</xdr:colOff>
                    <xdr:row>720953</xdr:row>
                    <xdr:rowOff>0</xdr:rowOff>
                  </to>
                </anchor>
              </controlPr>
            </control>
          </mc:Choice>
        </mc:AlternateContent>
        <mc:AlternateContent xmlns:mc="http://schemas.openxmlformats.org/markup-compatibility/2006">
          <mc:Choice Requires="x14">
            <control shapeId="60793" r:id="rId321" name="Button 377">
              <controlPr locked="0" defaultSize="0" autoFill="0" autoLine="0" autoPict="0">
                <anchor moveWithCells="1" sizeWithCells="1">
                  <from>
                    <xdr:col>4867</xdr:col>
                    <xdr:colOff>0</xdr:colOff>
                    <xdr:row>786489</xdr:row>
                    <xdr:rowOff>0</xdr:rowOff>
                  </from>
                  <to>
                    <xdr:col>4867</xdr:col>
                    <xdr:colOff>0</xdr:colOff>
                    <xdr:row>786489</xdr:row>
                    <xdr:rowOff>0</xdr:rowOff>
                  </to>
                </anchor>
              </controlPr>
            </control>
          </mc:Choice>
        </mc:AlternateContent>
        <mc:AlternateContent xmlns:mc="http://schemas.openxmlformats.org/markup-compatibility/2006">
          <mc:Choice Requires="x14">
            <control shapeId="60794" r:id="rId322" name="Button 378">
              <controlPr locked="0" defaultSize="0" autoFill="0" autoLine="0" autoPict="0">
                <anchor moveWithCells="1" sizeWithCells="1">
                  <from>
                    <xdr:col>4867</xdr:col>
                    <xdr:colOff>0</xdr:colOff>
                    <xdr:row>852025</xdr:row>
                    <xdr:rowOff>0</xdr:rowOff>
                  </from>
                  <to>
                    <xdr:col>4867</xdr:col>
                    <xdr:colOff>0</xdr:colOff>
                    <xdr:row>852025</xdr:row>
                    <xdr:rowOff>0</xdr:rowOff>
                  </to>
                </anchor>
              </controlPr>
            </control>
          </mc:Choice>
        </mc:AlternateContent>
        <mc:AlternateContent xmlns:mc="http://schemas.openxmlformats.org/markup-compatibility/2006">
          <mc:Choice Requires="x14">
            <control shapeId="60795" r:id="rId323" name="Button 379">
              <controlPr locked="0" defaultSize="0" autoFill="0" autoLine="0" autoPict="0">
                <anchor moveWithCells="1" sizeWithCells="1">
                  <from>
                    <xdr:col>4867</xdr:col>
                    <xdr:colOff>0</xdr:colOff>
                    <xdr:row>917561</xdr:row>
                    <xdr:rowOff>0</xdr:rowOff>
                  </from>
                  <to>
                    <xdr:col>4867</xdr:col>
                    <xdr:colOff>0</xdr:colOff>
                    <xdr:row>917561</xdr:row>
                    <xdr:rowOff>0</xdr:rowOff>
                  </to>
                </anchor>
              </controlPr>
            </control>
          </mc:Choice>
        </mc:AlternateContent>
        <mc:AlternateContent xmlns:mc="http://schemas.openxmlformats.org/markup-compatibility/2006">
          <mc:Choice Requires="x14">
            <control shapeId="60796" r:id="rId324" name="Button 380">
              <controlPr locked="0" defaultSize="0" autoFill="0" autoLine="0" autoPict="0">
                <anchor moveWithCells="1" sizeWithCells="1">
                  <from>
                    <xdr:col>4867</xdr:col>
                    <xdr:colOff>0</xdr:colOff>
                    <xdr:row>983097</xdr:row>
                    <xdr:rowOff>0</xdr:rowOff>
                  </from>
                  <to>
                    <xdr:col>4867</xdr:col>
                    <xdr:colOff>0</xdr:colOff>
                    <xdr:row>983097</xdr:row>
                    <xdr:rowOff>0</xdr:rowOff>
                  </to>
                </anchor>
              </controlPr>
            </control>
          </mc:Choice>
        </mc:AlternateContent>
        <mc:AlternateContent xmlns:mc="http://schemas.openxmlformats.org/markup-compatibility/2006">
          <mc:Choice Requires="x14">
            <control shapeId="60797" r:id="rId325" name="Button 381">
              <controlPr locked="0" defaultSize="0" autoFill="0" autoLine="0" autoPict="0">
                <anchor moveWithCells="1" sizeWithCells="1">
                  <from>
                    <xdr:col>5121</xdr:col>
                    <xdr:colOff>0</xdr:colOff>
                    <xdr:row>56</xdr:row>
                    <xdr:rowOff>0</xdr:rowOff>
                  </from>
                  <to>
                    <xdr:col>5121</xdr:col>
                    <xdr:colOff>0</xdr:colOff>
                    <xdr:row>56</xdr:row>
                    <xdr:rowOff>0</xdr:rowOff>
                  </to>
                </anchor>
              </controlPr>
            </control>
          </mc:Choice>
        </mc:AlternateContent>
        <mc:AlternateContent xmlns:mc="http://schemas.openxmlformats.org/markup-compatibility/2006">
          <mc:Choice Requires="x14">
            <control shapeId="60798" r:id="rId326" name="Button 382">
              <controlPr locked="0" defaultSize="0" autoFill="0" autoLine="0" autoPict="0">
                <anchor moveWithCells="1" sizeWithCells="1">
                  <from>
                    <xdr:col>5123</xdr:col>
                    <xdr:colOff>0</xdr:colOff>
                    <xdr:row>65593</xdr:row>
                    <xdr:rowOff>0</xdr:rowOff>
                  </from>
                  <to>
                    <xdr:col>5123</xdr:col>
                    <xdr:colOff>0</xdr:colOff>
                    <xdr:row>65593</xdr:row>
                    <xdr:rowOff>0</xdr:rowOff>
                  </to>
                </anchor>
              </controlPr>
            </control>
          </mc:Choice>
        </mc:AlternateContent>
        <mc:AlternateContent xmlns:mc="http://schemas.openxmlformats.org/markup-compatibility/2006">
          <mc:Choice Requires="x14">
            <control shapeId="60799" r:id="rId327" name="Button 383">
              <controlPr locked="0" defaultSize="0" autoFill="0" autoLine="0" autoPict="0">
                <anchor moveWithCells="1" sizeWithCells="1">
                  <from>
                    <xdr:col>5123</xdr:col>
                    <xdr:colOff>0</xdr:colOff>
                    <xdr:row>131129</xdr:row>
                    <xdr:rowOff>0</xdr:rowOff>
                  </from>
                  <to>
                    <xdr:col>5123</xdr:col>
                    <xdr:colOff>0</xdr:colOff>
                    <xdr:row>131129</xdr:row>
                    <xdr:rowOff>0</xdr:rowOff>
                  </to>
                </anchor>
              </controlPr>
            </control>
          </mc:Choice>
        </mc:AlternateContent>
        <mc:AlternateContent xmlns:mc="http://schemas.openxmlformats.org/markup-compatibility/2006">
          <mc:Choice Requires="x14">
            <control shapeId="60800" r:id="rId328" name="Button 384">
              <controlPr locked="0" defaultSize="0" autoFill="0" autoLine="0" autoPict="0">
                <anchor moveWithCells="1" sizeWithCells="1">
                  <from>
                    <xdr:col>5123</xdr:col>
                    <xdr:colOff>0</xdr:colOff>
                    <xdr:row>196665</xdr:row>
                    <xdr:rowOff>0</xdr:rowOff>
                  </from>
                  <to>
                    <xdr:col>5123</xdr:col>
                    <xdr:colOff>0</xdr:colOff>
                    <xdr:row>196665</xdr:row>
                    <xdr:rowOff>0</xdr:rowOff>
                  </to>
                </anchor>
              </controlPr>
            </control>
          </mc:Choice>
        </mc:AlternateContent>
        <mc:AlternateContent xmlns:mc="http://schemas.openxmlformats.org/markup-compatibility/2006">
          <mc:Choice Requires="x14">
            <control shapeId="60801" r:id="rId329" name="Button 385">
              <controlPr locked="0" defaultSize="0" autoFill="0" autoLine="0" autoPict="0">
                <anchor moveWithCells="1" sizeWithCells="1">
                  <from>
                    <xdr:col>5123</xdr:col>
                    <xdr:colOff>0</xdr:colOff>
                    <xdr:row>262201</xdr:row>
                    <xdr:rowOff>0</xdr:rowOff>
                  </from>
                  <to>
                    <xdr:col>5123</xdr:col>
                    <xdr:colOff>0</xdr:colOff>
                    <xdr:row>262201</xdr:row>
                    <xdr:rowOff>0</xdr:rowOff>
                  </to>
                </anchor>
              </controlPr>
            </control>
          </mc:Choice>
        </mc:AlternateContent>
        <mc:AlternateContent xmlns:mc="http://schemas.openxmlformats.org/markup-compatibility/2006">
          <mc:Choice Requires="x14">
            <control shapeId="60802" r:id="rId330" name="Button 386">
              <controlPr locked="0" defaultSize="0" autoFill="0" autoLine="0" autoPict="0">
                <anchor moveWithCells="1" sizeWithCells="1">
                  <from>
                    <xdr:col>5123</xdr:col>
                    <xdr:colOff>0</xdr:colOff>
                    <xdr:row>327737</xdr:row>
                    <xdr:rowOff>0</xdr:rowOff>
                  </from>
                  <to>
                    <xdr:col>5123</xdr:col>
                    <xdr:colOff>0</xdr:colOff>
                    <xdr:row>327737</xdr:row>
                    <xdr:rowOff>0</xdr:rowOff>
                  </to>
                </anchor>
              </controlPr>
            </control>
          </mc:Choice>
        </mc:AlternateContent>
        <mc:AlternateContent xmlns:mc="http://schemas.openxmlformats.org/markup-compatibility/2006">
          <mc:Choice Requires="x14">
            <control shapeId="60803" r:id="rId331" name="Button 387">
              <controlPr locked="0" defaultSize="0" autoFill="0" autoLine="0" autoPict="0">
                <anchor moveWithCells="1" sizeWithCells="1">
                  <from>
                    <xdr:col>5123</xdr:col>
                    <xdr:colOff>0</xdr:colOff>
                    <xdr:row>393273</xdr:row>
                    <xdr:rowOff>0</xdr:rowOff>
                  </from>
                  <to>
                    <xdr:col>5123</xdr:col>
                    <xdr:colOff>0</xdr:colOff>
                    <xdr:row>393273</xdr:row>
                    <xdr:rowOff>0</xdr:rowOff>
                  </to>
                </anchor>
              </controlPr>
            </control>
          </mc:Choice>
        </mc:AlternateContent>
        <mc:AlternateContent xmlns:mc="http://schemas.openxmlformats.org/markup-compatibility/2006">
          <mc:Choice Requires="x14">
            <control shapeId="60804" r:id="rId332" name="Button 388">
              <controlPr locked="0" defaultSize="0" autoFill="0" autoLine="0" autoPict="0">
                <anchor moveWithCells="1" sizeWithCells="1">
                  <from>
                    <xdr:col>5123</xdr:col>
                    <xdr:colOff>0</xdr:colOff>
                    <xdr:row>458809</xdr:row>
                    <xdr:rowOff>0</xdr:rowOff>
                  </from>
                  <to>
                    <xdr:col>5123</xdr:col>
                    <xdr:colOff>0</xdr:colOff>
                    <xdr:row>458809</xdr:row>
                    <xdr:rowOff>0</xdr:rowOff>
                  </to>
                </anchor>
              </controlPr>
            </control>
          </mc:Choice>
        </mc:AlternateContent>
        <mc:AlternateContent xmlns:mc="http://schemas.openxmlformats.org/markup-compatibility/2006">
          <mc:Choice Requires="x14">
            <control shapeId="60805" r:id="rId333" name="Button 389">
              <controlPr locked="0" defaultSize="0" autoFill="0" autoLine="0" autoPict="0">
                <anchor moveWithCells="1" sizeWithCells="1">
                  <from>
                    <xdr:col>5123</xdr:col>
                    <xdr:colOff>0</xdr:colOff>
                    <xdr:row>524345</xdr:row>
                    <xdr:rowOff>0</xdr:rowOff>
                  </from>
                  <to>
                    <xdr:col>5123</xdr:col>
                    <xdr:colOff>0</xdr:colOff>
                    <xdr:row>524345</xdr:row>
                    <xdr:rowOff>0</xdr:rowOff>
                  </to>
                </anchor>
              </controlPr>
            </control>
          </mc:Choice>
        </mc:AlternateContent>
        <mc:AlternateContent xmlns:mc="http://schemas.openxmlformats.org/markup-compatibility/2006">
          <mc:Choice Requires="x14">
            <control shapeId="60806" r:id="rId334" name="Button 390">
              <controlPr locked="0" defaultSize="0" autoFill="0" autoLine="0" autoPict="0">
                <anchor moveWithCells="1" sizeWithCells="1">
                  <from>
                    <xdr:col>5123</xdr:col>
                    <xdr:colOff>0</xdr:colOff>
                    <xdr:row>589881</xdr:row>
                    <xdr:rowOff>0</xdr:rowOff>
                  </from>
                  <to>
                    <xdr:col>5123</xdr:col>
                    <xdr:colOff>0</xdr:colOff>
                    <xdr:row>589881</xdr:row>
                    <xdr:rowOff>0</xdr:rowOff>
                  </to>
                </anchor>
              </controlPr>
            </control>
          </mc:Choice>
        </mc:AlternateContent>
        <mc:AlternateContent xmlns:mc="http://schemas.openxmlformats.org/markup-compatibility/2006">
          <mc:Choice Requires="x14">
            <control shapeId="60807" r:id="rId335" name="Button 391">
              <controlPr locked="0" defaultSize="0" autoFill="0" autoLine="0" autoPict="0">
                <anchor moveWithCells="1" sizeWithCells="1">
                  <from>
                    <xdr:col>5123</xdr:col>
                    <xdr:colOff>0</xdr:colOff>
                    <xdr:row>655417</xdr:row>
                    <xdr:rowOff>0</xdr:rowOff>
                  </from>
                  <to>
                    <xdr:col>5123</xdr:col>
                    <xdr:colOff>0</xdr:colOff>
                    <xdr:row>655417</xdr:row>
                    <xdr:rowOff>0</xdr:rowOff>
                  </to>
                </anchor>
              </controlPr>
            </control>
          </mc:Choice>
        </mc:AlternateContent>
        <mc:AlternateContent xmlns:mc="http://schemas.openxmlformats.org/markup-compatibility/2006">
          <mc:Choice Requires="x14">
            <control shapeId="60808" r:id="rId336" name="Button 392">
              <controlPr locked="0" defaultSize="0" autoFill="0" autoLine="0" autoPict="0">
                <anchor moveWithCells="1" sizeWithCells="1">
                  <from>
                    <xdr:col>5123</xdr:col>
                    <xdr:colOff>0</xdr:colOff>
                    <xdr:row>720953</xdr:row>
                    <xdr:rowOff>0</xdr:rowOff>
                  </from>
                  <to>
                    <xdr:col>5123</xdr:col>
                    <xdr:colOff>0</xdr:colOff>
                    <xdr:row>720953</xdr:row>
                    <xdr:rowOff>0</xdr:rowOff>
                  </to>
                </anchor>
              </controlPr>
            </control>
          </mc:Choice>
        </mc:AlternateContent>
        <mc:AlternateContent xmlns:mc="http://schemas.openxmlformats.org/markup-compatibility/2006">
          <mc:Choice Requires="x14">
            <control shapeId="60809" r:id="rId337" name="Button 393">
              <controlPr locked="0" defaultSize="0" autoFill="0" autoLine="0" autoPict="0">
                <anchor moveWithCells="1" sizeWithCells="1">
                  <from>
                    <xdr:col>5123</xdr:col>
                    <xdr:colOff>0</xdr:colOff>
                    <xdr:row>786489</xdr:row>
                    <xdr:rowOff>0</xdr:rowOff>
                  </from>
                  <to>
                    <xdr:col>5123</xdr:col>
                    <xdr:colOff>0</xdr:colOff>
                    <xdr:row>786489</xdr:row>
                    <xdr:rowOff>0</xdr:rowOff>
                  </to>
                </anchor>
              </controlPr>
            </control>
          </mc:Choice>
        </mc:AlternateContent>
        <mc:AlternateContent xmlns:mc="http://schemas.openxmlformats.org/markup-compatibility/2006">
          <mc:Choice Requires="x14">
            <control shapeId="60810" r:id="rId338" name="Button 394">
              <controlPr locked="0" defaultSize="0" autoFill="0" autoLine="0" autoPict="0">
                <anchor moveWithCells="1" sizeWithCells="1">
                  <from>
                    <xdr:col>5123</xdr:col>
                    <xdr:colOff>0</xdr:colOff>
                    <xdr:row>852025</xdr:row>
                    <xdr:rowOff>0</xdr:rowOff>
                  </from>
                  <to>
                    <xdr:col>5123</xdr:col>
                    <xdr:colOff>0</xdr:colOff>
                    <xdr:row>852025</xdr:row>
                    <xdr:rowOff>0</xdr:rowOff>
                  </to>
                </anchor>
              </controlPr>
            </control>
          </mc:Choice>
        </mc:AlternateContent>
        <mc:AlternateContent xmlns:mc="http://schemas.openxmlformats.org/markup-compatibility/2006">
          <mc:Choice Requires="x14">
            <control shapeId="60811" r:id="rId339" name="Button 395">
              <controlPr locked="0" defaultSize="0" autoFill="0" autoLine="0" autoPict="0">
                <anchor moveWithCells="1" sizeWithCells="1">
                  <from>
                    <xdr:col>5123</xdr:col>
                    <xdr:colOff>0</xdr:colOff>
                    <xdr:row>917561</xdr:row>
                    <xdr:rowOff>0</xdr:rowOff>
                  </from>
                  <to>
                    <xdr:col>5123</xdr:col>
                    <xdr:colOff>0</xdr:colOff>
                    <xdr:row>917561</xdr:row>
                    <xdr:rowOff>0</xdr:rowOff>
                  </to>
                </anchor>
              </controlPr>
            </control>
          </mc:Choice>
        </mc:AlternateContent>
        <mc:AlternateContent xmlns:mc="http://schemas.openxmlformats.org/markup-compatibility/2006">
          <mc:Choice Requires="x14">
            <control shapeId="60812" r:id="rId340" name="Button 396">
              <controlPr locked="0" defaultSize="0" autoFill="0" autoLine="0" autoPict="0">
                <anchor moveWithCells="1" sizeWithCells="1">
                  <from>
                    <xdr:col>5123</xdr:col>
                    <xdr:colOff>0</xdr:colOff>
                    <xdr:row>983097</xdr:row>
                    <xdr:rowOff>0</xdr:rowOff>
                  </from>
                  <to>
                    <xdr:col>5123</xdr:col>
                    <xdr:colOff>0</xdr:colOff>
                    <xdr:row>983097</xdr:row>
                    <xdr:rowOff>0</xdr:rowOff>
                  </to>
                </anchor>
              </controlPr>
            </control>
          </mc:Choice>
        </mc:AlternateContent>
        <mc:AlternateContent xmlns:mc="http://schemas.openxmlformats.org/markup-compatibility/2006">
          <mc:Choice Requires="x14">
            <control shapeId="60813" r:id="rId341" name="Button 397">
              <controlPr locked="0" defaultSize="0" autoFill="0" autoLine="0" autoPict="0">
                <anchor moveWithCells="1" sizeWithCells="1">
                  <from>
                    <xdr:col>5377</xdr:col>
                    <xdr:colOff>0</xdr:colOff>
                    <xdr:row>56</xdr:row>
                    <xdr:rowOff>0</xdr:rowOff>
                  </from>
                  <to>
                    <xdr:col>5377</xdr:col>
                    <xdr:colOff>0</xdr:colOff>
                    <xdr:row>56</xdr:row>
                    <xdr:rowOff>0</xdr:rowOff>
                  </to>
                </anchor>
              </controlPr>
            </control>
          </mc:Choice>
        </mc:AlternateContent>
        <mc:AlternateContent xmlns:mc="http://schemas.openxmlformats.org/markup-compatibility/2006">
          <mc:Choice Requires="x14">
            <control shapeId="60814" r:id="rId342" name="Button 398">
              <controlPr locked="0" defaultSize="0" autoFill="0" autoLine="0" autoPict="0">
                <anchor moveWithCells="1" sizeWithCells="1">
                  <from>
                    <xdr:col>5379</xdr:col>
                    <xdr:colOff>0</xdr:colOff>
                    <xdr:row>65593</xdr:row>
                    <xdr:rowOff>0</xdr:rowOff>
                  </from>
                  <to>
                    <xdr:col>5379</xdr:col>
                    <xdr:colOff>0</xdr:colOff>
                    <xdr:row>65593</xdr:row>
                    <xdr:rowOff>0</xdr:rowOff>
                  </to>
                </anchor>
              </controlPr>
            </control>
          </mc:Choice>
        </mc:AlternateContent>
        <mc:AlternateContent xmlns:mc="http://schemas.openxmlformats.org/markup-compatibility/2006">
          <mc:Choice Requires="x14">
            <control shapeId="60815" r:id="rId343" name="Button 399">
              <controlPr locked="0" defaultSize="0" autoFill="0" autoLine="0" autoPict="0">
                <anchor moveWithCells="1" sizeWithCells="1">
                  <from>
                    <xdr:col>5379</xdr:col>
                    <xdr:colOff>0</xdr:colOff>
                    <xdr:row>131129</xdr:row>
                    <xdr:rowOff>0</xdr:rowOff>
                  </from>
                  <to>
                    <xdr:col>5379</xdr:col>
                    <xdr:colOff>0</xdr:colOff>
                    <xdr:row>131129</xdr:row>
                    <xdr:rowOff>0</xdr:rowOff>
                  </to>
                </anchor>
              </controlPr>
            </control>
          </mc:Choice>
        </mc:AlternateContent>
        <mc:AlternateContent xmlns:mc="http://schemas.openxmlformats.org/markup-compatibility/2006">
          <mc:Choice Requires="x14">
            <control shapeId="60816" r:id="rId344" name="Button 400">
              <controlPr locked="0" defaultSize="0" autoFill="0" autoLine="0" autoPict="0">
                <anchor moveWithCells="1" sizeWithCells="1">
                  <from>
                    <xdr:col>5379</xdr:col>
                    <xdr:colOff>0</xdr:colOff>
                    <xdr:row>196665</xdr:row>
                    <xdr:rowOff>0</xdr:rowOff>
                  </from>
                  <to>
                    <xdr:col>5379</xdr:col>
                    <xdr:colOff>0</xdr:colOff>
                    <xdr:row>196665</xdr:row>
                    <xdr:rowOff>0</xdr:rowOff>
                  </to>
                </anchor>
              </controlPr>
            </control>
          </mc:Choice>
        </mc:AlternateContent>
        <mc:AlternateContent xmlns:mc="http://schemas.openxmlformats.org/markup-compatibility/2006">
          <mc:Choice Requires="x14">
            <control shapeId="60817" r:id="rId345" name="Button 401">
              <controlPr locked="0" defaultSize="0" autoFill="0" autoLine="0" autoPict="0">
                <anchor moveWithCells="1" sizeWithCells="1">
                  <from>
                    <xdr:col>5379</xdr:col>
                    <xdr:colOff>0</xdr:colOff>
                    <xdr:row>262201</xdr:row>
                    <xdr:rowOff>0</xdr:rowOff>
                  </from>
                  <to>
                    <xdr:col>5379</xdr:col>
                    <xdr:colOff>0</xdr:colOff>
                    <xdr:row>262201</xdr:row>
                    <xdr:rowOff>0</xdr:rowOff>
                  </to>
                </anchor>
              </controlPr>
            </control>
          </mc:Choice>
        </mc:AlternateContent>
        <mc:AlternateContent xmlns:mc="http://schemas.openxmlformats.org/markup-compatibility/2006">
          <mc:Choice Requires="x14">
            <control shapeId="60818" r:id="rId346" name="Button 402">
              <controlPr locked="0" defaultSize="0" autoFill="0" autoLine="0" autoPict="0">
                <anchor moveWithCells="1" sizeWithCells="1">
                  <from>
                    <xdr:col>5379</xdr:col>
                    <xdr:colOff>0</xdr:colOff>
                    <xdr:row>327737</xdr:row>
                    <xdr:rowOff>0</xdr:rowOff>
                  </from>
                  <to>
                    <xdr:col>5379</xdr:col>
                    <xdr:colOff>0</xdr:colOff>
                    <xdr:row>327737</xdr:row>
                    <xdr:rowOff>0</xdr:rowOff>
                  </to>
                </anchor>
              </controlPr>
            </control>
          </mc:Choice>
        </mc:AlternateContent>
        <mc:AlternateContent xmlns:mc="http://schemas.openxmlformats.org/markup-compatibility/2006">
          <mc:Choice Requires="x14">
            <control shapeId="60819" r:id="rId347" name="Button 403">
              <controlPr locked="0" defaultSize="0" autoFill="0" autoLine="0" autoPict="0">
                <anchor moveWithCells="1" sizeWithCells="1">
                  <from>
                    <xdr:col>5379</xdr:col>
                    <xdr:colOff>0</xdr:colOff>
                    <xdr:row>393273</xdr:row>
                    <xdr:rowOff>0</xdr:rowOff>
                  </from>
                  <to>
                    <xdr:col>5379</xdr:col>
                    <xdr:colOff>0</xdr:colOff>
                    <xdr:row>393273</xdr:row>
                    <xdr:rowOff>0</xdr:rowOff>
                  </to>
                </anchor>
              </controlPr>
            </control>
          </mc:Choice>
        </mc:AlternateContent>
        <mc:AlternateContent xmlns:mc="http://schemas.openxmlformats.org/markup-compatibility/2006">
          <mc:Choice Requires="x14">
            <control shapeId="60820" r:id="rId348" name="Button 404">
              <controlPr locked="0" defaultSize="0" autoFill="0" autoLine="0" autoPict="0">
                <anchor moveWithCells="1" sizeWithCells="1">
                  <from>
                    <xdr:col>5379</xdr:col>
                    <xdr:colOff>0</xdr:colOff>
                    <xdr:row>458809</xdr:row>
                    <xdr:rowOff>0</xdr:rowOff>
                  </from>
                  <to>
                    <xdr:col>5379</xdr:col>
                    <xdr:colOff>0</xdr:colOff>
                    <xdr:row>458809</xdr:row>
                    <xdr:rowOff>0</xdr:rowOff>
                  </to>
                </anchor>
              </controlPr>
            </control>
          </mc:Choice>
        </mc:AlternateContent>
        <mc:AlternateContent xmlns:mc="http://schemas.openxmlformats.org/markup-compatibility/2006">
          <mc:Choice Requires="x14">
            <control shapeId="60821" r:id="rId349" name="Button 405">
              <controlPr locked="0" defaultSize="0" autoFill="0" autoLine="0" autoPict="0">
                <anchor moveWithCells="1" sizeWithCells="1">
                  <from>
                    <xdr:col>5379</xdr:col>
                    <xdr:colOff>0</xdr:colOff>
                    <xdr:row>524345</xdr:row>
                    <xdr:rowOff>0</xdr:rowOff>
                  </from>
                  <to>
                    <xdr:col>5379</xdr:col>
                    <xdr:colOff>0</xdr:colOff>
                    <xdr:row>524345</xdr:row>
                    <xdr:rowOff>0</xdr:rowOff>
                  </to>
                </anchor>
              </controlPr>
            </control>
          </mc:Choice>
        </mc:AlternateContent>
        <mc:AlternateContent xmlns:mc="http://schemas.openxmlformats.org/markup-compatibility/2006">
          <mc:Choice Requires="x14">
            <control shapeId="60822" r:id="rId350" name="Button 406">
              <controlPr locked="0" defaultSize="0" autoFill="0" autoLine="0" autoPict="0">
                <anchor moveWithCells="1" sizeWithCells="1">
                  <from>
                    <xdr:col>5379</xdr:col>
                    <xdr:colOff>0</xdr:colOff>
                    <xdr:row>589881</xdr:row>
                    <xdr:rowOff>0</xdr:rowOff>
                  </from>
                  <to>
                    <xdr:col>5379</xdr:col>
                    <xdr:colOff>0</xdr:colOff>
                    <xdr:row>589881</xdr:row>
                    <xdr:rowOff>0</xdr:rowOff>
                  </to>
                </anchor>
              </controlPr>
            </control>
          </mc:Choice>
        </mc:AlternateContent>
        <mc:AlternateContent xmlns:mc="http://schemas.openxmlformats.org/markup-compatibility/2006">
          <mc:Choice Requires="x14">
            <control shapeId="60823" r:id="rId351" name="Button 407">
              <controlPr locked="0" defaultSize="0" autoFill="0" autoLine="0" autoPict="0">
                <anchor moveWithCells="1" sizeWithCells="1">
                  <from>
                    <xdr:col>5379</xdr:col>
                    <xdr:colOff>0</xdr:colOff>
                    <xdr:row>655417</xdr:row>
                    <xdr:rowOff>0</xdr:rowOff>
                  </from>
                  <to>
                    <xdr:col>5379</xdr:col>
                    <xdr:colOff>0</xdr:colOff>
                    <xdr:row>655417</xdr:row>
                    <xdr:rowOff>0</xdr:rowOff>
                  </to>
                </anchor>
              </controlPr>
            </control>
          </mc:Choice>
        </mc:AlternateContent>
        <mc:AlternateContent xmlns:mc="http://schemas.openxmlformats.org/markup-compatibility/2006">
          <mc:Choice Requires="x14">
            <control shapeId="60824" r:id="rId352" name="Button 408">
              <controlPr locked="0" defaultSize="0" autoFill="0" autoLine="0" autoPict="0">
                <anchor moveWithCells="1" sizeWithCells="1">
                  <from>
                    <xdr:col>5379</xdr:col>
                    <xdr:colOff>0</xdr:colOff>
                    <xdr:row>720953</xdr:row>
                    <xdr:rowOff>0</xdr:rowOff>
                  </from>
                  <to>
                    <xdr:col>5379</xdr:col>
                    <xdr:colOff>0</xdr:colOff>
                    <xdr:row>720953</xdr:row>
                    <xdr:rowOff>0</xdr:rowOff>
                  </to>
                </anchor>
              </controlPr>
            </control>
          </mc:Choice>
        </mc:AlternateContent>
        <mc:AlternateContent xmlns:mc="http://schemas.openxmlformats.org/markup-compatibility/2006">
          <mc:Choice Requires="x14">
            <control shapeId="60825" r:id="rId353" name="Button 409">
              <controlPr locked="0" defaultSize="0" autoFill="0" autoLine="0" autoPict="0">
                <anchor moveWithCells="1" sizeWithCells="1">
                  <from>
                    <xdr:col>5379</xdr:col>
                    <xdr:colOff>0</xdr:colOff>
                    <xdr:row>786489</xdr:row>
                    <xdr:rowOff>0</xdr:rowOff>
                  </from>
                  <to>
                    <xdr:col>5379</xdr:col>
                    <xdr:colOff>0</xdr:colOff>
                    <xdr:row>786489</xdr:row>
                    <xdr:rowOff>0</xdr:rowOff>
                  </to>
                </anchor>
              </controlPr>
            </control>
          </mc:Choice>
        </mc:AlternateContent>
        <mc:AlternateContent xmlns:mc="http://schemas.openxmlformats.org/markup-compatibility/2006">
          <mc:Choice Requires="x14">
            <control shapeId="60826" r:id="rId354" name="Button 410">
              <controlPr locked="0" defaultSize="0" autoFill="0" autoLine="0" autoPict="0">
                <anchor moveWithCells="1" sizeWithCells="1">
                  <from>
                    <xdr:col>5379</xdr:col>
                    <xdr:colOff>0</xdr:colOff>
                    <xdr:row>852025</xdr:row>
                    <xdr:rowOff>0</xdr:rowOff>
                  </from>
                  <to>
                    <xdr:col>5379</xdr:col>
                    <xdr:colOff>0</xdr:colOff>
                    <xdr:row>852025</xdr:row>
                    <xdr:rowOff>0</xdr:rowOff>
                  </to>
                </anchor>
              </controlPr>
            </control>
          </mc:Choice>
        </mc:AlternateContent>
        <mc:AlternateContent xmlns:mc="http://schemas.openxmlformats.org/markup-compatibility/2006">
          <mc:Choice Requires="x14">
            <control shapeId="60827" r:id="rId355" name="Button 411">
              <controlPr locked="0" defaultSize="0" autoFill="0" autoLine="0" autoPict="0">
                <anchor moveWithCells="1" sizeWithCells="1">
                  <from>
                    <xdr:col>5379</xdr:col>
                    <xdr:colOff>0</xdr:colOff>
                    <xdr:row>917561</xdr:row>
                    <xdr:rowOff>0</xdr:rowOff>
                  </from>
                  <to>
                    <xdr:col>5379</xdr:col>
                    <xdr:colOff>0</xdr:colOff>
                    <xdr:row>917561</xdr:row>
                    <xdr:rowOff>0</xdr:rowOff>
                  </to>
                </anchor>
              </controlPr>
            </control>
          </mc:Choice>
        </mc:AlternateContent>
        <mc:AlternateContent xmlns:mc="http://schemas.openxmlformats.org/markup-compatibility/2006">
          <mc:Choice Requires="x14">
            <control shapeId="60828" r:id="rId356" name="Button 412">
              <controlPr locked="0" defaultSize="0" autoFill="0" autoLine="0" autoPict="0">
                <anchor moveWithCells="1" sizeWithCells="1">
                  <from>
                    <xdr:col>5379</xdr:col>
                    <xdr:colOff>0</xdr:colOff>
                    <xdr:row>983097</xdr:row>
                    <xdr:rowOff>0</xdr:rowOff>
                  </from>
                  <to>
                    <xdr:col>5379</xdr:col>
                    <xdr:colOff>0</xdr:colOff>
                    <xdr:row>983097</xdr:row>
                    <xdr:rowOff>0</xdr:rowOff>
                  </to>
                </anchor>
              </controlPr>
            </control>
          </mc:Choice>
        </mc:AlternateContent>
        <mc:AlternateContent xmlns:mc="http://schemas.openxmlformats.org/markup-compatibility/2006">
          <mc:Choice Requires="x14">
            <control shapeId="60829" r:id="rId357" name="Button 413">
              <controlPr locked="0" defaultSize="0" autoFill="0" autoLine="0" autoPict="0">
                <anchor moveWithCells="1" sizeWithCells="1">
                  <from>
                    <xdr:col>5633</xdr:col>
                    <xdr:colOff>0</xdr:colOff>
                    <xdr:row>56</xdr:row>
                    <xdr:rowOff>0</xdr:rowOff>
                  </from>
                  <to>
                    <xdr:col>5633</xdr:col>
                    <xdr:colOff>0</xdr:colOff>
                    <xdr:row>56</xdr:row>
                    <xdr:rowOff>0</xdr:rowOff>
                  </to>
                </anchor>
              </controlPr>
            </control>
          </mc:Choice>
        </mc:AlternateContent>
        <mc:AlternateContent xmlns:mc="http://schemas.openxmlformats.org/markup-compatibility/2006">
          <mc:Choice Requires="x14">
            <control shapeId="60830" r:id="rId358" name="Button 414">
              <controlPr locked="0" defaultSize="0" autoFill="0" autoLine="0" autoPict="0">
                <anchor moveWithCells="1" sizeWithCells="1">
                  <from>
                    <xdr:col>5635</xdr:col>
                    <xdr:colOff>0</xdr:colOff>
                    <xdr:row>65593</xdr:row>
                    <xdr:rowOff>0</xdr:rowOff>
                  </from>
                  <to>
                    <xdr:col>5635</xdr:col>
                    <xdr:colOff>0</xdr:colOff>
                    <xdr:row>65593</xdr:row>
                    <xdr:rowOff>0</xdr:rowOff>
                  </to>
                </anchor>
              </controlPr>
            </control>
          </mc:Choice>
        </mc:AlternateContent>
        <mc:AlternateContent xmlns:mc="http://schemas.openxmlformats.org/markup-compatibility/2006">
          <mc:Choice Requires="x14">
            <control shapeId="60831" r:id="rId359" name="Button 415">
              <controlPr locked="0" defaultSize="0" autoFill="0" autoLine="0" autoPict="0">
                <anchor moveWithCells="1" sizeWithCells="1">
                  <from>
                    <xdr:col>5635</xdr:col>
                    <xdr:colOff>0</xdr:colOff>
                    <xdr:row>131129</xdr:row>
                    <xdr:rowOff>0</xdr:rowOff>
                  </from>
                  <to>
                    <xdr:col>5635</xdr:col>
                    <xdr:colOff>0</xdr:colOff>
                    <xdr:row>131129</xdr:row>
                    <xdr:rowOff>0</xdr:rowOff>
                  </to>
                </anchor>
              </controlPr>
            </control>
          </mc:Choice>
        </mc:AlternateContent>
        <mc:AlternateContent xmlns:mc="http://schemas.openxmlformats.org/markup-compatibility/2006">
          <mc:Choice Requires="x14">
            <control shapeId="60832" r:id="rId360" name="Button 416">
              <controlPr locked="0" defaultSize="0" autoFill="0" autoLine="0" autoPict="0">
                <anchor moveWithCells="1" sizeWithCells="1">
                  <from>
                    <xdr:col>5635</xdr:col>
                    <xdr:colOff>0</xdr:colOff>
                    <xdr:row>196665</xdr:row>
                    <xdr:rowOff>0</xdr:rowOff>
                  </from>
                  <to>
                    <xdr:col>5635</xdr:col>
                    <xdr:colOff>0</xdr:colOff>
                    <xdr:row>196665</xdr:row>
                    <xdr:rowOff>0</xdr:rowOff>
                  </to>
                </anchor>
              </controlPr>
            </control>
          </mc:Choice>
        </mc:AlternateContent>
        <mc:AlternateContent xmlns:mc="http://schemas.openxmlformats.org/markup-compatibility/2006">
          <mc:Choice Requires="x14">
            <control shapeId="60833" r:id="rId361" name="Button 417">
              <controlPr locked="0" defaultSize="0" autoFill="0" autoLine="0" autoPict="0">
                <anchor moveWithCells="1" sizeWithCells="1">
                  <from>
                    <xdr:col>5635</xdr:col>
                    <xdr:colOff>0</xdr:colOff>
                    <xdr:row>262201</xdr:row>
                    <xdr:rowOff>0</xdr:rowOff>
                  </from>
                  <to>
                    <xdr:col>5635</xdr:col>
                    <xdr:colOff>0</xdr:colOff>
                    <xdr:row>262201</xdr:row>
                    <xdr:rowOff>0</xdr:rowOff>
                  </to>
                </anchor>
              </controlPr>
            </control>
          </mc:Choice>
        </mc:AlternateContent>
        <mc:AlternateContent xmlns:mc="http://schemas.openxmlformats.org/markup-compatibility/2006">
          <mc:Choice Requires="x14">
            <control shapeId="60834" r:id="rId362" name="Button 418">
              <controlPr locked="0" defaultSize="0" autoFill="0" autoLine="0" autoPict="0">
                <anchor moveWithCells="1" sizeWithCells="1">
                  <from>
                    <xdr:col>5635</xdr:col>
                    <xdr:colOff>0</xdr:colOff>
                    <xdr:row>327737</xdr:row>
                    <xdr:rowOff>0</xdr:rowOff>
                  </from>
                  <to>
                    <xdr:col>5635</xdr:col>
                    <xdr:colOff>0</xdr:colOff>
                    <xdr:row>327737</xdr:row>
                    <xdr:rowOff>0</xdr:rowOff>
                  </to>
                </anchor>
              </controlPr>
            </control>
          </mc:Choice>
        </mc:AlternateContent>
        <mc:AlternateContent xmlns:mc="http://schemas.openxmlformats.org/markup-compatibility/2006">
          <mc:Choice Requires="x14">
            <control shapeId="60835" r:id="rId363" name="Button 419">
              <controlPr locked="0" defaultSize="0" autoFill="0" autoLine="0" autoPict="0">
                <anchor moveWithCells="1" sizeWithCells="1">
                  <from>
                    <xdr:col>5635</xdr:col>
                    <xdr:colOff>0</xdr:colOff>
                    <xdr:row>393273</xdr:row>
                    <xdr:rowOff>0</xdr:rowOff>
                  </from>
                  <to>
                    <xdr:col>5635</xdr:col>
                    <xdr:colOff>0</xdr:colOff>
                    <xdr:row>393273</xdr:row>
                    <xdr:rowOff>0</xdr:rowOff>
                  </to>
                </anchor>
              </controlPr>
            </control>
          </mc:Choice>
        </mc:AlternateContent>
        <mc:AlternateContent xmlns:mc="http://schemas.openxmlformats.org/markup-compatibility/2006">
          <mc:Choice Requires="x14">
            <control shapeId="60836" r:id="rId364" name="Button 420">
              <controlPr locked="0" defaultSize="0" autoFill="0" autoLine="0" autoPict="0">
                <anchor moveWithCells="1" sizeWithCells="1">
                  <from>
                    <xdr:col>5635</xdr:col>
                    <xdr:colOff>0</xdr:colOff>
                    <xdr:row>458809</xdr:row>
                    <xdr:rowOff>0</xdr:rowOff>
                  </from>
                  <to>
                    <xdr:col>5635</xdr:col>
                    <xdr:colOff>0</xdr:colOff>
                    <xdr:row>458809</xdr:row>
                    <xdr:rowOff>0</xdr:rowOff>
                  </to>
                </anchor>
              </controlPr>
            </control>
          </mc:Choice>
        </mc:AlternateContent>
        <mc:AlternateContent xmlns:mc="http://schemas.openxmlformats.org/markup-compatibility/2006">
          <mc:Choice Requires="x14">
            <control shapeId="60837" r:id="rId365" name="Button 421">
              <controlPr locked="0" defaultSize="0" autoFill="0" autoLine="0" autoPict="0">
                <anchor moveWithCells="1" sizeWithCells="1">
                  <from>
                    <xdr:col>5635</xdr:col>
                    <xdr:colOff>0</xdr:colOff>
                    <xdr:row>524345</xdr:row>
                    <xdr:rowOff>0</xdr:rowOff>
                  </from>
                  <to>
                    <xdr:col>5635</xdr:col>
                    <xdr:colOff>0</xdr:colOff>
                    <xdr:row>524345</xdr:row>
                    <xdr:rowOff>0</xdr:rowOff>
                  </to>
                </anchor>
              </controlPr>
            </control>
          </mc:Choice>
        </mc:AlternateContent>
        <mc:AlternateContent xmlns:mc="http://schemas.openxmlformats.org/markup-compatibility/2006">
          <mc:Choice Requires="x14">
            <control shapeId="60838" r:id="rId366" name="Button 422">
              <controlPr locked="0" defaultSize="0" autoFill="0" autoLine="0" autoPict="0">
                <anchor moveWithCells="1" sizeWithCells="1">
                  <from>
                    <xdr:col>5635</xdr:col>
                    <xdr:colOff>0</xdr:colOff>
                    <xdr:row>589881</xdr:row>
                    <xdr:rowOff>0</xdr:rowOff>
                  </from>
                  <to>
                    <xdr:col>5635</xdr:col>
                    <xdr:colOff>0</xdr:colOff>
                    <xdr:row>589881</xdr:row>
                    <xdr:rowOff>0</xdr:rowOff>
                  </to>
                </anchor>
              </controlPr>
            </control>
          </mc:Choice>
        </mc:AlternateContent>
        <mc:AlternateContent xmlns:mc="http://schemas.openxmlformats.org/markup-compatibility/2006">
          <mc:Choice Requires="x14">
            <control shapeId="60839" r:id="rId367" name="Button 423">
              <controlPr locked="0" defaultSize="0" autoFill="0" autoLine="0" autoPict="0">
                <anchor moveWithCells="1" sizeWithCells="1">
                  <from>
                    <xdr:col>5635</xdr:col>
                    <xdr:colOff>0</xdr:colOff>
                    <xdr:row>655417</xdr:row>
                    <xdr:rowOff>0</xdr:rowOff>
                  </from>
                  <to>
                    <xdr:col>5635</xdr:col>
                    <xdr:colOff>0</xdr:colOff>
                    <xdr:row>655417</xdr:row>
                    <xdr:rowOff>0</xdr:rowOff>
                  </to>
                </anchor>
              </controlPr>
            </control>
          </mc:Choice>
        </mc:AlternateContent>
        <mc:AlternateContent xmlns:mc="http://schemas.openxmlformats.org/markup-compatibility/2006">
          <mc:Choice Requires="x14">
            <control shapeId="60840" r:id="rId368" name="Button 424">
              <controlPr locked="0" defaultSize="0" autoFill="0" autoLine="0" autoPict="0">
                <anchor moveWithCells="1" sizeWithCells="1">
                  <from>
                    <xdr:col>5635</xdr:col>
                    <xdr:colOff>0</xdr:colOff>
                    <xdr:row>720953</xdr:row>
                    <xdr:rowOff>0</xdr:rowOff>
                  </from>
                  <to>
                    <xdr:col>5635</xdr:col>
                    <xdr:colOff>0</xdr:colOff>
                    <xdr:row>720953</xdr:row>
                    <xdr:rowOff>0</xdr:rowOff>
                  </to>
                </anchor>
              </controlPr>
            </control>
          </mc:Choice>
        </mc:AlternateContent>
        <mc:AlternateContent xmlns:mc="http://schemas.openxmlformats.org/markup-compatibility/2006">
          <mc:Choice Requires="x14">
            <control shapeId="60841" r:id="rId369" name="Button 425">
              <controlPr locked="0" defaultSize="0" autoFill="0" autoLine="0" autoPict="0">
                <anchor moveWithCells="1" sizeWithCells="1">
                  <from>
                    <xdr:col>5635</xdr:col>
                    <xdr:colOff>0</xdr:colOff>
                    <xdr:row>786489</xdr:row>
                    <xdr:rowOff>0</xdr:rowOff>
                  </from>
                  <to>
                    <xdr:col>5635</xdr:col>
                    <xdr:colOff>0</xdr:colOff>
                    <xdr:row>786489</xdr:row>
                    <xdr:rowOff>0</xdr:rowOff>
                  </to>
                </anchor>
              </controlPr>
            </control>
          </mc:Choice>
        </mc:AlternateContent>
        <mc:AlternateContent xmlns:mc="http://schemas.openxmlformats.org/markup-compatibility/2006">
          <mc:Choice Requires="x14">
            <control shapeId="60842" r:id="rId370" name="Button 426">
              <controlPr locked="0" defaultSize="0" autoFill="0" autoLine="0" autoPict="0">
                <anchor moveWithCells="1" sizeWithCells="1">
                  <from>
                    <xdr:col>5635</xdr:col>
                    <xdr:colOff>0</xdr:colOff>
                    <xdr:row>852025</xdr:row>
                    <xdr:rowOff>0</xdr:rowOff>
                  </from>
                  <to>
                    <xdr:col>5635</xdr:col>
                    <xdr:colOff>0</xdr:colOff>
                    <xdr:row>852025</xdr:row>
                    <xdr:rowOff>0</xdr:rowOff>
                  </to>
                </anchor>
              </controlPr>
            </control>
          </mc:Choice>
        </mc:AlternateContent>
        <mc:AlternateContent xmlns:mc="http://schemas.openxmlformats.org/markup-compatibility/2006">
          <mc:Choice Requires="x14">
            <control shapeId="60843" r:id="rId371" name="Button 427">
              <controlPr locked="0" defaultSize="0" autoFill="0" autoLine="0" autoPict="0">
                <anchor moveWithCells="1" sizeWithCells="1">
                  <from>
                    <xdr:col>5635</xdr:col>
                    <xdr:colOff>0</xdr:colOff>
                    <xdr:row>917561</xdr:row>
                    <xdr:rowOff>0</xdr:rowOff>
                  </from>
                  <to>
                    <xdr:col>5635</xdr:col>
                    <xdr:colOff>0</xdr:colOff>
                    <xdr:row>917561</xdr:row>
                    <xdr:rowOff>0</xdr:rowOff>
                  </to>
                </anchor>
              </controlPr>
            </control>
          </mc:Choice>
        </mc:AlternateContent>
        <mc:AlternateContent xmlns:mc="http://schemas.openxmlformats.org/markup-compatibility/2006">
          <mc:Choice Requires="x14">
            <control shapeId="60844" r:id="rId372" name="Button 428">
              <controlPr locked="0" defaultSize="0" autoFill="0" autoLine="0" autoPict="0">
                <anchor moveWithCells="1" sizeWithCells="1">
                  <from>
                    <xdr:col>5635</xdr:col>
                    <xdr:colOff>0</xdr:colOff>
                    <xdr:row>983097</xdr:row>
                    <xdr:rowOff>0</xdr:rowOff>
                  </from>
                  <to>
                    <xdr:col>5635</xdr:col>
                    <xdr:colOff>0</xdr:colOff>
                    <xdr:row>983097</xdr:row>
                    <xdr:rowOff>0</xdr:rowOff>
                  </to>
                </anchor>
              </controlPr>
            </control>
          </mc:Choice>
        </mc:AlternateContent>
        <mc:AlternateContent xmlns:mc="http://schemas.openxmlformats.org/markup-compatibility/2006">
          <mc:Choice Requires="x14">
            <control shapeId="60845" r:id="rId373" name="Button 429">
              <controlPr locked="0" defaultSize="0" autoFill="0" autoLine="0" autoPict="0">
                <anchor moveWithCells="1" sizeWithCells="1">
                  <from>
                    <xdr:col>5889</xdr:col>
                    <xdr:colOff>0</xdr:colOff>
                    <xdr:row>56</xdr:row>
                    <xdr:rowOff>0</xdr:rowOff>
                  </from>
                  <to>
                    <xdr:col>5889</xdr:col>
                    <xdr:colOff>0</xdr:colOff>
                    <xdr:row>56</xdr:row>
                    <xdr:rowOff>0</xdr:rowOff>
                  </to>
                </anchor>
              </controlPr>
            </control>
          </mc:Choice>
        </mc:AlternateContent>
        <mc:AlternateContent xmlns:mc="http://schemas.openxmlformats.org/markup-compatibility/2006">
          <mc:Choice Requires="x14">
            <control shapeId="60846" r:id="rId374" name="Button 430">
              <controlPr locked="0" defaultSize="0" autoFill="0" autoLine="0" autoPict="0">
                <anchor moveWithCells="1" sizeWithCells="1">
                  <from>
                    <xdr:col>5891</xdr:col>
                    <xdr:colOff>0</xdr:colOff>
                    <xdr:row>65593</xdr:row>
                    <xdr:rowOff>0</xdr:rowOff>
                  </from>
                  <to>
                    <xdr:col>5891</xdr:col>
                    <xdr:colOff>0</xdr:colOff>
                    <xdr:row>65593</xdr:row>
                    <xdr:rowOff>0</xdr:rowOff>
                  </to>
                </anchor>
              </controlPr>
            </control>
          </mc:Choice>
        </mc:AlternateContent>
        <mc:AlternateContent xmlns:mc="http://schemas.openxmlformats.org/markup-compatibility/2006">
          <mc:Choice Requires="x14">
            <control shapeId="60847" r:id="rId375" name="Button 431">
              <controlPr locked="0" defaultSize="0" autoFill="0" autoLine="0" autoPict="0">
                <anchor moveWithCells="1" sizeWithCells="1">
                  <from>
                    <xdr:col>5891</xdr:col>
                    <xdr:colOff>0</xdr:colOff>
                    <xdr:row>131129</xdr:row>
                    <xdr:rowOff>0</xdr:rowOff>
                  </from>
                  <to>
                    <xdr:col>5891</xdr:col>
                    <xdr:colOff>0</xdr:colOff>
                    <xdr:row>131129</xdr:row>
                    <xdr:rowOff>0</xdr:rowOff>
                  </to>
                </anchor>
              </controlPr>
            </control>
          </mc:Choice>
        </mc:AlternateContent>
        <mc:AlternateContent xmlns:mc="http://schemas.openxmlformats.org/markup-compatibility/2006">
          <mc:Choice Requires="x14">
            <control shapeId="60848" r:id="rId376" name="Button 432">
              <controlPr locked="0" defaultSize="0" autoFill="0" autoLine="0" autoPict="0">
                <anchor moveWithCells="1" sizeWithCells="1">
                  <from>
                    <xdr:col>5891</xdr:col>
                    <xdr:colOff>0</xdr:colOff>
                    <xdr:row>196665</xdr:row>
                    <xdr:rowOff>0</xdr:rowOff>
                  </from>
                  <to>
                    <xdr:col>5891</xdr:col>
                    <xdr:colOff>0</xdr:colOff>
                    <xdr:row>196665</xdr:row>
                    <xdr:rowOff>0</xdr:rowOff>
                  </to>
                </anchor>
              </controlPr>
            </control>
          </mc:Choice>
        </mc:AlternateContent>
        <mc:AlternateContent xmlns:mc="http://schemas.openxmlformats.org/markup-compatibility/2006">
          <mc:Choice Requires="x14">
            <control shapeId="60849" r:id="rId377" name="Button 433">
              <controlPr locked="0" defaultSize="0" autoFill="0" autoLine="0" autoPict="0">
                <anchor moveWithCells="1" sizeWithCells="1">
                  <from>
                    <xdr:col>5891</xdr:col>
                    <xdr:colOff>0</xdr:colOff>
                    <xdr:row>262201</xdr:row>
                    <xdr:rowOff>0</xdr:rowOff>
                  </from>
                  <to>
                    <xdr:col>5891</xdr:col>
                    <xdr:colOff>0</xdr:colOff>
                    <xdr:row>262201</xdr:row>
                    <xdr:rowOff>0</xdr:rowOff>
                  </to>
                </anchor>
              </controlPr>
            </control>
          </mc:Choice>
        </mc:AlternateContent>
        <mc:AlternateContent xmlns:mc="http://schemas.openxmlformats.org/markup-compatibility/2006">
          <mc:Choice Requires="x14">
            <control shapeId="60850" r:id="rId378" name="Button 434">
              <controlPr locked="0" defaultSize="0" autoFill="0" autoLine="0" autoPict="0">
                <anchor moveWithCells="1" sizeWithCells="1">
                  <from>
                    <xdr:col>5891</xdr:col>
                    <xdr:colOff>0</xdr:colOff>
                    <xdr:row>327737</xdr:row>
                    <xdr:rowOff>0</xdr:rowOff>
                  </from>
                  <to>
                    <xdr:col>5891</xdr:col>
                    <xdr:colOff>0</xdr:colOff>
                    <xdr:row>327737</xdr:row>
                    <xdr:rowOff>0</xdr:rowOff>
                  </to>
                </anchor>
              </controlPr>
            </control>
          </mc:Choice>
        </mc:AlternateContent>
        <mc:AlternateContent xmlns:mc="http://schemas.openxmlformats.org/markup-compatibility/2006">
          <mc:Choice Requires="x14">
            <control shapeId="60851" r:id="rId379" name="Button 435">
              <controlPr locked="0" defaultSize="0" autoFill="0" autoLine="0" autoPict="0">
                <anchor moveWithCells="1" sizeWithCells="1">
                  <from>
                    <xdr:col>5891</xdr:col>
                    <xdr:colOff>0</xdr:colOff>
                    <xdr:row>393273</xdr:row>
                    <xdr:rowOff>0</xdr:rowOff>
                  </from>
                  <to>
                    <xdr:col>5891</xdr:col>
                    <xdr:colOff>0</xdr:colOff>
                    <xdr:row>393273</xdr:row>
                    <xdr:rowOff>0</xdr:rowOff>
                  </to>
                </anchor>
              </controlPr>
            </control>
          </mc:Choice>
        </mc:AlternateContent>
        <mc:AlternateContent xmlns:mc="http://schemas.openxmlformats.org/markup-compatibility/2006">
          <mc:Choice Requires="x14">
            <control shapeId="60852" r:id="rId380" name="Button 436">
              <controlPr locked="0" defaultSize="0" autoFill="0" autoLine="0" autoPict="0">
                <anchor moveWithCells="1" sizeWithCells="1">
                  <from>
                    <xdr:col>5891</xdr:col>
                    <xdr:colOff>0</xdr:colOff>
                    <xdr:row>458809</xdr:row>
                    <xdr:rowOff>0</xdr:rowOff>
                  </from>
                  <to>
                    <xdr:col>5891</xdr:col>
                    <xdr:colOff>0</xdr:colOff>
                    <xdr:row>458809</xdr:row>
                    <xdr:rowOff>0</xdr:rowOff>
                  </to>
                </anchor>
              </controlPr>
            </control>
          </mc:Choice>
        </mc:AlternateContent>
        <mc:AlternateContent xmlns:mc="http://schemas.openxmlformats.org/markup-compatibility/2006">
          <mc:Choice Requires="x14">
            <control shapeId="60853" r:id="rId381" name="Button 437">
              <controlPr locked="0" defaultSize="0" autoFill="0" autoLine="0" autoPict="0">
                <anchor moveWithCells="1" sizeWithCells="1">
                  <from>
                    <xdr:col>5891</xdr:col>
                    <xdr:colOff>0</xdr:colOff>
                    <xdr:row>524345</xdr:row>
                    <xdr:rowOff>0</xdr:rowOff>
                  </from>
                  <to>
                    <xdr:col>5891</xdr:col>
                    <xdr:colOff>0</xdr:colOff>
                    <xdr:row>524345</xdr:row>
                    <xdr:rowOff>0</xdr:rowOff>
                  </to>
                </anchor>
              </controlPr>
            </control>
          </mc:Choice>
        </mc:AlternateContent>
        <mc:AlternateContent xmlns:mc="http://schemas.openxmlformats.org/markup-compatibility/2006">
          <mc:Choice Requires="x14">
            <control shapeId="60854" r:id="rId382" name="Button 438">
              <controlPr locked="0" defaultSize="0" autoFill="0" autoLine="0" autoPict="0">
                <anchor moveWithCells="1" sizeWithCells="1">
                  <from>
                    <xdr:col>5891</xdr:col>
                    <xdr:colOff>0</xdr:colOff>
                    <xdr:row>589881</xdr:row>
                    <xdr:rowOff>0</xdr:rowOff>
                  </from>
                  <to>
                    <xdr:col>5891</xdr:col>
                    <xdr:colOff>0</xdr:colOff>
                    <xdr:row>589881</xdr:row>
                    <xdr:rowOff>0</xdr:rowOff>
                  </to>
                </anchor>
              </controlPr>
            </control>
          </mc:Choice>
        </mc:AlternateContent>
        <mc:AlternateContent xmlns:mc="http://schemas.openxmlformats.org/markup-compatibility/2006">
          <mc:Choice Requires="x14">
            <control shapeId="60855" r:id="rId383" name="Button 439">
              <controlPr locked="0" defaultSize="0" autoFill="0" autoLine="0" autoPict="0">
                <anchor moveWithCells="1" sizeWithCells="1">
                  <from>
                    <xdr:col>5891</xdr:col>
                    <xdr:colOff>0</xdr:colOff>
                    <xdr:row>655417</xdr:row>
                    <xdr:rowOff>0</xdr:rowOff>
                  </from>
                  <to>
                    <xdr:col>5891</xdr:col>
                    <xdr:colOff>0</xdr:colOff>
                    <xdr:row>655417</xdr:row>
                    <xdr:rowOff>0</xdr:rowOff>
                  </to>
                </anchor>
              </controlPr>
            </control>
          </mc:Choice>
        </mc:AlternateContent>
        <mc:AlternateContent xmlns:mc="http://schemas.openxmlformats.org/markup-compatibility/2006">
          <mc:Choice Requires="x14">
            <control shapeId="60856" r:id="rId384" name="Button 440">
              <controlPr locked="0" defaultSize="0" autoFill="0" autoLine="0" autoPict="0">
                <anchor moveWithCells="1" sizeWithCells="1">
                  <from>
                    <xdr:col>5891</xdr:col>
                    <xdr:colOff>0</xdr:colOff>
                    <xdr:row>720953</xdr:row>
                    <xdr:rowOff>0</xdr:rowOff>
                  </from>
                  <to>
                    <xdr:col>5891</xdr:col>
                    <xdr:colOff>0</xdr:colOff>
                    <xdr:row>720953</xdr:row>
                    <xdr:rowOff>0</xdr:rowOff>
                  </to>
                </anchor>
              </controlPr>
            </control>
          </mc:Choice>
        </mc:AlternateContent>
        <mc:AlternateContent xmlns:mc="http://schemas.openxmlformats.org/markup-compatibility/2006">
          <mc:Choice Requires="x14">
            <control shapeId="60857" r:id="rId385" name="Button 441">
              <controlPr locked="0" defaultSize="0" autoFill="0" autoLine="0" autoPict="0">
                <anchor moveWithCells="1" sizeWithCells="1">
                  <from>
                    <xdr:col>5891</xdr:col>
                    <xdr:colOff>0</xdr:colOff>
                    <xdr:row>786489</xdr:row>
                    <xdr:rowOff>0</xdr:rowOff>
                  </from>
                  <to>
                    <xdr:col>5891</xdr:col>
                    <xdr:colOff>0</xdr:colOff>
                    <xdr:row>786489</xdr:row>
                    <xdr:rowOff>0</xdr:rowOff>
                  </to>
                </anchor>
              </controlPr>
            </control>
          </mc:Choice>
        </mc:AlternateContent>
        <mc:AlternateContent xmlns:mc="http://schemas.openxmlformats.org/markup-compatibility/2006">
          <mc:Choice Requires="x14">
            <control shapeId="60858" r:id="rId386" name="Button 442">
              <controlPr locked="0" defaultSize="0" autoFill="0" autoLine="0" autoPict="0">
                <anchor moveWithCells="1" sizeWithCells="1">
                  <from>
                    <xdr:col>5891</xdr:col>
                    <xdr:colOff>0</xdr:colOff>
                    <xdr:row>852025</xdr:row>
                    <xdr:rowOff>0</xdr:rowOff>
                  </from>
                  <to>
                    <xdr:col>5891</xdr:col>
                    <xdr:colOff>0</xdr:colOff>
                    <xdr:row>852025</xdr:row>
                    <xdr:rowOff>0</xdr:rowOff>
                  </to>
                </anchor>
              </controlPr>
            </control>
          </mc:Choice>
        </mc:AlternateContent>
        <mc:AlternateContent xmlns:mc="http://schemas.openxmlformats.org/markup-compatibility/2006">
          <mc:Choice Requires="x14">
            <control shapeId="60859" r:id="rId387" name="Button 443">
              <controlPr locked="0" defaultSize="0" autoFill="0" autoLine="0" autoPict="0">
                <anchor moveWithCells="1" sizeWithCells="1">
                  <from>
                    <xdr:col>5891</xdr:col>
                    <xdr:colOff>0</xdr:colOff>
                    <xdr:row>917561</xdr:row>
                    <xdr:rowOff>0</xdr:rowOff>
                  </from>
                  <to>
                    <xdr:col>5891</xdr:col>
                    <xdr:colOff>0</xdr:colOff>
                    <xdr:row>917561</xdr:row>
                    <xdr:rowOff>0</xdr:rowOff>
                  </to>
                </anchor>
              </controlPr>
            </control>
          </mc:Choice>
        </mc:AlternateContent>
        <mc:AlternateContent xmlns:mc="http://schemas.openxmlformats.org/markup-compatibility/2006">
          <mc:Choice Requires="x14">
            <control shapeId="60860" r:id="rId388" name="Button 444">
              <controlPr locked="0" defaultSize="0" autoFill="0" autoLine="0" autoPict="0">
                <anchor moveWithCells="1" sizeWithCells="1">
                  <from>
                    <xdr:col>5891</xdr:col>
                    <xdr:colOff>0</xdr:colOff>
                    <xdr:row>983097</xdr:row>
                    <xdr:rowOff>0</xdr:rowOff>
                  </from>
                  <to>
                    <xdr:col>5891</xdr:col>
                    <xdr:colOff>0</xdr:colOff>
                    <xdr:row>983097</xdr:row>
                    <xdr:rowOff>0</xdr:rowOff>
                  </to>
                </anchor>
              </controlPr>
            </control>
          </mc:Choice>
        </mc:AlternateContent>
        <mc:AlternateContent xmlns:mc="http://schemas.openxmlformats.org/markup-compatibility/2006">
          <mc:Choice Requires="x14">
            <control shapeId="60861" r:id="rId389" name="Button 445">
              <controlPr locked="0" defaultSize="0" autoFill="0" autoLine="0" autoPict="0">
                <anchor moveWithCells="1" sizeWithCells="1">
                  <from>
                    <xdr:col>6145</xdr:col>
                    <xdr:colOff>0</xdr:colOff>
                    <xdr:row>56</xdr:row>
                    <xdr:rowOff>0</xdr:rowOff>
                  </from>
                  <to>
                    <xdr:col>6145</xdr:col>
                    <xdr:colOff>0</xdr:colOff>
                    <xdr:row>56</xdr:row>
                    <xdr:rowOff>0</xdr:rowOff>
                  </to>
                </anchor>
              </controlPr>
            </control>
          </mc:Choice>
        </mc:AlternateContent>
        <mc:AlternateContent xmlns:mc="http://schemas.openxmlformats.org/markup-compatibility/2006">
          <mc:Choice Requires="x14">
            <control shapeId="60862" r:id="rId390" name="Button 446">
              <controlPr locked="0" defaultSize="0" autoFill="0" autoLine="0" autoPict="0">
                <anchor moveWithCells="1" sizeWithCells="1">
                  <from>
                    <xdr:col>6147</xdr:col>
                    <xdr:colOff>0</xdr:colOff>
                    <xdr:row>65593</xdr:row>
                    <xdr:rowOff>0</xdr:rowOff>
                  </from>
                  <to>
                    <xdr:col>6147</xdr:col>
                    <xdr:colOff>0</xdr:colOff>
                    <xdr:row>65593</xdr:row>
                    <xdr:rowOff>0</xdr:rowOff>
                  </to>
                </anchor>
              </controlPr>
            </control>
          </mc:Choice>
        </mc:AlternateContent>
        <mc:AlternateContent xmlns:mc="http://schemas.openxmlformats.org/markup-compatibility/2006">
          <mc:Choice Requires="x14">
            <control shapeId="60863" r:id="rId391" name="Button 447">
              <controlPr locked="0" defaultSize="0" autoFill="0" autoLine="0" autoPict="0">
                <anchor moveWithCells="1" sizeWithCells="1">
                  <from>
                    <xdr:col>6147</xdr:col>
                    <xdr:colOff>0</xdr:colOff>
                    <xdr:row>131129</xdr:row>
                    <xdr:rowOff>0</xdr:rowOff>
                  </from>
                  <to>
                    <xdr:col>6147</xdr:col>
                    <xdr:colOff>0</xdr:colOff>
                    <xdr:row>131129</xdr:row>
                    <xdr:rowOff>0</xdr:rowOff>
                  </to>
                </anchor>
              </controlPr>
            </control>
          </mc:Choice>
        </mc:AlternateContent>
        <mc:AlternateContent xmlns:mc="http://schemas.openxmlformats.org/markup-compatibility/2006">
          <mc:Choice Requires="x14">
            <control shapeId="60864" r:id="rId392" name="Button 448">
              <controlPr locked="0" defaultSize="0" autoFill="0" autoLine="0" autoPict="0">
                <anchor moveWithCells="1" sizeWithCells="1">
                  <from>
                    <xdr:col>6147</xdr:col>
                    <xdr:colOff>0</xdr:colOff>
                    <xdr:row>196665</xdr:row>
                    <xdr:rowOff>0</xdr:rowOff>
                  </from>
                  <to>
                    <xdr:col>6147</xdr:col>
                    <xdr:colOff>0</xdr:colOff>
                    <xdr:row>196665</xdr:row>
                    <xdr:rowOff>0</xdr:rowOff>
                  </to>
                </anchor>
              </controlPr>
            </control>
          </mc:Choice>
        </mc:AlternateContent>
        <mc:AlternateContent xmlns:mc="http://schemas.openxmlformats.org/markup-compatibility/2006">
          <mc:Choice Requires="x14">
            <control shapeId="60865" r:id="rId393" name="Button 449">
              <controlPr locked="0" defaultSize="0" autoFill="0" autoLine="0" autoPict="0">
                <anchor moveWithCells="1" sizeWithCells="1">
                  <from>
                    <xdr:col>6147</xdr:col>
                    <xdr:colOff>0</xdr:colOff>
                    <xdr:row>262201</xdr:row>
                    <xdr:rowOff>0</xdr:rowOff>
                  </from>
                  <to>
                    <xdr:col>6147</xdr:col>
                    <xdr:colOff>0</xdr:colOff>
                    <xdr:row>262201</xdr:row>
                    <xdr:rowOff>0</xdr:rowOff>
                  </to>
                </anchor>
              </controlPr>
            </control>
          </mc:Choice>
        </mc:AlternateContent>
        <mc:AlternateContent xmlns:mc="http://schemas.openxmlformats.org/markup-compatibility/2006">
          <mc:Choice Requires="x14">
            <control shapeId="60866" r:id="rId394" name="Button 450">
              <controlPr locked="0" defaultSize="0" autoFill="0" autoLine="0" autoPict="0">
                <anchor moveWithCells="1" sizeWithCells="1">
                  <from>
                    <xdr:col>6147</xdr:col>
                    <xdr:colOff>0</xdr:colOff>
                    <xdr:row>327737</xdr:row>
                    <xdr:rowOff>0</xdr:rowOff>
                  </from>
                  <to>
                    <xdr:col>6147</xdr:col>
                    <xdr:colOff>0</xdr:colOff>
                    <xdr:row>327737</xdr:row>
                    <xdr:rowOff>0</xdr:rowOff>
                  </to>
                </anchor>
              </controlPr>
            </control>
          </mc:Choice>
        </mc:AlternateContent>
        <mc:AlternateContent xmlns:mc="http://schemas.openxmlformats.org/markup-compatibility/2006">
          <mc:Choice Requires="x14">
            <control shapeId="60867" r:id="rId395" name="Button 451">
              <controlPr locked="0" defaultSize="0" autoFill="0" autoLine="0" autoPict="0">
                <anchor moveWithCells="1" sizeWithCells="1">
                  <from>
                    <xdr:col>6147</xdr:col>
                    <xdr:colOff>0</xdr:colOff>
                    <xdr:row>393273</xdr:row>
                    <xdr:rowOff>0</xdr:rowOff>
                  </from>
                  <to>
                    <xdr:col>6147</xdr:col>
                    <xdr:colOff>0</xdr:colOff>
                    <xdr:row>393273</xdr:row>
                    <xdr:rowOff>0</xdr:rowOff>
                  </to>
                </anchor>
              </controlPr>
            </control>
          </mc:Choice>
        </mc:AlternateContent>
        <mc:AlternateContent xmlns:mc="http://schemas.openxmlformats.org/markup-compatibility/2006">
          <mc:Choice Requires="x14">
            <control shapeId="60868" r:id="rId396" name="Button 452">
              <controlPr locked="0" defaultSize="0" autoFill="0" autoLine="0" autoPict="0">
                <anchor moveWithCells="1" sizeWithCells="1">
                  <from>
                    <xdr:col>6147</xdr:col>
                    <xdr:colOff>0</xdr:colOff>
                    <xdr:row>458809</xdr:row>
                    <xdr:rowOff>0</xdr:rowOff>
                  </from>
                  <to>
                    <xdr:col>6147</xdr:col>
                    <xdr:colOff>0</xdr:colOff>
                    <xdr:row>458809</xdr:row>
                    <xdr:rowOff>0</xdr:rowOff>
                  </to>
                </anchor>
              </controlPr>
            </control>
          </mc:Choice>
        </mc:AlternateContent>
        <mc:AlternateContent xmlns:mc="http://schemas.openxmlformats.org/markup-compatibility/2006">
          <mc:Choice Requires="x14">
            <control shapeId="60869" r:id="rId397" name="Button 453">
              <controlPr locked="0" defaultSize="0" autoFill="0" autoLine="0" autoPict="0">
                <anchor moveWithCells="1" sizeWithCells="1">
                  <from>
                    <xdr:col>6147</xdr:col>
                    <xdr:colOff>0</xdr:colOff>
                    <xdr:row>524345</xdr:row>
                    <xdr:rowOff>0</xdr:rowOff>
                  </from>
                  <to>
                    <xdr:col>6147</xdr:col>
                    <xdr:colOff>0</xdr:colOff>
                    <xdr:row>524345</xdr:row>
                    <xdr:rowOff>0</xdr:rowOff>
                  </to>
                </anchor>
              </controlPr>
            </control>
          </mc:Choice>
        </mc:AlternateContent>
        <mc:AlternateContent xmlns:mc="http://schemas.openxmlformats.org/markup-compatibility/2006">
          <mc:Choice Requires="x14">
            <control shapeId="60870" r:id="rId398" name="Button 454">
              <controlPr locked="0" defaultSize="0" autoFill="0" autoLine="0" autoPict="0">
                <anchor moveWithCells="1" sizeWithCells="1">
                  <from>
                    <xdr:col>6147</xdr:col>
                    <xdr:colOff>0</xdr:colOff>
                    <xdr:row>589881</xdr:row>
                    <xdr:rowOff>0</xdr:rowOff>
                  </from>
                  <to>
                    <xdr:col>6147</xdr:col>
                    <xdr:colOff>0</xdr:colOff>
                    <xdr:row>589881</xdr:row>
                    <xdr:rowOff>0</xdr:rowOff>
                  </to>
                </anchor>
              </controlPr>
            </control>
          </mc:Choice>
        </mc:AlternateContent>
        <mc:AlternateContent xmlns:mc="http://schemas.openxmlformats.org/markup-compatibility/2006">
          <mc:Choice Requires="x14">
            <control shapeId="60871" r:id="rId399" name="Button 455">
              <controlPr locked="0" defaultSize="0" autoFill="0" autoLine="0" autoPict="0">
                <anchor moveWithCells="1" sizeWithCells="1">
                  <from>
                    <xdr:col>6147</xdr:col>
                    <xdr:colOff>0</xdr:colOff>
                    <xdr:row>655417</xdr:row>
                    <xdr:rowOff>0</xdr:rowOff>
                  </from>
                  <to>
                    <xdr:col>6147</xdr:col>
                    <xdr:colOff>0</xdr:colOff>
                    <xdr:row>655417</xdr:row>
                    <xdr:rowOff>0</xdr:rowOff>
                  </to>
                </anchor>
              </controlPr>
            </control>
          </mc:Choice>
        </mc:AlternateContent>
        <mc:AlternateContent xmlns:mc="http://schemas.openxmlformats.org/markup-compatibility/2006">
          <mc:Choice Requires="x14">
            <control shapeId="60872" r:id="rId400" name="Button 456">
              <controlPr locked="0" defaultSize="0" autoFill="0" autoLine="0" autoPict="0">
                <anchor moveWithCells="1" sizeWithCells="1">
                  <from>
                    <xdr:col>6147</xdr:col>
                    <xdr:colOff>0</xdr:colOff>
                    <xdr:row>720953</xdr:row>
                    <xdr:rowOff>0</xdr:rowOff>
                  </from>
                  <to>
                    <xdr:col>6147</xdr:col>
                    <xdr:colOff>0</xdr:colOff>
                    <xdr:row>720953</xdr:row>
                    <xdr:rowOff>0</xdr:rowOff>
                  </to>
                </anchor>
              </controlPr>
            </control>
          </mc:Choice>
        </mc:AlternateContent>
        <mc:AlternateContent xmlns:mc="http://schemas.openxmlformats.org/markup-compatibility/2006">
          <mc:Choice Requires="x14">
            <control shapeId="60873" r:id="rId401" name="Button 457">
              <controlPr locked="0" defaultSize="0" autoFill="0" autoLine="0" autoPict="0">
                <anchor moveWithCells="1" sizeWithCells="1">
                  <from>
                    <xdr:col>6147</xdr:col>
                    <xdr:colOff>0</xdr:colOff>
                    <xdr:row>786489</xdr:row>
                    <xdr:rowOff>0</xdr:rowOff>
                  </from>
                  <to>
                    <xdr:col>6147</xdr:col>
                    <xdr:colOff>0</xdr:colOff>
                    <xdr:row>786489</xdr:row>
                    <xdr:rowOff>0</xdr:rowOff>
                  </to>
                </anchor>
              </controlPr>
            </control>
          </mc:Choice>
        </mc:AlternateContent>
        <mc:AlternateContent xmlns:mc="http://schemas.openxmlformats.org/markup-compatibility/2006">
          <mc:Choice Requires="x14">
            <control shapeId="60874" r:id="rId402" name="Button 458">
              <controlPr locked="0" defaultSize="0" autoFill="0" autoLine="0" autoPict="0">
                <anchor moveWithCells="1" sizeWithCells="1">
                  <from>
                    <xdr:col>6147</xdr:col>
                    <xdr:colOff>0</xdr:colOff>
                    <xdr:row>852025</xdr:row>
                    <xdr:rowOff>0</xdr:rowOff>
                  </from>
                  <to>
                    <xdr:col>6147</xdr:col>
                    <xdr:colOff>0</xdr:colOff>
                    <xdr:row>852025</xdr:row>
                    <xdr:rowOff>0</xdr:rowOff>
                  </to>
                </anchor>
              </controlPr>
            </control>
          </mc:Choice>
        </mc:AlternateContent>
        <mc:AlternateContent xmlns:mc="http://schemas.openxmlformats.org/markup-compatibility/2006">
          <mc:Choice Requires="x14">
            <control shapeId="60875" r:id="rId403" name="Button 459">
              <controlPr locked="0" defaultSize="0" autoFill="0" autoLine="0" autoPict="0">
                <anchor moveWithCells="1" sizeWithCells="1">
                  <from>
                    <xdr:col>6147</xdr:col>
                    <xdr:colOff>0</xdr:colOff>
                    <xdr:row>917561</xdr:row>
                    <xdr:rowOff>0</xdr:rowOff>
                  </from>
                  <to>
                    <xdr:col>6147</xdr:col>
                    <xdr:colOff>0</xdr:colOff>
                    <xdr:row>917561</xdr:row>
                    <xdr:rowOff>0</xdr:rowOff>
                  </to>
                </anchor>
              </controlPr>
            </control>
          </mc:Choice>
        </mc:AlternateContent>
        <mc:AlternateContent xmlns:mc="http://schemas.openxmlformats.org/markup-compatibility/2006">
          <mc:Choice Requires="x14">
            <control shapeId="60876" r:id="rId404" name="Button 460">
              <controlPr locked="0" defaultSize="0" autoFill="0" autoLine="0" autoPict="0">
                <anchor moveWithCells="1" sizeWithCells="1">
                  <from>
                    <xdr:col>6147</xdr:col>
                    <xdr:colOff>0</xdr:colOff>
                    <xdr:row>983097</xdr:row>
                    <xdr:rowOff>0</xdr:rowOff>
                  </from>
                  <to>
                    <xdr:col>6147</xdr:col>
                    <xdr:colOff>0</xdr:colOff>
                    <xdr:row>983097</xdr:row>
                    <xdr:rowOff>0</xdr:rowOff>
                  </to>
                </anchor>
              </controlPr>
            </control>
          </mc:Choice>
        </mc:AlternateContent>
        <mc:AlternateContent xmlns:mc="http://schemas.openxmlformats.org/markup-compatibility/2006">
          <mc:Choice Requires="x14">
            <control shapeId="60877" r:id="rId405" name="Button 461">
              <controlPr locked="0" defaultSize="0" autoFill="0" autoLine="0" autoPict="0">
                <anchor moveWithCells="1" sizeWithCells="1">
                  <from>
                    <xdr:col>6401</xdr:col>
                    <xdr:colOff>0</xdr:colOff>
                    <xdr:row>56</xdr:row>
                    <xdr:rowOff>0</xdr:rowOff>
                  </from>
                  <to>
                    <xdr:col>6401</xdr:col>
                    <xdr:colOff>0</xdr:colOff>
                    <xdr:row>56</xdr:row>
                    <xdr:rowOff>0</xdr:rowOff>
                  </to>
                </anchor>
              </controlPr>
            </control>
          </mc:Choice>
        </mc:AlternateContent>
        <mc:AlternateContent xmlns:mc="http://schemas.openxmlformats.org/markup-compatibility/2006">
          <mc:Choice Requires="x14">
            <control shapeId="60878" r:id="rId406" name="Button 462">
              <controlPr locked="0" defaultSize="0" autoFill="0" autoLine="0" autoPict="0">
                <anchor moveWithCells="1" sizeWithCells="1">
                  <from>
                    <xdr:col>6403</xdr:col>
                    <xdr:colOff>0</xdr:colOff>
                    <xdr:row>65593</xdr:row>
                    <xdr:rowOff>0</xdr:rowOff>
                  </from>
                  <to>
                    <xdr:col>6403</xdr:col>
                    <xdr:colOff>0</xdr:colOff>
                    <xdr:row>65593</xdr:row>
                    <xdr:rowOff>0</xdr:rowOff>
                  </to>
                </anchor>
              </controlPr>
            </control>
          </mc:Choice>
        </mc:AlternateContent>
        <mc:AlternateContent xmlns:mc="http://schemas.openxmlformats.org/markup-compatibility/2006">
          <mc:Choice Requires="x14">
            <control shapeId="60879" r:id="rId407" name="Button 463">
              <controlPr locked="0" defaultSize="0" autoFill="0" autoLine="0" autoPict="0">
                <anchor moveWithCells="1" sizeWithCells="1">
                  <from>
                    <xdr:col>6403</xdr:col>
                    <xdr:colOff>0</xdr:colOff>
                    <xdr:row>131129</xdr:row>
                    <xdr:rowOff>0</xdr:rowOff>
                  </from>
                  <to>
                    <xdr:col>6403</xdr:col>
                    <xdr:colOff>0</xdr:colOff>
                    <xdr:row>131129</xdr:row>
                    <xdr:rowOff>0</xdr:rowOff>
                  </to>
                </anchor>
              </controlPr>
            </control>
          </mc:Choice>
        </mc:AlternateContent>
        <mc:AlternateContent xmlns:mc="http://schemas.openxmlformats.org/markup-compatibility/2006">
          <mc:Choice Requires="x14">
            <control shapeId="60880" r:id="rId408" name="Button 464">
              <controlPr locked="0" defaultSize="0" autoFill="0" autoLine="0" autoPict="0">
                <anchor moveWithCells="1" sizeWithCells="1">
                  <from>
                    <xdr:col>6403</xdr:col>
                    <xdr:colOff>0</xdr:colOff>
                    <xdr:row>196665</xdr:row>
                    <xdr:rowOff>0</xdr:rowOff>
                  </from>
                  <to>
                    <xdr:col>6403</xdr:col>
                    <xdr:colOff>0</xdr:colOff>
                    <xdr:row>196665</xdr:row>
                    <xdr:rowOff>0</xdr:rowOff>
                  </to>
                </anchor>
              </controlPr>
            </control>
          </mc:Choice>
        </mc:AlternateContent>
        <mc:AlternateContent xmlns:mc="http://schemas.openxmlformats.org/markup-compatibility/2006">
          <mc:Choice Requires="x14">
            <control shapeId="60881" r:id="rId409" name="Button 465">
              <controlPr locked="0" defaultSize="0" autoFill="0" autoLine="0" autoPict="0">
                <anchor moveWithCells="1" sizeWithCells="1">
                  <from>
                    <xdr:col>6403</xdr:col>
                    <xdr:colOff>0</xdr:colOff>
                    <xdr:row>262201</xdr:row>
                    <xdr:rowOff>0</xdr:rowOff>
                  </from>
                  <to>
                    <xdr:col>6403</xdr:col>
                    <xdr:colOff>0</xdr:colOff>
                    <xdr:row>262201</xdr:row>
                    <xdr:rowOff>0</xdr:rowOff>
                  </to>
                </anchor>
              </controlPr>
            </control>
          </mc:Choice>
        </mc:AlternateContent>
        <mc:AlternateContent xmlns:mc="http://schemas.openxmlformats.org/markup-compatibility/2006">
          <mc:Choice Requires="x14">
            <control shapeId="60882" r:id="rId410" name="Button 466">
              <controlPr locked="0" defaultSize="0" autoFill="0" autoLine="0" autoPict="0">
                <anchor moveWithCells="1" sizeWithCells="1">
                  <from>
                    <xdr:col>6403</xdr:col>
                    <xdr:colOff>0</xdr:colOff>
                    <xdr:row>327737</xdr:row>
                    <xdr:rowOff>0</xdr:rowOff>
                  </from>
                  <to>
                    <xdr:col>6403</xdr:col>
                    <xdr:colOff>0</xdr:colOff>
                    <xdr:row>327737</xdr:row>
                    <xdr:rowOff>0</xdr:rowOff>
                  </to>
                </anchor>
              </controlPr>
            </control>
          </mc:Choice>
        </mc:AlternateContent>
        <mc:AlternateContent xmlns:mc="http://schemas.openxmlformats.org/markup-compatibility/2006">
          <mc:Choice Requires="x14">
            <control shapeId="60883" r:id="rId411" name="Button 467">
              <controlPr locked="0" defaultSize="0" autoFill="0" autoLine="0" autoPict="0">
                <anchor moveWithCells="1" sizeWithCells="1">
                  <from>
                    <xdr:col>6403</xdr:col>
                    <xdr:colOff>0</xdr:colOff>
                    <xdr:row>393273</xdr:row>
                    <xdr:rowOff>0</xdr:rowOff>
                  </from>
                  <to>
                    <xdr:col>6403</xdr:col>
                    <xdr:colOff>0</xdr:colOff>
                    <xdr:row>393273</xdr:row>
                    <xdr:rowOff>0</xdr:rowOff>
                  </to>
                </anchor>
              </controlPr>
            </control>
          </mc:Choice>
        </mc:AlternateContent>
        <mc:AlternateContent xmlns:mc="http://schemas.openxmlformats.org/markup-compatibility/2006">
          <mc:Choice Requires="x14">
            <control shapeId="60884" r:id="rId412" name="Button 468">
              <controlPr locked="0" defaultSize="0" autoFill="0" autoLine="0" autoPict="0">
                <anchor moveWithCells="1" sizeWithCells="1">
                  <from>
                    <xdr:col>6403</xdr:col>
                    <xdr:colOff>0</xdr:colOff>
                    <xdr:row>458809</xdr:row>
                    <xdr:rowOff>0</xdr:rowOff>
                  </from>
                  <to>
                    <xdr:col>6403</xdr:col>
                    <xdr:colOff>0</xdr:colOff>
                    <xdr:row>458809</xdr:row>
                    <xdr:rowOff>0</xdr:rowOff>
                  </to>
                </anchor>
              </controlPr>
            </control>
          </mc:Choice>
        </mc:AlternateContent>
        <mc:AlternateContent xmlns:mc="http://schemas.openxmlformats.org/markup-compatibility/2006">
          <mc:Choice Requires="x14">
            <control shapeId="60885" r:id="rId413" name="Button 469">
              <controlPr locked="0" defaultSize="0" autoFill="0" autoLine="0" autoPict="0">
                <anchor moveWithCells="1" sizeWithCells="1">
                  <from>
                    <xdr:col>6403</xdr:col>
                    <xdr:colOff>0</xdr:colOff>
                    <xdr:row>524345</xdr:row>
                    <xdr:rowOff>0</xdr:rowOff>
                  </from>
                  <to>
                    <xdr:col>6403</xdr:col>
                    <xdr:colOff>0</xdr:colOff>
                    <xdr:row>524345</xdr:row>
                    <xdr:rowOff>0</xdr:rowOff>
                  </to>
                </anchor>
              </controlPr>
            </control>
          </mc:Choice>
        </mc:AlternateContent>
        <mc:AlternateContent xmlns:mc="http://schemas.openxmlformats.org/markup-compatibility/2006">
          <mc:Choice Requires="x14">
            <control shapeId="60886" r:id="rId414" name="Button 470">
              <controlPr locked="0" defaultSize="0" autoFill="0" autoLine="0" autoPict="0">
                <anchor moveWithCells="1" sizeWithCells="1">
                  <from>
                    <xdr:col>6403</xdr:col>
                    <xdr:colOff>0</xdr:colOff>
                    <xdr:row>589881</xdr:row>
                    <xdr:rowOff>0</xdr:rowOff>
                  </from>
                  <to>
                    <xdr:col>6403</xdr:col>
                    <xdr:colOff>0</xdr:colOff>
                    <xdr:row>589881</xdr:row>
                    <xdr:rowOff>0</xdr:rowOff>
                  </to>
                </anchor>
              </controlPr>
            </control>
          </mc:Choice>
        </mc:AlternateContent>
        <mc:AlternateContent xmlns:mc="http://schemas.openxmlformats.org/markup-compatibility/2006">
          <mc:Choice Requires="x14">
            <control shapeId="60887" r:id="rId415" name="Button 471">
              <controlPr locked="0" defaultSize="0" autoFill="0" autoLine="0" autoPict="0">
                <anchor moveWithCells="1" sizeWithCells="1">
                  <from>
                    <xdr:col>6403</xdr:col>
                    <xdr:colOff>0</xdr:colOff>
                    <xdr:row>655417</xdr:row>
                    <xdr:rowOff>0</xdr:rowOff>
                  </from>
                  <to>
                    <xdr:col>6403</xdr:col>
                    <xdr:colOff>0</xdr:colOff>
                    <xdr:row>655417</xdr:row>
                    <xdr:rowOff>0</xdr:rowOff>
                  </to>
                </anchor>
              </controlPr>
            </control>
          </mc:Choice>
        </mc:AlternateContent>
        <mc:AlternateContent xmlns:mc="http://schemas.openxmlformats.org/markup-compatibility/2006">
          <mc:Choice Requires="x14">
            <control shapeId="60888" r:id="rId416" name="Button 472">
              <controlPr locked="0" defaultSize="0" autoFill="0" autoLine="0" autoPict="0">
                <anchor moveWithCells="1" sizeWithCells="1">
                  <from>
                    <xdr:col>6403</xdr:col>
                    <xdr:colOff>0</xdr:colOff>
                    <xdr:row>720953</xdr:row>
                    <xdr:rowOff>0</xdr:rowOff>
                  </from>
                  <to>
                    <xdr:col>6403</xdr:col>
                    <xdr:colOff>0</xdr:colOff>
                    <xdr:row>720953</xdr:row>
                    <xdr:rowOff>0</xdr:rowOff>
                  </to>
                </anchor>
              </controlPr>
            </control>
          </mc:Choice>
        </mc:AlternateContent>
        <mc:AlternateContent xmlns:mc="http://schemas.openxmlformats.org/markup-compatibility/2006">
          <mc:Choice Requires="x14">
            <control shapeId="60889" r:id="rId417" name="Button 473">
              <controlPr locked="0" defaultSize="0" autoFill="0" autoLine="0" autoPict="0">
                <anchor moveWithCells="1" sizeWithCells="1">
                  <from>
                    <xdr:col>6403</xdr:col>
                    <xdr:colOff>0</xdr:colOff>
                    <xdr:row>786489</xdr:row>
                    <xdr:rowOff>0</xdr:rowOff>
                  </from>
                  <to>
                    <xdr:col>6403</xdr:col>
                    <xdr:colOff>0</xdr:colOff>
                    <xdr:row>786489</xdr:row>
                    <xdr:rowOff>0</xdr:rowOff>
                  </to>
                </anchor>
              </controlPr>
            </control>
          </mc:Choice>
        </mc:AlternateContent>
        <mc:AlternateContent xmlns:mc="http://schemas.openxmlformats.org/markup-compatibility/2006">
          <mc:Choice Requires="x14">
            <control shapeId="60890" r:id="rId418" name="Button 474">
              <controlPr locked="0" defaultSize="0" autoFill="0" autoLine="0" autoPict="0">
                <anchor moveWithCells="1" sizeWithCells="1">
                  <from>
                    <xdr:col>6403</xdr:col>
                    <xdr:colOff>0</xdr:colOff>
                    <xdr:row>852025</xdr:row>
                    <xdr:rowOff>0</xdr:rowOff>
                  </from>
                  <to>
                    <xdr:col>6403</xdr:col>
                    <xdr:colOff>0</xdr:colOff>
                    <xdr:row>852025</xdr:row>
                    <xdr:rowOff>0</xdr:rowOff>
                  </to>
                </anchor>
              </controlPr>
            </control>
          </mc:Choice>
        </mc:AlternateContent>
        <mc:AlternateContent xmlns:mc="http://schemas.openxmlformats.org/markup-compatibility/2006">
          <mc:Choice Requires="x14">
            <control shapeId="60891" r:id="rId419" name="Button 475">
              <controlPr locked="0" defaultSize="0" autoFill="0" autoLine="0" autoPict="0">
                <anchor moveWithCells="1" sizeWithCells="1">
                  <from>
                    <xdr:col>6403</xdr:col>
                    <xdr:colOff>0</xdr:colOff>
                    <xdr:row>917561</xdr:row>
                    <xdr:rowOff>0</xdr:rowOff>
                  </from>
                  <to>
                    <xdr:col>6403</xdr:col>
                    <xdr:colOff>0</xdr:colOff>
                    <xdr:row>917561</xdr:row>
                    <xdr:rowOff>0</xdr:rowOff>
                  </to>
                </anchor>
              </controlPr>
            </control>
          </mc:Choice>
        </mc:AlternateContent>
        <mc:AlternateContent xmlns:mc="http://schemas.openxmlformats.org/markup-compatibility/2006">
          <mc:Choice Requires="x14">
            <control shapeId="60892" r:id="rId420" name="Button 476">
              <controlPr locked="0" defaultSize="0" autoFill="0" autoLine="0" autoPict="0">
                <anchor moveWithCells="1" sizeWithCells="1">
                  <from>
                    <xdr:col>6403</xdr:col>
                    <xdr:colOff>0</xdr:colOff>
                    <xdr:row>983097</xdr:row>
                    <xdr:rowOff>0</xdr:rowOff>
                  </from>
                  <to>
                    <xdr:col>6403</xdr:col>
                    <xdr:colOff>0</xdr:colOff>
                    <xdr:row>983097</xdr:row>
                    <xdr:rowOff>0</xdr:rowOff>
                  </to>
                </anchor>
              </controlPr>
            </control>
          </mc:Choice>
        </mc:AlternateContent>
        <mc:AlternateContent xmlns:mc="http://schemas.openxmlformats.org/markup-compatibility/2006">
          <mc:Choice Requires="x14">
            <control shapeId="60893" r:id="rId421" name="Button 477">
              <controlPr locked="0" defaultSize="0" autoFill="0" autoLine="0" autoPict="0">
                <anchor moveWithCells="1" sizeWithCells="1">
                  <from>
                    <xdr:col>6657</xdr:col>
                    <xdr:colOff>0</xdr:colOff>
                    <xdr:row>56</xdr:row>
                    <xdr:rowOff>0</xdr:rowOff>
                  </from>
                  <to>
                    <xdr:col>6657</xdr:col>
                    <xdr:colOff>0</xdr:colOff>
                    <xdr:row>56</xdr:row>
                    <xdr:rowOff>0</xdr:rowOff>
                  </to>
                </anchor>
              </controlPr>
            </control>
          </mc:Choice>
        </mc:AlternateContent>
        <mc:AlternateContent xmlns:mc="http://schemas.openxmlformats.org/markup-compatibility/2006">
          <mc:Choice Requires="x14">
            <control shapeId="60894" r:id="rId422" name="Button 478">
              <controlPr locked="0" defaultSize="0" autoFill="0" autoLine="0" autoPict="0">
                <anchor moveWithCells="1" sizeWithCells="1">
                  <from>
                    <xdr:col>6659</xdr:col>
                    <xdr:colOff>0</xdr:colOff>
                    <xdr:row>65593</xdr:row>
                    <xdr:rowOff>0</xdr:rowOff>
                  </from>
                  <to>
                    <xdr:col>6659</xdr:col>
                    <xdr:colOff>0</xdr:colOff>
                    <xdr:row>65593</xdr:row>
                    <xdr:rowOff>0</xdr:rowOff>
                  </to>
                </anchor>
              </controlPr>
            </control>
          </mc:Choice>
        </mc:AlternateContent>
        <mc:AlternateContent xmlns:mc="http://schemas.openxmlformats.org/markup-compatibility/2006">
          <mc:Choice Requires="x14">
            <control shapeId="60895" r:id="rId423" name="Button 479">
              <controlPr locked="0" defaultSize="0" autoFill="0" autoLine="0" autoPict="0">
                <anchor moveWithCells="1" sizeWithCells="1">
                  <from>
                    <xdr:col>6659</xdr:col>
                    <xdr:colOff>0</xdr:colOff>
                    <xdr:row>131129</xdr:row>
                    <xdr:rowOff>0</xdr:rowOff>
                  </from>
                  <to>
                    <xdr:col>6659</xdr:col>
                    <xdr:colOff>0</xdr:colOff>
                    <xdr:row>131129</xdr:row>
                    <xdr:rowOff>0</xdr:rowOff>
                  </to>
                </anchor>
              </controlPr>
            </control>
          </mc:Choice>
        </mc:AlternateContent>
        <mc:AlternateContent xmlns:mc="http://schemas.openxmlformats.org/markup-compatibility/2006">
          <mc:Choice Requires="x14">
            <control shapeId="60896" r:id="rId424" name="Button 480">
              <controlPr locked="0" defaultSize="0" autoFill="0" autoLine="0" autoPict="0">
                <anchor moveWithCells="1" sizeWithCells="1">
                  <from>
                    <xdr:col>6659</xdr:col>
                    <xdr:colOff>0</xdr:colOff>
                    <xdr:row>196665</xdr:row>
                    <xdr:rowOff>0</xdr:rowOff>
                  </from>
                  <to>
                    <xdr:col>6659</xdr:col>
                    <xdr:colOff>0</xdr:colOff>
                    <xdr:row>196665</xdr:row>
                    <xdr:rowOff>0</xdr:rowOff>
                  </to>
                </anchor>
              </controlPr>
            </control>
          </mc:Choice>
        </mc:AlternateContent>
        <mc:AlternateContent xmlns:mc="http://schemas.openxmlformats.org/markup-compatibility/2006">
          <mc:Choice Requires="x14">
            <control shapeId="60897" r:id="rId425" name="Button 481">
              <controlPr locked="0" defaultSize="0" autoFill="0" autoLine="0" autoPict="0">
                <anchor moveWithCells="1" sizeWithCells="1">
                  <from>
                    <xdr:col>6659</xdr:col>
                    <xdr:colOff>0</xdr:colOff>
                    <xdr:row>262201</xdr:row>
                    <xdr:rowOff>0</xdr:rowOff>
                  </from>
                  <to>
                    <xdr:col>6659</xdr:col>
                    <xdr:colOff>0</xdr:colOff>
                    <xdr:row>262201</xdr:row>
                    <xdr:rowOff>0</xdr:rowOff>
                  </to>
                </anchor>
              </controlPr>
            </control>
          </mc:Choice>
        </mc:AlternateContent>
        <mc:AlternateContent xmlns:mc="http://schemas.openxmlformats.org/markup-compatibility/2006">
          <mc:Choice Requires="x14">
            <control shapeId="60898" r:id="rId426" name="Button 482">
              <controlPr locked="0" defaultSize="0" autoFill="0" autoLine="0" autoPict="0">
                <anchor moveWithCells="1" sizeWithCells="1">
                  <from>
                    <xdr:col>6659</xdr:col>
                    <xdr:colOff>0</xdr:colOff>
                    <xdr:row>327737</xdr:row>
                    <xdr:rowOff>0</xdr:rowOff>
                  </from>
                  <to>
                    <xdr:col>6659</xdr:col>
                    <xdr:colOff>0</xdr:colOff>
                    <xdr:row>327737</xdr:row>
                    <xdr:rowOff>0</xdr:rowOff>
                  </to>
                </anchor>
              </controlPr>
            </control>
          </mc:Choice>
        </mc:AlternateContent>
        <mc:AlternateContent xmlns:mc="http://schemas.openxmlformats.org/markup-compatibility/2006">
          <mc:Choice Requires="x14">
            <control shapeId="60899" r:id="rId427" name="Button 483">
              <controlPr locked="0" defaultSize="0" autoFill="0" autoLine="0" autoPict="0">
                <anchor moveWithCells="1" sizeWithCells="1">
                  <from>
                    <xdr:col>6659</xdr:col>
                    <xdr:colOff>0</xdr:colOff>
                    <xdr:row>393273</xdr:row>
                    <xdr:rowOff>0</xdr:rowOff>
                  </from>
                  <to>
                    <xdr:col>6659</xdr:col>
                    <xdr:colOff>0</xdr:colOff>
                    <xdr:row>393273</xdr:row>
                    <xdr:rowOff>0</xdr:rowOff>
                  </to>
                </anchor>
              </controlPr>
            </control>
          </mc:Choice>
        </mc:AlternateContent>
        <mc:AlternateContent xmlns:mc="http://schemas.openxmlformats.org/markup-compatibility/2006">
          <mc:Choice Requires="x14">
            <control shapeId="60900" r:id="rId428" name="Button 484">
              <controlPr locked="0" defaultSize="0" autoFill="0" autoLine="0" autoPict="0">
                <anchor moveWithCells="1" sizeWithCells="1">
                  <from>
                    <xdr:col>6659</xdr:col>
                    <xdr:colOff>0</xdr:colOff>
                    <xdr:row>458809</xdr:row>
                    <xdr:rowOff>0</xdr:rowOff>
                  </from>
                  <to>
                    <xdr:col>6659</xdr:col>
                    <xdr:colOff>0</xdr:colOff>
                    <xdr:row>458809</xdr:row>
                    <xdr:rowOff>0</xdr:rowOff>
                  </to>
                </anchor>
              </controlPr>
            </control>
          </mc:Choice>
        </mc:AlternateContent>
        <mc:AlternateContent xmlns:mc="http://schemas.openxmlformats.org/markup-compatibility/2006">
          <mc:Choice Requires="x14">
            <control shapeId="60901" r:id="rId429" name="Button 485">
              <controlPr locked="0" defaultSize="0" autoFill="0" autoLine="0" autoPict="0">
                <anchor moveWithCells="1" sizeWithCells="1">
                  <from>
                    <xdr:col>6659</xdr:col>
                    <xdr:colOff>0</xdr:colOff>
                    <xdr:row>524345</xdr:row>
                    <xdr:rowOff>0</xdr:rowOff>
                  </from>
                  <to>
                    <xdr:col>6659</xdr:col>
                    <xdr:colOff>0</xdr:colOff>
                    <xdr:row>524345</xdr:row>
                    <xdr:rowOff>0</xdr:rowOff>
                  </to>
                </anchor>
              </controlPr>
            </control>
          </mc:Choice>
        </mc:AlternateContent>
        <mc:AlternateContent xmlns:mc="http://schemas.openxmlformats.org/markup-compatibility/2006">
          <mc:Choice Requires="x14">
            <control shapeId="60902" r:id="rId430" name="Button 486">
              <controlPr locked="0" defaultSize="0" autoFill="0" autoLine="0" autoPict="0">
                <anchor moveWithCells="1" sizeWithCells="1">
                  <from>
                    <xdr:col>6659</xdr:col>
                    <xdr:colOff>0</xdr:colOff>
                    <xdr:row>589881</xdr:row>
                    <xdr:rowOff>0</xdr:rowOff>
                  </from>
                  <to>
                    <xdr:col>6659</xdr:col>
                    <xdr:colOff>0</xdr:colOff>
                    <xdr:row>589881</xdr:row>
                    <xdr:rowOff>0</xdr:rowOff>
                  </to>
                </anchor>
              </controlPr>
            </control>
          </mc:Choice>
        </mc:AlternateContent>
        <mc:AlternateContent xmlns:mc="http://schemas.openxmlformats.org/markup-compatibility/2006">
          <mc:Choice Requires="x14">
            <control shapeId="60903" r:id="rId431" name="Button 487">
              <controlPr locked="0" defaultSize="0" autoFill="0" autoLine="0" autoPict="0">
                <anchor moveWithCells="1" sizeWithCells="1">
                  <from>
                    <xdr:col>6659</xdr:col>
                    <xdr:colOff>0</xdr:colOff>
                    <xdr:row>655417</xdr:row>
                    <xdr:rowOff>0</xdr:rowOff>
                  </from>
                  <to>
                    <xdr:col>6659</xdr:col>
                    <xdr:colOff>0</xdr:colOff>
                    <xdr:row>655417</xdr:row>
                    <xdr:rowOff>0</xdr:rowOff>
                  </to>
                </anchor>
              </controlPr>
            </control>
          </mc:Choice>
        </mc:AlternateContent>
        <mc:AlternateContent xmlns:mc="http://schemas.openxmlformats.org/markup-compatibility/2006">
          <mc:Choice Requires="x14">
            <control shapeId="60904" r:id="rId432" name="Button 488">
              <controlPr locked="0" defaultSize="0" autoFill="0" autoLine="0" autoPict="0">
                <anchor moveWithCells="1" sizeWithCells="1">
                  <from>
                    <xdr:col>6659</xdr:col>
                    <xdr:colOff>0</xdr:colOff>
                    <xdr:row>720953</xdr:row>
                    <xdr:rowOff>0</xdr:rowOff>
                  </from>
                  <to>
                    <xdr:col>6659</xdr:col>
                    <xdr:colOff>0</xdr:colOff>
                    <xdr:row>720953</xdr:row>
                    <xdr:rowOff>0</xdr:rowOff>
                  </to>
                </anchor>
              </controlPr>
            </control>
          </mc:Choice>
        </mc:AlternateContent>
        <mc:AlternateContent xmlns:mc="http://schemas.openxmlformats.org/markup-compatibility/2006">
          <mc:Choice Requires="x14">
            <control shapeId="60905" r:id="rId433" name="Button 489">
              <controlPr locked="0" defaultSize="0" autoFill="0" autoLine="0" autoPict="0">
                <anchor moveWithCells="1" sizeWithCells="1">
                  <from>
                    <xdr:col>6659</xdr:col>
                    <xdr:colOff>0</xdr:colOff>
                    <xdr:row>786489</xdr:row>
                    <xdr:rowOff>0</xdr:rowOff>
                  </from>
                  <to>
                    <xdr:col>6659</xdr:col>
                    <xdr:colOff>0</xdr:colOff>
                    <xdr:row>786489</xdr:row>
                    <xdr:rowOff>0</xdr:rowOff>
                  </to>
                </anchor>
              </controlPr>
            </control>
          </mc:Choice>
        </mc:AlternateContent>
        <mc:AlternateContent xmlns:mc="http://schemas.openxmlformats.org/markup-compatibility/2006">
          <mc:Choice Requires="x14">
            <control shapeId="60906" r:id="rId434" name="Button 490">
              <controlPr locked="0" defaultSize="0" autoFill="0" autoLine="0" autoPict="0">
                <anchor moveWithCells="1" sizeWithCells="1">
                  <from>
                    <xdr:col>6659</xdr:col>
                    <xdr:colOff>0</xdr:colOff>
                    <xdr:row>852025</xdr:row>
                    <xdr:rowOff>0</xdr:rowOff>
                  </from>
                  <to>
                    <xdr:col>6659</xdr:col>
                    <xdr:colOff>0</xdr:colOff>
                    <xdr:row>852025</xdr:row>
                    <xdr:rowOff>0</xdr:rowOff>
                  </to>
                </anchor>
              </controlPr>
            </control>
          </mc:Choice>
        </mc:AlternateContent>
        <mc:AlternateContent xmlns:mc="http://schemas.openxmlformats.org/markup-compatibility/2006">
          <mc:Choice Requires="x14">
            <control shapeId="60907" r:id="rId435" name="Button 491">
              <controlPr locked="0" defaultSize="0" autoFill="0" autoLine="0" autoPict="0">
                <anchor moveWithCells="1" sizeWithCells="1">
                  <from>
                    <xdr:col>6659</xdr:col>
                    <xdr:colOff>0</xdr:colOff>
                    <xdr:row>917561</xdr:row>
                    <xdr:rowOff>0</xdr:rowOff>
                  </from>
                  <to>
                    <xdr:col>6659</xdr:col>
                    <xdr:colOff>0</xdr:colOff>
                    <xdr:row>917561</xdr:row>
                    <xdr:rowOff>0</xdr:rowOff>
                  </to>
                </anchor>
              </controlPr>
            </control>
          </mc:Choice>
        </mc:AlternateContent>
        <mc:AlternateContent xmlns:mc="http://schemas.openxmlformats.org/markup-compatibility/2006">
          <mc:Choice Requires="x14">
            <control shapeId="60908" r:id="rId436" name="Button 492">
              <controlPr locked="0" defaultSize="0" autoFill="0" autoLine="0" autoPict="0">
                <anchor moveWithCells="1" sizeWithCells="1">
                  <from>
                    <xdr:col>6659</xdr:col>
                    <xdr:colOff>0</xdr:colOff>
                    <xdr:row>983097</xdr:row>
                    <xdr:rowOff>0</xdr:rowOff>
                  </from>
                  <to>
                    <xdr:col>6659</xdr:col>
                    <xdr:colOff>0</xdr:colOff>
                    <xdr:row>983097</xdr:row>
                    <xdr:rowOff>0</xdr:rowOff>
                  </to>
                </anchor>
              </controlPr>
            </control>
          </mc:Choice>
        </mc:AlternateContent>
        <mc:AlternateContent xmlns:mc="http://schemas.openxmlformats.org/markup-compatibility/2006">
          <mc:Choice Requires="x14">
            <control shapeId="60909" r:id="rId437" name="Button 493">
              <controlPr locked="0" defaultSize="0" autoFill="0" autoLine="0" autoPict="0">
                <anchor moveWithCells="1" sizeWithCells="1">
                  <from>
                    <xdr:col>6913</xdr:col>
                    <xdr:colOff>0</xdr:colOff>
                    <xdr:row>56</xdr:row>
                    <xdr:rowOff>0</xdr:rowOff>
                  </from>
                  <to>
                    <xdr:col>6913</xdr:col>
                    <xdr:colOff>0</xdr:colOff>
                    <xdr:row>56</xdr:row>
                    <xdr:rowOff>0</xdr:rowOff>
                  </to>
                </anchor>
              </controlPr>
            </control>
          </mc:Choice>
        </mc:AlternateContent>
        <mc:AlternateContent xmlns:mc="http://schemas.openxmlformats.org/markup-compatibility/2006">
          <mc:Choice Requires="x14">
            <control shapeId="60910" r:id="rId438" name="Button 494">
              <controlPr locked="0" defaultSize="0" autoFill="0" autoLine="0" autoPict="0">
                <anchor moveWithCells="1" sizeWithCells="1">
                  <from>
                    <xdr:col>6915</xdr:col>
                    <xdr:colOff>0</xdr:colOff>
                    <xdr:row>65593</xdr:row>
                    <xdr:rowOff>0</xdr:rowOff>
                  </from>
                  <to>
                    <xdr:col>6915</xdr:col>
                    <xdr:colOff>0</xdr:colOff>
                    <xdr:row>65593</xdr:row>
                    <xdr:rowOff>0</xdr:rowOff>
                  </to>
                </anchor>
              </controlPr>
            </control>
          </mc:Choice>
        </mc:AlternateContent>
        <mc:AlternateContent xmlns:mc="http://schemas.openxmlformats.org/markup-compatibility/2006">
          <mc:Choice Requires="x14">
            <control shapeId="60911" r:id="rId439" name="Button 495">
              <controlPr locked="0" defaultSize="0" autoFill="0" autoLine="0" autoPict="0">
                <anchor moveWithCells="1" sizeWithCells="1">
                  <from>
                    <xdr:col>6915</xdr:col>
                    <xdr:colOff>0</xdr:colOff>
                    <xdr:row>131129</xdr:row>
                    <xdr:rowOff>0</xdr:rowOff>
                  </from>
                  <to>
                    <xdr:col>6915</xdr:col>
                    <xdr:colOff>0</xdr:colOff>
                    <xdr:row>131129</xdr:row>
                    <xdr:rowOff>0</xdr:rowOff>
                  </to>
                </anchor>
              </controlPr>
            </control>
          </mc:Choice>
        </mc:AlternateContent>
        <mc:AlternateContent xmlns:mc="http://schemas.openxmlformats.org/markup-compatibility/2006">
          <mc:Choice Requires="x14">
            <control shapeId="60912" r:id="rId440" name="Button 496">
              <controlPr locked="0" defaultSize="0" autoFill="0" autoLine="0" autoPict="0">
                <anchor moveWithCells="1" sizeWithCells="1">
                  <from>
                    <xdr:col>6915</xdr:col>
                    <xdr:colOff>0</xdr:colOff>
                    <xdr:row>196665</xdr:row>
                    <xdr:rowOff>0</xdr:rowOff>
                  </from>
                  <to>
                    <xdr:col>6915</xdr:col>
                    <xdr:colOff>0</xdr:colOff>
                    <xdr:row>196665</xdr:row>
                    <xdr:rowOff>0</xdr:rowOff>
                  </to>
                </anchor>
              </controlPr>
            </control>
          </mc:Choice>
        </mc:AlternateContent>
        <mc:AlternateContent xmlns:mc="http://schemas.openxmlformats.org/markup-compatibility/2006">
          <mc:Choice Requires="x14">
            <control shapeId="60913" r:id="rId441" name="Button 497">
              <controlPr locked="0" defaultSize="0" autoFill="0" autoLine="0" autoPict="0">
                <anchor moveWithCells="1" sizeWithCells="1">
                  <from>
                    <xdr:col>6915</xdr:col>
                    <xdr:colOff>0</xdr:colOff>
                    <xdr:row>262201</xdr:row>
                    <xdr:rowOff>0</xdr:rowOff>
                  </from>
                  <to>
                    <xdr:col>6915</xdr:col>
                    <xdr:colOff>0</xdr:colOff>
                    <xdr:row>262201</xdr:row>
                    <xdr:rowOff>0</xdr:rowOff>
                  </to>
                </anchor>
              </controlPr>
            </control>
          </mc:Choice>
        </mc:AlternateContent>
        <mc:AlternateContent xmlns:mc="http://schemas.openxmlformats.org/markup-compatibility/2006">
          <mc:Choice Requires="x14">
            <control shapeId="60914" r:id="rId442" name="Button 498">
              <controlPr locked="0" defaultSize="0" autoFill="0" autoLine="0" autoPict="0">
                <anchor moveWithCells="1" sizeWithCells="1">
                  <from>
                    <xdr:col>6915</xdr:col>
                    <xdr:colOff>0</xdr:colOff>
                    <xdr:row>327737</xdr:row>
                    <xdr:rowOff>0</xdr:rowOff>
                  </from>
                  <to>
                    <xdr:col>6915</xdr:col>
                    <xdr:colOff>0</xdr:colOff>
                    <xdr:row>327737</xdr:row>
                    <xdr:rowOff>0</xdr:rowOff>
                  </to>
                </anchor>
              </controlPr>
            </control>
          </mc:Choice>
        </mc:AlternateContent>
        <mc:AlternateContent xmlns:mc="http://schemas.openxmlformats.org/markup-compatibility/2006">
          <mc:Choice Requires="x14">
            <control shapeId="60915" r:id="rId443" name="Button 499">
              <controlPr locked="0" defaultSize="0" autoFill="0" autoLine="0" autoPict="0">
                <anchor moveWithCells="1" sizeWithCells="1">
                  <from>
                    <xdr:col>6915</xdr:col>
                    <xdr:colOff>0</xdr:colOff>
                    <xdr:row>393273</xdr:row>
                    <xdr:rowOff>0</xdr:rowOff>
                  </from>
                  <to>
                    <xdr:col>6915</xdr:col>
                    <xdr:colOff>0</xdr:colOff>
                    <xdr:row>393273</xdr:row>
                    <xdr:rowOff>0</xdr:rowOff>
                  </to>
                </anchor>
              </controlPr>
            </control>
          </mc:Choice>
        </mc:AlternateContent>
        <mc:AlternateContent xmlns:mc="http://schemas.openxmlformats.org/markup-compatibility/2006">
          <mc:Choice Requires="x14">
            <control shapeId="60916" r:id="rId444" name="Button 500">
              <controlPr locked="0" defaultSize="0" autoFill="0" autoLine="0" autoPict="0">
                <anchor moveWithCells="1" sizeWithCells="1">
                  <from>
                    <xdr:col>6915</xdr:col>
                    <xdr:colOff>0</xdr:colOff>
                    <xdr:row>458809</xdr:row>
                    <xdr:rowOff>0</xdr:rowOff>
                  </from>
                  <to>
                    <xdr:col>6915</xdr:col>
                    <xdr:colOff>0</xdr:colOff>
                    <xdr:row>458809</xdr:row>
                    <xdr:rowOff>0</xdr:rowOff>
                  </to>
                </anchor>
              </controlPr>
            </control>
          </mc:Choice>
        </mc:AlternateContent>
        <mc:AlternateContent xmlns:mc="http://schemas.openxmlformats.org/markup-compatibility/2006">
          <mc:Choice Requires="x14">
            <control shapeId="60917" r:id="rId445" name="Button 501">
              <controlPr locked="0" defaultSize="0" autoFill="0" autoLine="0" autoPict="0">
                <anchor moveWithCells="1" sizeWithCells="1">
                  <from>
                    <xdr:col>6915</xdr:col>
                    <xdr:colOff>0</xdr:colOff>
                    <xdr:row>524345</xdr:row>
                    <xdr:rowOff>0</xdr:rowOff>
                  </from>
                  <to>
                    <xdr:col>6915</xdr:col>
                    <xdr:colOff>0</xdr:colOff>
                    <xdr:row>524345</xdr:row>
                    <xdr:rowOff>0</xdr:rowOff>
                  </to>
                </anchor>
              </controlPr>
            </control>
          </mc:Choice>
        </mc:AlternateContent>
        <mc:AlternateContent xmlns:mc="http://schemas.openxmlformats.org/markup-compatibility/2006">
          <mc:Choice Requires="x14">
            <control shapeId="60918" r:id="rId446" name="Button 502">
              <controlPr locked="0" defaultSize="0" autoFill="0" autoLine="0" autoPict="0">
                <anchor moveWithCells="1" sizeWithCells="1">
                  <from>
                    <xdr:col>6915</xdr:col>
                    <xdr:colOff>0</xdr:colOff>
                    <xdr:row>589881</xdr:row>
                    <xdr:rowOff>0</xdr:rowOff>
                  </from>
                  <to>
                    <xdr:col>6915</xdr:col>
                    <xdr:colOff>0</xdr:colOff>
                    <xdr:row>589881</xdr:row>
                    <xdr:rowOff>0</xdr:rowOff>
                  </to>
                </anchor>
              </controlPr>
            </control>
          </mc:Choice>
        </mc:AlternateContent>
        <mc:AlternateContent xmlns:mc="http://schemas.openxmlformats.org/markup-compatibility/2006">
          <mc:Choice Requires="x14">
            <control shapeId="60919" r:id="rId447" name="Button 503">
              <controlPr locked="0" defaultSize="0" autoFill="0" autoLine="0" autoPict="0">
                <anchor moveWithCells="1" sizeWithCells="1">
                  <from>
                    <xdr:col>6915</xdr:col>
                    <xdr:colOff>0</xdr:colOff>
                    <xdr:row>655417</xdr:row>
                    <xdr:rowOff>0</xdr:rowOff>
                  </from>
                  <to>
                    <xdr:col>6915</xdr:col>
                    <xdr:colOff>0</xdr:colOff>
                    <xdr:row>655417</xdr:row>
                    <xdr:rowOff>0</xdr:rowOff>
                  </to>
                </anchor>
              </controlPr>
            </control>
          </mc:Choice>
        </mc:AlternateContent>
        <mc:AlternateContent xmlns:mc="http://schemas.openxmlformats.org/markup-compatibility/2006">
          <mc:Choice Requires="x14">
            <control shapeId="60920" r:id="rId448" name="Button 504">
              <controlPr locked="0" defaultSize="0" autoFill="0" autoLine="0" autoPict="0">
                <anchor moveWithCells="1" sizeWithCells="1">
                  <from>
                    <xdr:col>6915</xdr:col>
                    <xdr:colOff>0</xdr:colOff>
                    <xdr:row>720953</xdr:row>
                    <xdr:rowOff>0</xdr:rowOff>
                  </from>
                  <to>
                    <xdr:col>6915</xdr:col>
                    <xdr:colOff>0</xdr:colOff>
                    <xdr:row>720953</xdr:row>
                    <xdr:rowOff>0</xdr:rowOff>
                  </to>
                </anchor>
              </controlPr>
            </control>
          </mc:Choice>
        </mc:AlternateContent>
        <mc:AlternateContent xmlns:mc="http://schemas.openxmlformats.org/markup-compatibility/2006">
          <mc:Choice Requires="x14">
            <control shapeId="60921" r:id="rId449" name="Button 505">
              <controlPr locked="0" defaultSize="0" autoFill="0" autoLine="0" autoPict="0">
                <anchor moveWithCells="1" sizeWithCells="1">
                  <from>
                    <xdr:col>6915</xdr:col>
                    <xdr:colOff>0</xdr:colOff>
                    <xdr:row>786489</xdr:row>
                    <xdr:rowOff>0</xdr:rowOff>
                  </from>
                  <to>
                    <xdr:col>6915</xdr:col>
                    <xdr:colOff>0</xdr:colOff>
                    <xdr:row>786489</xdr:row>
                    <xdr:rowOff>0</xdr:rowOff>
                  </to>
                </anchor>
              </controlPr>
            </control>
          </mc:Choice>
        </mc:AlternateContent>
        <mc:AlternateContent xmlns:mc="http://schemas.openxmlformats.org/markup-compatibility/2006">
          <mc:Choice Requires="x14">
            <control shapeId="60922" r:id="rId450" name="Button 506">
              <controlPr locked="0" defaultSize="0" autoFill="0" autoLine="0" autoPict="0">
                <anchor moveWithCells="1" sizeWithCells="1">
                  <from>
                    <xdr:col>6915</xdr:col>
                    <xdr:colOff>0</xdr:colOff>
                    <xdr:row>852025</xdr:row>
                    <xdr:rowOff>0</xdr:rowOff>
                  </from>
                  <to>
                    <xdr:col>6915</xdr:col>
                    <xdr:colOff>0</xdr:colOff>
                    <xdr:row>852025</xdr:row>
                    <xdr:rowOff>0</xdr:rowOff>
                  </to>
                </anchor>
              </controlPr>
            </control>
          </mc:Choice>
        </mc:AlternateContent>
        <mc:AlternateContent xmlns:mc="http://schemas.openxmlformats.org/markup-compatibility/2006">
          <mc:Choice Requires="x14">
            <control shapeId="60923" r:id="rId451" name="Button 507">
              <controlPr locked="0" defaultSize="0" autoFill="0" autoLine="0" autoPict="0">
                <anchor moveWithCells="1" sizeWithCells="1">
                  <from>
                    <xdr:col>6915</xdr:col>
                    <xdr:colOff>0</xdr:colOff>
                    <xdr:row>917561</xdr:row>
                    <xdr:rowOff>0</xdr:rowOff>
                  </from>
                  <to>
                    <xdr:col>6915</xdr:col>
                    <xdr:colOff>0</xdr:colOff>
                    <xdr:row>917561</xdr:row>
                    <xdr:rowOff>0</xdr:rowOff>
                  </to>
                </anchor>
              </controlPr>
            </control>
          </mc:Choice>
        </mc:AlternateContent>
        <mc:AlternateContent xmlns:mc="http://schemas.openxmlformats.org/markup-compatibility/2006">
          <mc:Choice Requires="x14">
            <control shapeId="60924" r:id="rId452" name="Button 508">
              <controlPr locked="0" defaultSize="0" autoFill="0" autoLine="0" autoPict="0">
                <anchor moveWithCells="1" sizeWithCells="1">
                  <from>
                    <xdr:col>6915</xdr:col>
                    <xdr:colOff>0</xdr:colOff>
                    <xdr:row>983097</xdr:row>
                    <xdr:rowOff>0</xdr:rowOff>
                  </from>
                  <to>
                    <xdr:col>6915</xdr:col>
                    <xdr:colOff>0</xdr:colOff>
                    <xdr:row>983097</xdr:row>
                    <xdr:rowOff>0</xdr:rowOff>
                  </to>
                </anchor>
              </controlPr>
            </control>
          </mc:Choice>
        </mc:AlternateContent>
        <mc:AlternateContent xmlns:mc="http://schemas.openxmlformats.org/markup-compatibility/2006">
          <mc:Choice Requires="x14">
            <control shapeId="60925" r:id="rId453" name="Button 509">
              <controlPr locked="0" defaultSize="0" autoFill="0" autoLine="0" autoPict="0">
                <anchor moveWithCells="1" sizeWithCells="1">
                  <from>
                    <xdr:col>7169</xdr:col>
                    <xdr:colOff>0</xdr:colOff>
                    <xdr:row>56</xdr:row>
                    <xdr:rowOff>0</xdr:rowOff>
                  </from>
                  <to>
                    <xdr:col>7169</xdr:col>
                    <xdr:colOff>0</xdr:colOff>
                    <xdr:row>56</xdr:row>
                    <xdr:rowOff>0</xdr:rowOff>
                  </to>
                </anchor>
              </controlPr>
            </control>
          </mc:Choice>
        </mc:AlternateContent>
        <mc:AlternateContent xmlns:mc="http://schemas.openxmlformats.org/markup-compatibility/2006">
          <mc:Choice Requires="x14">
            <control shapeId="60926" r:id="rId454" name="Button 510">
              <controlPr locked="0" defaultSize="0" autoFill="0" autoLine="0" autoPict="0">
                <anchor moveWithCells="1" sizeWithCells="1">
                  <from>
                    <xdr:col>7171</xdr:col>
                    <xdr:colOff>0</xdr:colOff>
                    <xdr:row>65593</xdr:row>
                    <xdr:rowOff>0</xdr:rowOff>
                  </from>
                  <to>
                    <xdr:col>7171</xdr:col>
                    <xdr:colOff>0</xdr:colOff>
                    <xdr:row>65593</xdr:row>
                    <xdr:rowOff>0</xdr:rowOff>
                  </to>
                </anchor>
              </controlPr>
            </control>
          </mc:Choice>
        </mc:AlternateContent>
        <mc:AlternateContent xmlns:mc="http://schemas.openxmlformats.org/markup-compatibility/2006">
          <mc:Choice Requires="x14">
            <control shapeId="60927" r:id="rId455" name="Button 511">
              <controlPr locked="0" defaultSize="0" autoFill="0" autoLine="0" autoPict="0">
                <anchor moveWithCells="1" sizeWithCells="1">
                  <from>
                    <xdr:col>7171</xdr:col>
                    <xdr:colOff>0</xdr:colOff>
                    <xdr:row>131129</xdr:row>
                    <xdr:rowOff>0</xdr:rowOff>
                  </from>
                  <to>
                    <xdr:col>7171</xdr:col>
                    <xdr:colOff>0</xdr:colOff>
                    <xdr:row>131129</xdr:row>
                    <xdr:rowOff>0</xdr:rowOff>
                  </to>
                </anchor>
              </controlPr>
            </control>
          </mc:Choice>
        </mc:AlternateContent>
        <mc:AlternateContent xmlns:mc="http://schemas.openxmlformats.org/markup-compatibility/2006">
          <mc:Choice Requires="x14">
            <control shapeId="60928" r:id="rId456" name="Button 512">
              <controlPr locked="0" defaultSize="0" autoFill="0" autoLine="0" autoPict="0">
                <anchor moveWithCells="1" sizeWithCells="1">
                  <from>
                    <xdr:col>7171</xdr:col>
                    <xdr:colOff>0</xdr:colOff>
                    <xdr:row>196665</xdr:row>
                    <xdr:rowOff>0</xdr:rowOff>
                  </from>
                  <to>
                    <xdr:col>7171</xdr:col>
                    <xdr:colOff>0</xdr:colOff>
                    <xdr:row>196665</xdr:row>
                    <xdr:rowOff>0</xdr:rowOff>
                  </to>
                </anchor>
              </controlPr>
            </control>
          </mc:Choice>
        </mc:AlternateContent>
        <mc:AlternateContent xmlns:mc="http://schemas.openxmlformats.org/markup-compatibility/2006">
          <mc:Choice Requires="x14">
            <control shapeId="60929" r:id="rId457" name="Button 513">
              <controlPr locked="0" defaultSize="0" autoFill="0" autoLine="0" autoPict="0">
                <anchor moveWithCells="1" sizeWithCells="1">
                  <from>
                    <xdr:col>7171</xdr:col>
                    <xdr:colOff>0</xdr:colOff>
                    <xdr:row>262201</xdr:row>
                    <xdr:rowOff>0</xdr:rowOff>
                  </from>
                  <to>
                    <xdr:col>7171</xdr:col>
                    <xdr:colOff>0</xdr:colOff>
                    <xdr:row>262201</xdr:row>
                    <xdr:rowOff>0</xdr:rowOff>
                  </to>
                </anchor>
              </controlPr>
            </control>
          </mc:Choice>
        </mc:AlternateContent>
        <mc:AlternateContent xmlns:mc="http://schemas.openxmlformats.org/markup-compatibility/2006">
          <mc:Choice Requires="x14">
            <control shapeId="60930" r:id="rId458" name="Button 514">
              <controlPr locked="0" defaultSize="0" autoFill="0" autoLine="0" autoPict="0">
                <anchor moveWithCells="1" sizeWithCells="1">
                  <from>
                    <xdr:col>7171</xdr:col>
                    <xdr:colOff>0</xdr:colOff>
                    <xdr:row>327737</xdr:row>
                    <xdr:rowOff>0</xdr:rowOff>
                  </from>
                  <to>
                    <xdr:col>7171</xdr:col>
                    <xdr:colOff>0</xdr:colOff>
                    <xdr:row>327737</xdr:row>
                    <xdr:rowOff>0</xdr:rowOff>
                  </to>
                </anchor>
              </controlPr>
            </control>
          </mc:Choice>
        </mc:AlternateContent>
        <mc:AlternateContent xmlns:mc="http://schemas.openxmlformats.org/markup-compatibility/2006">
          <mc:Choice Requires="x14">
            <control shapeId="60931" r:id="rId459" name="Button 515">
              <controlPr locked="0" defaultSize="0" autoFill="0" autoLine="0" autoPict="0">
                <anchor moveWithCells="1" sizeWithCells="1">
                  <from>
                    <xdr:col>7171</xdr:col>
                    <xdr:colOff>0</xdr:colOff>
                    <xdr:row>393273</xdr:row>
                    <xdr:rowOff>0</xdr:rowOff>
                  </from>
                  <to>
                    <xdr:col>7171</xdr:col>
                    <xdr:colOff>0</xdr:colOff>
                    <xdr:row>393273</xdr:row>
                    <xdr:rowOff>0</xdr:rowOff>
                  </to>
                </anchor>
              </controlPr>
            </control>
          </mc:Choice>
        </mc:AlternateContent>
        <mc:AlternateContent xmlns:mc="http://schemas.openxmlformats.org/markup-compatibility/2006">
          <mc:Choice Requires="x14">
            <control shapeId="60932" r:id="rId460" name="Button 516">
              <controlPr locked="0" defaultSize="0" autoFill="0" autoLine="0" autoPict="0">
                <anchor moveWithCells="1" sizeWithCells="1">
                  <from>
                    <xdr:col>7171</xdr:col>
                    <xdr:colOff>0</xdr:colOff>
                    <xdr:row>458809</xdr:row>
                    <xdr:rowOff>0</xdr:rowOff>
                  </from>
                  <to>
                    <xdr:col>7171</xdr:col>
                    <xdr:colOff>0</xdr:colOff>
                    <xdr:row>458809</xdr:row>
                    <xdr:rowOff>0</xdr:rowOff>
                  </to>
                </anchor>
              </controlPr>
            </control>
          </mc:Choice>
        </mc:AlternateContent>
        <mc:AlternateContent xmlns:mc="http://schemas.openxmlformats.org/markup-compatibility/2006">
          <mc:Choice Requires="x14">
            <control shapeId="60933" r:id="rId461" name="Button 517">
              <controlPr locked="0" defaultSize="0" autoFill="0" autoLine="0" autoPict="0">
                <anchor moveWithCells="1" sizeWithCells="1">
                  <from>
                    <xdr:col>7171</xdr:col>
                    <xdr:colOff>0</xdr:colOff>
                    <xdr:row>524345</xdr:row>
                    <xdr:rowOff>0</xdr:rowOff>
                  </from>
                  <to>
                    <xdr:col>7171</xdr:col>
                    <xdr:colOff>0</xdr:colOff>
                    <xdr:row>524345</xdr:row>
                    <xdr:rowOff>0</xdr:rowOff>
                  </to>
                </anchor>
              </controlPr>
            </control>
          </mc:Choice>
        </mc:AlternateContent>
        <mc:AlternateContent xmlns:mc="http://schemas.openxmlformats.org/markup-compatibility/2006">
          <mc:Choice Requires="x14">
            <control shapeId="60934" r:id="rId462" name="Button 518">
              <controlPr locked="0" defaultSize="0" autoFill="0" autoLine="0" autoPict="0">
                <anchor moveWithCells="1" sizeWithCells="1">
                  <from>
                    <xdr:col>7171</xdr:col>
                    <xdr:colOff>0</xdr:colOff>
                    <xdr:row>589881</xdr:row>
                    <xdr:rowOff>0</xdr:rowOff>
                  </from>
                  <to>
                    <xdr:col>7171</xdr:col>
                    <xdr:colOff>0</xdr:colOff>
                    <xdr:row>589881</xdr:row>
                    <xdr:rowOff>0</xdr:rowOff>
                  </to>
                </anchor>
              </controlPr>
            </control>
          </mc:Choice>
        </mc:AlternateContent>
        <mc:AlternateContent xmlns:mc="http://schemas.openxmlformats.org/markup-compatibility/2006">
          <mc:Choice Requires="x14">
            <control shapeId="60935" r:id="rId463" name="Button 519">
              <controlPr locked="0" defaultSize="0" autoFill="0" autoLine="0" autoPict="0">
                <anchor moveWithCells="1" sizeWithCells="1">
                  <from>
                    <xdr:col>7171</xdr:col>
                    <xdr:colOff>0</xdr:colOff>
                    <xdr:row>655417</xdr:row>
                    <xdr:rowOff>0</xdr:rowOff>
                  </from>
                  <to>
                    <xdr:col>7171</xdr:col>
                    <xdr:colOff>0</xdr:colOff>
                    <xdr:row>655417</xdr:row>
                    <xdr:rowOff>0</xdr:rowOff>
                  </to>
                </anchor>
              </controlPr>
            </control>
          </mc:Choice>
        </mc:AlternateContent>
        <mc:AlternateContent xmlns:mc="http://schemas.openxmlformats.org/markup-compatibility/2006">
          <mc:Choice Requires="x14">
            <control shapeId="60936" r:id="rId464" name="Button 520">
              <controlPr locked="0" defaultSize="0" autoFill="0" autoLine="0" autoPict="0">
                <anchor moveWithCells="1" sizeWithCells="1">
                  <from>
                    <xdr:col>7171</xdr:col>
                    <xdr:colOff>0</xdr:colOff>
                    <xdr:row>720953</xdr:row>
                    <xdr:rowOff>0</xdr:rowOff>
                  </from>
                  <to>
                    <xdr:col>7171</xdr:col>
                    <xdr:colOff>0</xdr:colOff>
                    <xdr:row>720953</xdr:row>
                    <xdr:rowOff>0</xdr:rowOff>
                  </to>
                </anchor>
              </controlPr>
            </control>
          </mc:Choice>
        </mc:AlternateContent>
        <mc:AlternateContent xmlns:mc="http://schemas.openxmlformats.org/markup-compatibility/2006">
          <mc:Choice Requires="x14">
            <control shapeId="60937" r:id="rId465" name="Button 521">
              <controlPr locked="0" defaultSize="0" autoFill="0" autoLine="0" autoPict="0">
                <anchor moveWithCells="1" sizeWithCells="1">
                  <from>
                    <xdr:col>7171</xdr:col>
                    <xdr:colOff>0</xdr:colOff>
                    <xdr:row>786489</xdr:row>
                    <xdr:rowOff>0</xdr:rowOff>
                  </from>
                  <to>
                    <xdr:col>7171</xdr:col>
                    <xdr:colOff>0</xdr:colOff>
                    <xdr:row>786489</xdr:row>
                    <xdr:rowOff>0</xdr:rowOff>
                  </to>
                </anchor>
              </controlPr>
            </control>
          </mc:Choice>
        </mc:AlternateContent>
        <mc:AlternateContent xmlns:mc="http://schemas.openxmlformats.org/markup-compatibility/2006">
          <mc:Choice Requires="x14">
            <control shapeId="60938" r:id="rId466" name="Button 522">
              <controlPr locked="0" defaultSize="0" autoFill="0" autoLine="0" autoPict="0">
                <anchor moveWithCells="1" sizeWithCells="1">
                  <from>
                    <xdr:col>7171</xdr:col>
                    <xdr:colOff>0</xdr:colOff>
                    <xdr:row>852025</xdr:row>
                    <xdr:rowOff>0</xdr:rowOff>
                  </from>
                  <to>
                    <xdr:col>7171</xdr:col>
                    <xdr:colOff>0</xdr:colOff>
                    <xdr:row>852025</xdr:row>
                    <xdr:rowOff>0</xdr:rowOff>
                  </to>
                </anchor>
              </controlPr>
            </control>
          </mc:Choice>
        </mc:AlternateContent>
        <mc:AlternateContent xmlns:mc="http://schemas.openxmlformats.org/markup-compatibility/2006">
          <mc:Choice Requires="x14">
            <control shapeId="60939" r:id="rId467" name="Button 523">
              <controlPr locked="0" defaultSize="0" autoFill="0" autoLine="0" autoPict="0">
                <anchor moveWithCells="1" sizeWithCells="1">
                  <from>
                    <xdr:col>7171</xdr:col>
                    <xdr:colOff>0</xdr:colOff>
                    <xdr:row>917561</xdr:row>
                    <xdr:rowOff>0</xdr:rowOff>
                  </from>
                  <to>
                    <xdr:col>7171</xdr:col>
                    <xdr:colOff>0</xdr:colOff>
                    <xdr:row>917561</xdr:row>
                    <xdr:rowOff>0</xdr:rowOff>
                  </to>
                </anchor>
              </controlPr>
            </control>
          </mc:Choice>
        </mc:AlternateContent>
        <mc:AlternateContent xmlns:mc="http://schemas.openxmlformats.org/markup-compatibility/2006">
          <mc:Choice Requires="x14">
            <control shapeId="60940" r:id="rId468" name="Button 524">
              <controlPr locked="0" defaultSize="0" autoFill="0" autoLine="0" autoPict="0">
                <anchor moveWithCells="1" sizeWithCells="1">
                  <from>
                    <xdr:col>7171</xdr:col>
                    <xdr:colOff>0</xdr:colOff>
                    <xdr:row>983097</xdr:row>
                    <xdr:rowOff>0</xdr:rowOff>
                  </from>
                  <to>
                    <xdr:col>7171</xdr:col>
                    <xdr:colOff>0</xdr:colOff>
                    <xdr:row>983097</xdr:row>
                    <xdr:rowOff>0</xdr:rowOff>
                  </to>
                </anchor>
              </controlPr>
            </control>
          </mc:Choice>
        </mc:AlternateContent>
        <mc:AlternateContent xmlns:mc="http://schemas.openxmlformats.org/markup-compatibility/2006">
          <mc:Choice Requires="x14">
            <control shapeId="60941" r:id="rId469" name="Button 525">
              <controlPr locked="0" defaultSize="0" autoFill="0" autoLine="0" autoPict="0">
                <anchor moveWithCells="1" sizeWithCells="1">
                  <from>
                    <xdr:col>7425</xdr:col>
                    <xdr:colOff>0</xdr:colOff>
                    <xdr:row>56</xdr:row>
                    <xdr:rowOff>0</xdr:rowOff>
                  </from>
                  <to>
                    <xdr:col>7425</xdr:col>
                    <xdr:colOff>0</xdr:colOff>
                    <xdr:row>56</xdr:row>
                    <xdr:rowOff>0</xdr:rowOff>
                  </to>
                </anchor>
              </controlPr>
            </control>
          </mc:Choice>
        </mc:AlternateContent>
        <mc:AlternateContent xmlns:mc="http://schemas.openxmlformats.org/markup-compatibility/2006">
          <mc:Choice Requires="x14">
            <control shapeId="60942" r:id="rId470" name="Button 526">
              <controlPr locked="0" defaultSize="0" autoFill="0" autoLine="0" autoPict="0">
                <anchor moveWithCells="1" sizeWithCells="1">
                  <from>
                    <xdr:col>7427</xdr:col>
                    <xdr:colOff>0</xdr:colOff>
                    <xdr:row>65593</xdr:row>
                    <xdr:rowOff>0</xdr:rowOff>
                  </from>
                  <to>
                    <xdr:col>7427</xdr:col>
                    <xdr:colOff>0</xdr:colOff>
                    <xdr:row>65593</xdr:row>
                    <xdr:rowOff>0</xdr:rowOff>
                  </to>
                </anchor>
              </controlPr>
            </control>
          </mc:Choice>
        </mc:AlternateContent>
        <mc:AlternateContent xmlns:mc="http://schemas.openxmlformats.org/markup-compatibility/2006">
          <mc:Choice Requires="x14">
            <control shapeId="60943" r:id="rId471" name="Button 527">
              <controlPr locked="0" defaultSize="0" autoFill="0" autoLine="0" autoPict="0">
                <anchor moveWithCells="1" sizeWithCells="1">
                  <from>
                    <xdr:col>7427</xdr:col>
                    <xdr:colOff>0</xdr:colOff>
                    <xdr:row>131129</xdr:row>
                    <xdr:rowOff>0</xdr:rowOff>
                  </from>
                  <to>
                    <xdr:col>7427</xdr:col>
                    <xdr:colOff>0</xdr:colOff>
                    <xdr:row>131129</xdr:row>
                    <xdr:rowOff>0</xdr:rowOff>
                  </to>
                </anchor>
              </controlPr>
            </control>
          </mc:Choice>
        </mc:AlternateContent>
        <mc:AlternateContent xmlns:mc="http://schemas.openxmlformats.org/markup-compatibility/2006">
          <mc:Choice Requires="x14">
            <control shapeId="60944" r:id="rId472" name="Button 528">
              <controlPr locked="0" defaultSize="0" autoFill="0" autoLine="0" autoPict="0">
                <anchor moveWithCells="1" sizeWithCells="1">
                  <from>
                    <xdr:col>7427</xdr:col>
                    <xdr:colOff>0</xdr:colOff>
                    <xdr:row>196665</xdr:row>
                    <xdr:rowOff>0</xdr:rowOff>
                  </from>
                  <to>
                    <xdr:col>7427</xdr:col>
                    <xdr:colOff>0</xdr:colOff>
                    <xdr:row>196665</xdr:row>
                    <xdr:rowOff>0</xdr:rowOff>
                  </to>
                </anchor>
              </controlPr>
            </control>
          </mc:Choice>
        </mc:AlternateContent>
        <mc:AlternateContent xmlns:mc="http://schemas.openxmlformats.org/markup-compatibility/2006">
          <mc:Choice Requires="x14">
            <control shapeId="60945" r:id="rId473" name="Button 529">
              <controlPr locked="0" defaultSize="0" autoFill="0" autoLine="0" autoPict="0">
                <anchor moveWithCells="1" sizeWithCells="1">
                  <from>
                    <xdr:col>7427</xdr:col>
                    <xdr:colOff>0</xdr:colOff>
                    <xdr:row>262201</xdr:row>
                    <xdr:rowOff>0</xdr:rowOff>
                  </from>
                  <to>
                    <xdr:col>7427</xdr:col>
                    <xdr:colOff>0</xdr:colOff>
                    <xdr:row>262201</xdr:row>
                    <xdr:rowOff>0</xdr:rowOff>
                  </to>
                </anchor>
              </controlPr>
            </control>
          </mc:Choice>
        </mc:AlternateContent>
        <mc:AlternateContent xmlns:mc="http://schemas.openxmlformats.org/markup-compatibility/2006">
          <mc:Choice Requires="x14">
            <control shapeId="60946" r:id="rId474" name="Button 530">
              <controlPr locked="0" defaultSize="0" autoFill="0" autoLine="0" autoPict="0">
                <anchor moveWithCells="1" sizeWithCells="1">
                  <from>
                    <xdr:col>7427</xdr:col>
                    <xdr:colOff>0</xdr:colOff>
                    <xdr:row>327737</xdr:row>
                    <xdr:rowOff>0</xdr:rowOff>
                  </from>
                  <to>
                    <xdr:col>7427</xdr:col>
                    <xdr:colOff>0</xdr:colOff>
                    <xdr:row>327737</xdr:row>
                    <xdr:rowOff>0</xdr:rowOff>
                  </to>
                </anchor>
              </controlPr>
            </control>
          </mc:Choice>
        </mc:AlternateContent>
        <mc:AlternateContent xmlns:mc="http://schemas.openxmlformats.org/markup-compatibility/2006">
          <mc:Choice Requires="x14">
            <control shapeId="60947" r:id="rId475" name="Button 531">
              <controlPr locked="0" defaultSize="0" autoFill="0" autoLine="0" autoPict="0">
                <anchor moveWithCells="1" sizeWithCells="1">
                  <from>
                    <xdr:col>7427</xdr:col>
                    <xdr:colOff>0</xdr:colOff>
                    <xdr:row>393273</xdr:row>
                    <xdr:rowOff>0</xdr:rowOff>
                  </from>
                  <to>
                    <xdr:col>7427</xdr:col>
                    <xdr:colOff>0</xdr:colOff>
                    <xdr:row>393273</xdr:row>
                    <xdr:rowOff>0</xdr:rowOff>
                  </to>
                </anchor>
              </controlPr>
            </control>
          </mc:Choice>
        </mc:AlternateContent>
        <mc:AlternateContent xmlns:mc="http://schemas.openxmlformats.org/markup-compatibility/2006">
          <mc:Choice Requires="x14">
            <control shapeId="60948" r:id="rId476" name="Button 532">
              <controlPr locked="0" defaultSize="0" autoFill="0" autoLine="0" autoPict="0">
                <anchor moveWithCells="1" sizeWithCells="1">
                  <from>
                    <xdr:col>7427</xdr:col>
                    <xdr:colOff>0</xdr:colOff>
                    <xdr:row>458809</xdr:row>
                    <xdr:rowOff>0</xdr:rowOff>
                  </from>
                  <to>
                    <xdr:col>7427</xdr:col>
                    <xdr:colOff>0</xdr:colOff>
                    <xdr:row>458809</xdr:row>
                    <xdr:rowOff>0</xdr:rowOff>
                  </to>
                </anchor>
              </controlPr>
            </control>
          </mc:Choice>
        </mc:AlternateContent>
        <mc:AlternateContent xmlns:mc="http://schemas.openxmlformats.org/markup-compatibility/2006">
          <mc:Choice Requires="x14">
            <control shapeId="60949" r:id="rId477" name="Button 533">
              <controlPr locked="0" defaultSize="0" autoFill="0" autoLine="0" autoPict="0">
                <anchor moveWithCells="1" sizeWithCells="1">
                  <from>
                    <xdr:col>7427</xdr:col>
                    <xdr:colOff>0</xdr:colOff>
                    <xdr:row>524345</xdr:row>
                    <xdr:rowOff>0</xdr:rowOff>
                  </from>
                  <to>
                    <xdr:col>7427</xdr:col>
                    <xdr:colOff>0</xdr:colOff>
                    <xdr:row>524345</xdr:row>
                    <xdr:rowOff>0</xdr:rowOff>
                  </to>
                </anchor>
              </controlPr>
            </control>
          </mc:Choice>
        </mc:AlternateContent>
        <mc:AlternateContent xmlns:mc="http://schemas.openxmlformats.org/markup-compatibility/2006">
          <mc:Choice Requires="x14">
            <control shapeId="60950" r:id="rId478" name="Button 534">
              <controlPr locked="0" defaultSize="0" autoFill="0" autoLine="0" autoPict="0">
                <anchor moveWithCells="1" sizeWithCells="1">
                  <from>
                    <xdr:col>7427</xdr:col>
                    <xdr:colOff>0</xdr:colOff>
                    <xdr:row>589881</xdr:row>
                    <xdr:rowOff>0</xdr:rowOff>
                  </from>
                  <to>
                    <xdr:col>7427</xdr:col>
                    <xdr:colOff>0</xdr:colOff>
                    <xdr:row>589881</xdr:row>
                    <xdr:rowOff>0</xdr:rowOff>
                  </to>
                </anchor>
              </controlPr>
            </control>
          </mc:Choice>
        </mc:AlternateContent>
        <mc:AlternateContent xmlns:mc="http://schemas.openxmlformats.org/markup-compatibility/2006">
          <mc:Choice Requires="x14">
            <control shapeId="60951" r:id="rId479" name="Button 535">
              <controlPr locked="0" defaultSize="0" autoFill="0" autoLine="0" autoPict="0">
                <anchor moveWithCells="1" sizeWithCells="1">
                  <from>
                    <xdr:col>7427</xdr:col>
                    <xdr:colOff>0</xdr:colOff>
                    <xdr:row>655417</xdr:row>
                    <xdr:rowOff>0</xdr:rowOff>
                  </from>
                  <to>
                    <xdr:col>7427</xdr:col>
                    <xdr:colOff>0</xdr:colOff>
                    <xdr:row>655417</xdr:row>
                    <xdr:rowOff>0</xdr:rowOff>
                  </to>
                </anchor>
              </controlPr>
            </control>
          </mc:Choice>
        </mc:AlternateContent>
        <mc:AlternateContent xmlns:mc="http://schemas.openxmlformats.org/markup-compatibility/2006">
          <mc:Choice Requires="x14">
            <control shapeId="60952" r:id="rId480" name="Button 536">
              <controlPr locked="0" defaultSize="0" autoFill="0" autoLine="0" autoPict="0">
                <anchor moveWithCells="1" sizeWithCells="1">
                  <from>
                    <xdr:col>7427</xdr:col>
                    <xdr:colOff>0</xdr:colOff>
                    <xdr:row>720953</xdr:row>
                    <xdr:rowOff>0</xdr:rowOff>
                  </from>
                  <to>
                    <xdr:col>7427</xdr:col>
                    <xdr:colOff>0</xdr:colOff>
                    <xdr:row>720953</xdr:row>
                    <xdr:rowOff>0</xdr:rowOff>
                  </to>
                </anchor>
              </controlPr>
            </control>
          </mc:Choice>
        </mc:AlternateContent>
        <mc:AlternateContent xmlns:mc="http://schemas.openxmlformats.org/markup-compatibility/2006">
          <mc:Choice Requires="x14">
            <control shapeId="60953" r:id="rId481" name="Button 537">
              <controlPr locked="0" defaultSize="0" autoFill="0" autoLine="0" autoPict="0">
                <anchor moveWithCells="1" sizeWithCells="1">
                  <from>
                    <xdr:col>7427</xdr:col>
                    <xdr:colOff>0</xdr:colOff>
                    <xdr:row>786489</xdr:row>
                    <xdr:rowOff>0</xdr:rowOff>
                  </from>
                  <to>
                    <xdr:col>7427</xdr:col>
                    <xdr:colOff>0</xdr:colOff>
                    <xdr:row>786489</xdr:row>
                    <xdr:rowOff>0</xdr:rowOff>
                  </to>
                </anchor>
              </controlPr>
            </control>
          </mc:Choice>
        </mc:AlternateContent>
        <mc:AlternateContent xmlns:mc="http://schemas.openxmlformats.org/markup-compatibility/2006">
          <mc:Choice Requires="x14">
            <control shapeId="60954" r:id="rId482" name="Button 538">
              <controlPr locked="0" defaultSize="0" autoFill="0" autoLine="0" autoPict="0">
                <anchor moveWithCells="1" sizeWithCells="1">
                  <from>
                    <xdr:col>7427</xdr:col>
                    <xdr:colOff>0</xdr:colOff>
                    <xdr:row>852025</xdr:row>
                    <xdr:rowOff>0</xdr:rowOff>
                  </from>
                  <to>
                    <xdr:col>7427</xdr:col>
                    <xdr:colOff>0</xdr:colOff>
                    <xdr:row>852025</xdr:row>
                    <xdr:rowOff>0</xdr:rowOff>
                  </to>
                </anchor>
              </controlPr>
            </control>
          </mc:Choice>
        </mc:AlternateContent>
        <mc:AlternateContent xmlns:mc="http://schemas.openxmlformats.org/markup-compatibility/2006">
          <mc:Choice Requires="x14">
            <control shapeId="60955" r:id="rId483" name="Button 539">
              <controlPr locked="0" defaultSize="0" autoFill="0" autoLine="0" autoPict="0">
                <anchor moveWithCells="1" sizeWithCells="1">
                  <from>
                    <xdr:col>7427</xdr:col>
                    <xdr:colOff>0</xdr:colOff>
                    <xdr:row>917561</xdr:row>
                    <xdr:rowOff>0</xdr:rowOff>
                  </from>
                  <to>
                    <xdr:col>7427</xdr:col>
                    <xdr:colOff>0</xdr:colOff>
                    <xdr:row>917561</xdr:row>
                    <xdr:rowOff>0</xdr:rowOff>
                  </to>
                </anchor>
              </controlPr>
            </control>
          </mc:Choice>
        </mc:AlternateContent>
        <mc:AlternateContent xmlns:mc="http://schemas.openxmlformats.org/markup-compatibility/2006">
          <mc:Choice Requires="x14">
            <control shapeId="60956" r:id="rId484" name="Button 540">
              <controlPr locked="0" defaultSize="0" autoFill="0" autoLine="0" autoPict="0">
                <anchor moveWithCells="1" sizeWithCells="1">
                  <from>
                    <xdr:col>7427</xdr:col>
                    <xdr:colOff>0</xdr:colOff>
                    <xdr:row>983097</xdr:row>
                    <xdr:rowOff>0</xdr:rowOff>
                  </from>
                  <to>
                    <xdr:col>7427</xdr:col>
                    <xdr:colOff>0</xdr:colOff>
                    <xdr:row>983097</xdr:row>
                    <xdr:rowOff>0</xdr:rowOff>
                  </to>
                </anchor>
              </controlPr>
            </control>
          </mc:Choice>
        </mc:AlternateContent>
        <mc:AlternateContent xmlns:mc="http://schemas.openxmlformats.org/markup-compatibility/2006">
          <mc:Choice Requires="x14">
            <control shapeId="60957" r:id="rId485" name="Button 541">
              <controlPr locked="0" defaultSize="0" autoFill="0" autoLine="0" autoPict="0">
                <anchor moveWithCells="1" sizeWithCells="1">
                  <from>
                    <xdr:col>7681</xdr:col>
                    <xdr:colOff>0</xdr:colOff>
                    <xdr:row>56</xdr:row>
                    <xdr:rowOff>0</xdr:rowOff>
                  </from>
                  <to>
                    <xdr:col>7681</xdr:col>
                    <xdr:colOff>0</xdr:colOff>
                    <xdr:row>56</xdr:row>
                    <xdr:rowOff>0</xdr:rowOff>
                  </to>
                </anchor>
              </controlPr>
            </control>
          </mc:Choice>
        </mc:AlternateContent>
        <mc:AlternateContent xmlns:mc="http://schemas.openxmlformats.org/markup-compatibility/2006">
          <mc:Choice Requires="x14">
            <control shapeId="60958" r:id="rId486" name="Button 542">
              <controlPr locked="0" defaultSize="0" autoFill="0" autoLine="0" autoPict="0">
                <anchor moveWithCells="1" sizeWithCells="1">
                  <from>
                    <xdr:col>7683</xdr:col>
                    <xdr:colOff>0</xdr:colOff>
                    <xdr:row>65593</xdr:row>
                    <xdr:rowOff>0</xdr:rowOff>
                  </from>
                  <to>
                    <xdr:col>7683</xdr:col>
                    <xdr:colOff>0</xdr:colOff>
                    <xdr:row>65593</xdr:row>
                    <xdr:rowOff>0</xdr:rowOff>
                  </to>
                </anchor>
              </controlPr>
            </control>
          </mc:Choice>
        </mc:AlternateContent>
        <mc:AlternateContent xmlns:mc="http://schemas.openxmlformats.org/markup-compatibility/2006">
          <mc:Choice Requires="x14">
            <control shapeId="60959" r:id="rId487" name="Button 543">
              <controlPr locked="0" defaultSize="0" autoFill="0" autoLine="0" autoPict="0">
                <anchor moveWithCells="1" sizeWithCells="1">
                  <from>
                    <xdr:col>7683</xdr:col>
                    <xdr:colOff>0</xdr:colOff>
                    <xdr:row>131129</xdr:row>
                    <xdr:rowOff>0</xdr:rowOff>
                  </from>
                  <to>
                    <xdr:col>7683</xdr:col>
                    <xdr:colOff>0</xdr:colOff>
                    <xdr:row>131129</xdr:row>
                    <xdr:rowOff>0</xdr:rowOff>
                  </to>
                </anchor>
              </controlPr>
            </control>
          </mc:Choice>
        </mc:AlternateContent>
        <mc:AlternateContent xmlns:mc="http://schemas.openxmlformats.org/markup-compatibility/2006">
          <mc:Choice Requires="x14">
            <control shapeId="60960" r:id="rId488" name="Button 544">
              <controlPr locked="0" defaultSize="0" autoFill="0" autoLine="0" autoPict="0">
                <anchor moveWithCells="1" sizeWithCells="1">
                  <from>
                    <xdr:col>7683</xdr:col>
                    <xdr:colOff>0</xdr:colOff>
                    <xdr:row>196665</xdr:row>
                    <xdr:rowOff>0</xdr:rowOff>
                  </from>
                  <to>
                    <xdr:col>7683</xdr:col>
                    <xdr:colOff>0</xdr:colOff>
                    <xdr:row>196665</xdr:row>
                    <xdr:rowOff>0</xdr:rowOff>
                  </to>
                </anchor>
              </controlPr>
            </control>
          </mc:Choice>
        </mc:AlternateContent>
        <mc:AlternateContent xmlns:mc="http://schemas.openxmlformats.org/markup-compatibility/2006">
          <mc:Choice Requires="x14">
            <control shapeId="60961" r:id="rId489" name="Button 545">
              <controlPr locked="0" defaultSize="0" autoFill="0" autoLine="0" autoPict="0">
                <anchor moveWithCells="1" sizeWithCells="1">
                  <from>
                    <xdr:col>7683</xdr:col>
                    <xdr:colOff>0</xdr:colOff>
                    <xdr:row>262201</xdr:row>
                    <xdr:rowOff>0</xdr:rowOff>
                  </from>
                  <to>
                    <xdr:col>7683</xdr:col>
                    <xdr:colOff>0</xdr:colOff>
                    <xdr:row>262201</xdr:row>
                    <xdr:rowOff>0</xdr:rowOff>
                  </to>
                </anchor>
              </controlPr>
            </control>
          </mc:Choice>
        </mc:AlternateContent>
        <mc:AlternateContent xmlns:mc="http://schemas.openxmlformats.org/markup-compatibility/2006">
          <mc:Choice Requires="x14">
            <control shapeId="60962" r:id="rId490" name="Button 546">
              <controlPr locked="0" defaultSize="0" autoFill="0" autoLine="0" autoPict="0">
                <anchor moveWithCells="1" sizeWithCells="1">
                  <from>
                    <xdr:col>7683</xdr:col>
                    <xdr:colOff>0</xdr:colOff>
                    <xdr:row>327737</xdr:row>
                    <xdr:rowOff>0</xdr:rowOff>
                  </from>
                  <to>
                    <xdr:col>7683</xdr:col>
                    <xdr:colOff>0</xdr:colOff>
                    <xdr:row>327737</xdr:row>
                    <xdr:rowOff>0</xdr:rowOff>
                  </to>
                </anchor>
              </controlPr>
            </control>
          </mc:Choice>
        </mc:AlternateContent>
        <mc:AlternateContent xmlns:mc="http://schemas.openxmlformats.org/markup-compatibility/2006">
          <mc:Choice Requires="x14">
            <control shapeId="60963" r:id="rId491" name="Button 547">
              <controlPr locked="0" defaultSize="0" autoFill="0" autoLine="0" autoPict="0">
                <anchor moveWithCells="1" sizeWithCells="1">
                  <from>
                    <xdr:col>7683</xdr:col>
                    <xdr:colOff>0</xdr:colOff>
                    <xdr:row>393273</xdr:row>
                    <xdr:rowOff>0</xdr:rowOff>
                  </from>
                  <to>
                    <xdr:col>7683</xdr:col>
                    <xdr:colOff>0</xdr:colOff>
                    <xdr:row>393273</xdr:row>
                    <xdr:rowOff>0</xdr:rowOff>
                  </to>
                </anchor>
              </controlPr>
            </control>
          </mc:Choice>
        </mc:AlternateContent>
        <mc:AlternateContent xmlns:mc="http://schemas.openxmlformats.org/markup-compatibility/2006">
          <mc:Choice Requires="x14">
            <control shapeId="60964" r:id="rId492" name="Button 548">
              <controlPr locked="0" defaultSize="0" autoFill="0" autoLine="0" autoPict="0">
                <anchor moveWithCells="1" sizeWithCells="1">
                  <from>
                    <xdr:col>7683</xdr:col>
                    <xdr:colOff>0</xdr:colOff>
                    <xdr:row>458809</xdr:row>
                    <xdr:rowOff>0</xdr:rowOff>
                  </from>
                  <to>
                    <xdr:col>7683</xdr:col>
                    <xdr:colOff>0</xdr:colOff>
                    <xdr:row>458809</xdr:row>
                    <xdr:rowOff>0</xdr:rowOff>
                  </to>
                </anchor>
              </controlPr>
            </control>
          </mc:Choice>
        </mc:AlternateContent>
        <mc:AlternateContent xmlns:mc="http://schemas.openxmlformats.org/markup-compatibility/2006">
          <mc:Choice Requires="x14">
            <control shapeId="60965" r:id="rId493" name="Button 549">
              <controlPr locked="0" defaultSize="0" autoFill="0" autoLine="0" autoPict="0">
                <anchor moveWithCells="1" sizeWithCells="1">
                  <from>
                    <xdr:col>7683</xdr:col>
                    <xdr:colOff>0</xdr:colOff>
                    <xdr:row>524345</xdr:row>
                    <xdr:rowOff>0</xdr:rowOff>
                  </from>
                  <to>
                    <xdr:col>7683</xdr:col>
                    <xdr:colOff>0</xdr:colOff>
                    <xdr:row>524345</xdr:row>
                    <xdr:rowOff>0</xdr:rowOff>
                  </to>
                </anchor>
              </controlPr>
            </control>
          </mc:Choice>
        </mc:AlternateContent>
        <mc:AlternateContent xmlns:mc="http://schemas.openxmlformats.org/markup-compatibility/2006">
          <mc:Choice Requires="x14">
            <control shapeId="60966" r:id="rId494" name="Button 550">
              <controlPr locked="0" defaultSize="0" autoFill="0" autoLine="0" autoPict="0">
                <anchor moveWithCells="1" sizeWithCells="1">
                  <from>
                    <xdr:col>7683</xdr:col>
                    <xdr:colOff>0</xdr:colOff>
                    <xdr:row>589881</xdr:row>
                    <xdr:rowOff>0</xdr:rowOff>
                  </from>
                  <to>
                    <xdr:col>7683</xdr:col>
                    <xdr:colOff>0</xdr:colOff>
                    <xdr:row>589881</xdr:row>
                    <xdr:rowOff>0</xdr:rowOff>
                  </to>
                </anchor>
              </controlPr>
            </control>
          </mc:Choice>
        </mc:AlternateContent>
        <mc:AlternateContent xmlns:mc="http://schemas.openxmlformats.org/markup-compatibility/2006">
          <mc:Choice Requires="x14">
            <control shapeId="60967" r:id="rId495" name="Button 551">
              <controlPr locked="0" defaultSize="0" autoFill="0" autoLine="0" autoPict="0">
                <anchor moveWithCells="1" sizeWithCells="1">
                  <from>
                    <xdr:col>7683</xdr:col>
                    <xdr:colOff>0</xdr:colOff>
                    <xdr:row>655417</xdr:row>
                    <xdr:rowOff>0</xdr:rowOff>
                  </from>
                  <to>
                    <xdr:col>7683</xdr:col>
                    <xdr:colOff>0</xdr:colOff>
                    <xdr:row>655417</xdr:row>
                    <xdr:rowOff>0</xdr:rowOff>
                  </to>
                </anchor>
              </controlPr>
            </control>
          </mc:Choice>
        </mc:AlternateContent>
        <mc:AlternateContent xmlns:mc="http://schemas.openxmlformats.org/markup-compatibility/2006">
          <mc:Choice Requires="x14">
            <control shapeId="60968" r:id="rId496" name="Button 552">
              <controlPr locked="0" defaultSize="0" autoFill="0" autoLine="0" autoPict="0">
                <anchor moveWithCells="1" sizeWithCells="1">
                  <from>
                    <xdr:col>7683</xdr:col>
                    <xdr:colOff>0</xdr:colOff>
                    <xdr:row>720953</xdr:row>
                    <xdr:rowOff>0</xdr:rowOff>
                  </from>
                  <to>
                    <xdr:col>7683</xdr:col>
                    <xdr:colOff>0</xdr:colOff>
                    <xdr:row>720953</xdr:row>
                    <xdr:rowOff>0</xdr:rowOff>
                  </to>
                </anchor>
              </controlPr>
            </control>
          </mc:Choice>
        </mc:AlternateContent>
        <mc:AlternateContent xmlns:mc="http://schemas.openxmlformats.org/markup-compatibility/2006">
          <mc:Choice Requires="x14">
            <control shapeId="60969" r:id="rId497" name="Button 553">
              <controlPr locked="0" defaultSize="0" autoFill="0" autoLine="0" autoPict="0">
                <anchor moveWithCells="1" sizeWithCells="1">
                  <from>
                    <xdr:col>7683</xdr:col>
                    <xdr:colOff>0</xdr:colOff>
                    <xdr:row>786489</xdr:row>
                    <xdr:rowOff>0</xdr:rowOff>
                  </from>
                  <to>
                    <xdr:col>7683</xdr:col>
                    <xdr:colOff>0</xdr:colOff>
                    <xdr:row>786489</xdr:row>
                    <xdr:rowOff>0</xdr:rowOff>
                  </to>
                </anchor>
              </controlPr>
            </control>
          </mc:Choice>
        </mc:AlternateContent>
        <mc:AlternateContent xmlns:mc="http://schemas.openxmlformats.org/markup-compatibility/2006">
          <mc:Choice Requires="x14">
            <control shapeId="60970" r:id="rId498" name="Button 554">
              <controlPr locked="0" defaultSize="0" autoFill="0" autoLine="0" autoPict="0">
                <anchor moveWithCells="1" sizeWithCells="1">
                  <from>
                    <xdr:col>7683</xdr:col>
                    <xdr:colOff>0</xdr:colOff>
                    <xdr:row>852025</xdr:row>
                    <xdr:rowOff>0</xdr:rowOff>
                  </from>
                  <to>
                    <xdr:col>7683</xdr:col>
                    <xdr:colOff>0</xdr:colOff>
                    <xdr:row>852025</xdr:row>
                    <xdr:rowOff>0</xdr:rowOff>
                  </to>
                </anchor>
              </controlPr>
            </control>
          </mc:Choice>
        </mc:AlternateContent>
        <mc:AlternateContent xmlns:mc="http://schemas.openxmlformats.org/markup-compatibility/2006">
          <mc:Choice Requires="x14">
            <control shapeId="60971" r:id="rId499" name="Button 555">
              <controlPr locked="0" defaultSize="0" autoFill="0" autoLine="0" autoPict="0">
                <anchor moveWithCells="1" sizeWithCells="1">
                  <from>
                    <xdr:col>7683</xdr:col>
                    <xdr:colOff>0</xdr:colOff>
                    <xdr:row>917561</xdr:row>
                    <xdr:rowOff>0</xdr:rowOff>
                  </from>
                  <to>
                    <xdr:col>7683</xdr:col>
                    <xdr:colOff>0</xdr:colOff>
                    <xdr:row>917561</xdr:row>
                    <xdr:rowOff>0</xdr:rowOff>
                  </to>
                </anchor>
              </controlPr>
            </control>
          </mc:Choice>
        </mc:AlternateContent>
        <mc:AlternateContent xmlns:mc="http://schemas.openxmlformats.org/markup-compatibility/2006">
          <mc:Choice Requires="x14">
            <control shapeId="60972" r:id="rId500" name="Button 556">
              <controlPr locked="0" defaultSize="0" autoFill="0" autoLine="0" autoPict="0">
                <anchor moveWithCells="1" sizeWithCells="1">
                  <from>
                    <xdr:col>7683</xdr:col>
                    <xdr:colOff>0</xdr:colOff>
                    <xdr:row>983097</xdr:row>
                    <xdr:rowOff>0</xdr:rowOff>
                  </from>
                  <to>
                    <xdr:col>7683</xdr:col>
                    <xdr:colOff>0</xdr:colOff>
                    <xdr:row>983097</xdr:row>
                    <xdr:rowOff>0</xdr:rowOff>
                  </to>
                </anchor>
              </controlPr>
            </control>
          </mc:Choice>
        </mc:AlternateContent>
        <mc:AlternateContent xmlns:mc="http://schemas.openxmlformats.org/markup-compatibility/2006">
          <mc:Choice Requires="x14">
            <control shapeId="60973" r:id="rId501" name="Button 557">
              <controlPr locked="0" defaultSize="0" autoFill="0" autoLine="0" autoPict="0">
                <anchor moveWithCells="1" sizeWithCells="1">
                  <from>
                    <xdr:col>7937</xdr:col>
                    <xdr:colOff>0</xdr:colOff>
                    <xdr:row>56</xdr:row>
                    <xdr:rowOff>0</xdr:rowOff>
                  </from>
                  <to>
                    <xdr:col>7937</xdr:col>
                    <xdr:colOff>0</xdr:colOff>
                    <xdr:row>56</xdr:row>
                    <xdr:rowOff>0</xdr:rowOff>
                  </to>
                </anchor>
              </controlPr>
            </control>
          </mc:Choice>
        </mc:AlternateContent>
        <mc:AlternateContent xmlns:mc="http://schemas.openxmlformats.org/markup-compatibility/2006">
          <mc:Choice Requires="x14">
            <control shapeId="60974" r:id="rId502" name="Button 558">
              <controlPr locked="0" defaultSize="0" autoFill="0" autoLine="0" autoPict="0">
                <anchor moveWithCells="1" sizeWithCells="1">
                  <from>
                    <xdr:col>7939</xdr:col>
                    <xdr:colOff>0</xdr:colOff>
                    <xdr:row>65593</xdr:row>
                    <xdr:rowOff>0</xdr:rowOff>
                  </from>
                  <to>
                    <xdr:col>7939</xdr:col>
                    <xdr:colOff>0</xdr:colOff>
                    <xdr:row>65593</xdr:row>
                    <xdr:rowOff>0</xdr:rowOff>
                  </to>
                </anchor>
              </controlPr>
            </control>
          </mc:Choice>
        </mc:AlternateContent>
        <mc:AlternateContent xmlns:mc="http://schemas.openxmlformats.org/markup-compatibility/2006">
          <mc:Choice Requires="x14">
            <control shapeId="60975" r:id="rId503" name="Button 559">
              <controlPr locked="0" defaultSize="0" autoFill="0" autoLine="0" autoPict="0">
                <anchor moveWithCells="1" sizeWithCells="1">
                  <from>
                    <xdr:col>7939</xdr:col>
                    <xdr:colOff>0</xdr:colOff>
                    <xdr:row>131129</xdr:row>
                    <xdr:rowOff>0</xdr:rowOff>
                  </from>
                  <to>
                    <xdr:col>7939</xdr:col>
                    <xdr:colOff>0</xdr:colOff>
                    <xdr:row>131129</xdr:row>
                    <xdr:rowOff>0</xdr:rowOff>
                  </to>
                </anchor>
              </controlPr>
            </control>
          </mc:Choice>
        </mc:AlternateContent>
        <mc:AlternateContent xmlns:mc="http://schemas.openxmlformats.org/markup-compatibility/2006">
          <mc:Choice Requires="x14">
            <control shapeId="60976" r:id="rId504" name="Button 560">
              <controlPr locked="0" defaultSize="0" autoFill="0" autoLine="0" autoPict="0">
                <anchor moveWithCells="1" sizeWithCells="1">
                  <from>
                    <xdr:col>7939</xdr:col>
                    <xdr:colOff>0</xdr:colOff>
                    <xdr:row>196665</xdr:row>
                    <xdr:rowOff>0</xdr:rowOff>
                  </from>
                  <to>
                    <xdr:col>7939</xdr:col>
                    <xdr:colOff>0</xdr:colOff>
                    <xdr:row>196665</xdr:row>
                    <xdr:rowOff>0</xdr:rowOff>
                  </to>
                </anchor>
              </controlPr>
            </control>
          </mc:Choice>
        </mc:AlternateContent>
        <mc:AlternateContent xmlns:mc="http://schemas.openxmlformats.org/markup-compatibility/2006">
          <mc:Choice Requires="x14">
            <control shapeId="60977" r:id="rId505" name="Button 561">
              <controlPr locked="0" defaultSize="0" autoFill="0" autoLine="0" autoPict="0">
                <anchor moveWithCells="1" sizeWithCells="1">
                  <from>
                    <xdr:col>7939</xdr:col>
                    <xdr:colOff>0</xdr:colOff>
                    <xdr:row>262201</xdr:row>
                    <xdr:rowOff>0</xdr:rowOff>
                  </from>
                  <to>
                    <xdr:col>7939</xdr:col>
                    <xdr:colOff>0</xdr:colOff>
                    <xdr:row>262201</xdr:row>
                    <xdr:rowOff>0</xdr:rowOff>
                  </to>
                </anchor>
              </controlPr>
            </control>
          </mc:Choice>
        </mc:AlternateContent>
        <mc:AlternateContent xmlns:mc="http://schemas.openxmlformats.org/markup-compatibility/2006">
          <mc:Choice Requires="x14">
            <control shapeId="60978" r:id="rId506" name="Button 562">
              <controlPr locked="0" defaultSize="0" autoFill="0" autoLine="0" autoPict="0">
                <anchor moveWithCells="1" sizeWithCells="1">
                  <from>
                    <xdr:col>7939</xdr:col>
                    <xdr:colOff>0</xdr:colOff>
                    <xdr:row>327737</xdr:row>
                    <xdr:rowOff>0</xdr:rowOff>
                  </from>
                  <to>
                    <xdr:col>7939</xdr:col>
                    <xdr:colOff>0</xdr:colOff>
                    <xdr:row>327737</xdr:row>
                    <xdr:rowOff>0</xdr:rowOff>
                  </to>
                </anchor>
              </controlPr>
            </control>
          </mc:Choice>
        </mc:AlternateContent>
        <mc:AlternateContent xmlns:mc="http://schemas.openxmlformats.org/markup-compatibility/2006">
          <mc:Choice Requires="x14">
            <control shapeId="60979" r:id="rId507" name="Button 563">
              <controlPr locked="0" defaultSize="0" autoFill="0" autoLine="0" autoPict="0">
                <anchor moveWithCells="1" sizeWithCells="1">
                  <from>
                    <xdr:col>7939</xdr:col>
                    <xdr:colOff>0</xdr:colOff>
                    <xdr:row>393273</xdr:row>
                    <xdr:rowOff>0</xdr:rowOff>
                  </from>
                  <to>
                    <xdr:col>7939</xdr:col>
                    <xdr:colOff>0</xdr:colOff>
                    <xdr:row>393273</xdr:row>
                    <xdr:rowOff>0</xdr:rowOff>
                  </to>
                </anchor>
              </controlPr>
            </control>
          </mc:Choice>
        </mc:AlternateContent>
        <mc:AlternateContent xmlns:mc="http://schemas.openxmlformats.org/markup-compatibility/2006">
          <mc:Choice Requires="x14">
            <control shapeId="60980" r:id="rId508" name="Button 564">
              <controlPr locked="0" defaultSize="0" autoFill="0" autoLine="0" autoPict="0">
                <anchor moveWithCells="1" sizeWithCells="1">
                  <from>
                    <xdr:col>7939</xdr:col>
                    <xdr:colOff>0</xdr:colOff>
                    <xdr:row>458809</xdr:row>
                    <xdr:rowOff>0</xdr:rowOff>
                  </from>
                  <to>
                    <xdr:col>7939</xdr:col>
                    <xdr:colOff>0</xdr:colOff>
                    <xdr:row>458809</xdr:row>
                    <xdr:rowOff>0</xdr:rowOff>
                  </to>
                </anchor>
              </controlPr>
            </control>
          </mc:Choice>
        </mc:AlternateContent>
        <mc:AlternateContent xmlns:mc="http://schemas.openxmlformats.org/markup-compatibility/2006">
          <mc:Choice Requires="x14">
            <control shapeId="60981" r:id="rId509" name="Button 565">
              <controlPr locked="0" defaultSize="0" autoFill="0" autoLine="0" autoPict="0">
                <anchor moveWithCells="1" sizeWithCells="1">
                  <from>
                    <xdr:col>7939</xdr:col>
                    <xdr:colOff>0</xdr:colOff>
                    <xdr:row>524345</xdr:row>
                    <xdr:rowOff>0</xdr:rowOff>
                  </from>
                  <to>
                    <xdr:col>7939</xdr:col>
                    <xdr:colOff>0</xdr:colOff>
                    <xdr:row>524345</xdr:row>
                    <xdr:rowOff>0</xdr:rowOff>
                  </to>
                </anchor>
              </controlPr>
            </control>
          </mc:Choice>
        </mc:AlternateContent>
        <mc:AlternateContent xmlns:mc="http://schemas.openxmlformats.org/markup-compatibility/2006">
          <mc:Choice Requires="x14">
            <control shapeId="60982" r:id="rId510" name="Button 566">
              <controlPr locked="0" defaultSize="0" autoFill="0" autoLine="0" autoPict="0">
                <anchor moveWithCells="1" sizeWithCells="1">
                  <from>
                    <xdr:col>7939</xdr:col>
                    <xdr:colOff>0</xdr:colOff>
                    <xdr:row>589881</xdr:row>
                    <xdr:rowOff>0</xdr:rowOff>
                  </from>
                  <to>
                    <xdr:col>7939</xdr:col>
                    <xdr:colOff>0</xdr:colOff>
                    <xdr:row>589881</xdr:row>
                    <xdr:rowOff>0</xdr:rowOff>
                  </to>
                </anchor>
              </controlPr>
            </control>
          </mc:Choice>
        </mc:AlternateContent>
        <mc:AlternateContent xmlns:mc="http://schemas.openxmlformats.org/markup-compatibility/2006">
          <mc:Choice Requires="x14">
            <control shapeId="60983" r:id="rId511" name="Button 567">
              <controlPr locked="0" defaultSize="0" autoFill="0" autoLine="0" autoPict="0">
                <anchor moveWithCells="1" sizeWithCells="1">
                  <from>
                    <xdr:col>7939</xdr:col>
                    <xdr:colOff>0</xdr:colOff>
                    <xdr:row>655417</xdr:row>
                    <xdr:rowOff>0</xdr:rowOff>
                  </from>
                  <to>
                    <xdr:col>7939</xdr:col>
                    <xdr:colOff>0</xdr:colOff>
                    <xdr:row>655417</xdr:row>
                    <xdr:rowOff>0</xdr:rowOff>
                  </to>
                </anchor>
              </controlPr>
            </control>
          </mc:Choice>
        </mc:AlternateContent>
        <mc:AlternateContent xmlns:mc="http://schemas.openxmlformats.org/markup-compatibility/2006">
          <mc:Choice Requires="x14">
            <control shapeId="60984" r:id="rId512" name="Button 568">
              <controlPr locked="0" defaultSize="0" autoFill="0" autoLine="0" autoPict="0">
                <anchor moveWithCells="1" sizeWithCells="1">
                  <from>
                    <xdr:col>7939</xdr:col>
                    <xdr:colOff>0</xdr:colOff>
                    <xdr:row>720953</xdr:row>
                    <xdr:rowOff>0</xdr:rowOff>
                  </from>
                  <to>
                    <xdr:col>7939</xdr:col>
                    <xdr:colOff>0</xdr:colOff>
                    <xdr:row>720953</xdr:row>
                    <xdr:rowOff>0</xdr:rowOff>
                  </to>
                </anchor>
              </controlPr>
            </control>
          </mc:Choice>
        </mc:AlternateContent>
        <mc:AlternateContent xmlns:mc="http://schemas.openxmlformats.org/markup-compatibility/2006">
          <mc:Choice Requires="x14">
            <control shapeId="60985" r:id="rId513" name="Button 569">
              <controlPr locked="0" defaultSize="0" autoFill="0" autoLine="0" autoPict="0">
                <anchor moveWithCells="1" sizeWithCells="1">
                  <from>
                    <xdr:col>7939</xdr:col>
                    <xdr:colOff>0</xdr:colOff>
                    <xdr:row>786489</xdr:row>
                    <xdr:rowOff>0</xdr:rowOff>
                  </from>
                  <to>
                    <xdr:col>7939</xdr:col>
                    <xdr:colOff>0</xdr:colOff>
                    <xdr:row>786489</xdr:row>
                    <xdr:rowOff>0</xdr:rowOff>
                  </to>
                </anchor>
              </controlPr>
            </control>
          </mc:Choice>
        </mc:AlternateContent>
        <mc:AlternateContent xmlns:mc="http://schemas.openxmlformats.org/markup-compatibility/2006">
          <mc:Choice Requires="x14">
            <control shapeId="60986" r:id="rId514" name="Button 570">
              <controlPr locked="0" defaultSize="0" autoFill="0" autoLine="0" autoPict="0">
                <anchor moveWithCells="1" sizeWithCells="1">
                  <from>
                    <xdr:col>7939</xdr:col>
                    <xdr:colOff>0</xdr:colOff>
                    <xdr:row>852025</xdr:row>
                    <xdr:rowOff>0</xdr:rowOff>
                  </from>
                  <to>
                    <xdr:col>7939</xdr:col>
                    <xdr:colOff>0</xdr:colOff>
                    <xdr:row>852025</xdr:row>
                    <xdr:rowOff>0</xdr:rowOff>
                  </to>
                </anchor>
              </controlPr>
            </control>
          </mc:Choice>
        </mc:AlternateContent>
        <mc:AlternateContent xmlns:mc="http://schemas.openxmlformats.org/markup-compatibility/2006">
          <mc:Choice Requires="x14">
            <control shapeId="60987" r:id="rId515" name="Button 571">
              <controlPr locked="0" defaultSize="0" autoFill="0" autoLine="0" autoPict="0">
                <anchor moveWithCells="1" sizeWithCells="1">
                  <from>
                    <xdr:col>7939</xdr:col>
                    <xdr:colOff>0</xdr:colOff>
                    <xdr:row>917561</xdr:row>
                    <xdr:rowOff>0</xdr:rowOff>
                  </from>
                  <to>
                    <xdr:col>7939</xdr:col>
                    <xdr:colOff>0</xdr:colOff>
                    <xdr:row>917561</xdr:row>
                    <xdr:rowOff>0</xdr:rowOff>
                  </to>
                </anchor>
              </controlPr>
            </control>
          </mc:Choice>
        </mc:AlternateContent>
        <mc:AlternateContent xmlns:mc="http://schemas.openxmlformats.org/markup-compatibility/2006">
          <mc:Choice Requires="x14">
            <control shapeId="60988" r:id="rId516" name="Button 572">
              <controlPr locked="0" defaultSize="0" autoFill="0" autoLine="0" autoPict="0">
                <anchor moveWithCells="1" sizeWithCells="1">
                  <from>
                    <xdr:col>7939</xdr:col>
                    <xdr:colOff>0</xdr:colOff>
                    <xdr:row>983097</xdr:row>
                    <xdr:rowOff>0</xdr:rowOff>
                  </from>
                  <to>
                    <xdr:col>7939</xdr:col>
                    <xdr:colOff>0</xdr:colOff>
                    <xdr:row>983097</xdr:row>
                    <xdr:rowOff>0</xdr:rowOff>
                  </to>
                </anchor>
              </controlPr>
            </control>
          </mc:Choice>
        </mc:AlternateContent>
        <mc:AlternateContent xmlns:mc="http://schemas.openxmlformats.org/markup-compatibility/2006">
          <mc:Choice Requires="x14">
            <control shapeId="60989" r:id="rId517" name="Button 573">
              <controlPr locked="0" defaultSize="0" autoFill="0" autoLine="0" autoPict="0">
                <anchor moveWithCells="1" sizeWithCells="1">
                  <from>
                    <xdr:col>8193</xdr:col>
                    <xdr:colOff>0</xdr:colOff>
                    <xdr:row>56</xdr:row>
                    <xdr:rowOff>0</xdr:rowOff>
                  </from>
                  <to>
                    <xdr:col>8193</xdr:col>
                    <xdr:colOff>0</xdr:colOff>
                    <xdr:row>56</xdr:row>
                    <xdr:rowOff>0</xdr:rowOff>
                  </to>
                </anchor>
              </controlPr>
            </control>
          </mc:Choice>
        </mc:AlternateContent>
        <mc:AlternateContent xmlns:mc="http://schemas.openxmlformats.org/markup-compatibility/2006">
          <mc:Choice Requires="x14">
            <control shapeId="60990" r:id="rId518" name="Button 574">
              <controlPr locked="0" defaultSize="0" autoFill="0" autoLine="0" autoPict="0">
                <anchor moveWithCells="1" sizeWithCells="1">
                  <from>
                    <xdr:col>8195</xdr:col>
                    <xdr:colOff>0</xdr:colOff>
                    <xdr:row>65593</xdr:row>
                    <xdr:rowOff>0</xdr:rowOff>
                  </from>
                  <to>
                    <xdr:col>8195</xdr:col>
                    <xdr:colOff>0</xdr:colOff>
                    <xdr:row>65593</xdr:row>
                    <xdr:rowOff>0</xdr:rowOff>
                  </to>
                </anchor>
              </controlPr>
            </control>
          </mc:Choice>
        </mc:AlternateContent>
        <mc:AlternateContent xmlns:mc="http://schemas.openxmlformats.org/markup-compatibility/2006">
          <mc:Choice Requires="x14">
            <control shapeId="60991" r:id="rId519" name="Button 575">
              <controlPr locked="0" defaultSize="0" autoFill="0" autoLine="0" autoPict="0">
                <anchor moveWithCells="1" sizeWithCells="1">
                  <from>
                    <xdr:col>8195</xdr:col>
                    <xdr:colOff>0</xdr:colOff>
                    <xdr:row>131129</xdr:row>
                    <xdr:rowOff>0</xdr:rowOff>
                  </from>
                  <to>
                    <xdr:col>8195</xdr:col>
                    <xdr:colOff>0</xdr:colOff>
                    <xdr:row>131129</xdr:row>
                    <xdr:rowOff>0</xdr:rowOff>
                  </to>
                </anchor>
              </controlPr>
            </control>
          </mc:Choice>
        </mc:AlternateContent>
        <mc:AlternateContent xmlns:mc="http://schemas.openxmlformats.org/markup-compatibility/2006">
          <mc:Choice Requires="x14">
            <control shapeId="60992" r:id="rId520" name="Button 576">
              <controlPr locked="0" defaultSize="0" autoFill="0" autoLine="0" autoPict="0">
                <anchor moveWithCells="1" sizeWithCells="1">
                  <from>
                    <xdr:col>8195</xdr:col>
                    <xdr:colOff>0</xdr:colOff>
                    <xdr:row>196665</xdr:row>
                    <xdr:rowOff>0</xdr:rowOff>
                  </from>
                  <to>
                    <xdr:col>8195</xdr:col>
                    <xdr:colOff>0</xdr:colOff>
                    <xdr:row>196665</xdr:row>
                    <xdr:rowOff>0</xdr:rowOff>
                  </to>
                </anchor>
              </controlPr>
            </control>
          </mc:Choice>
        </mc:AlternateContent>
        <mc:AlternateContent xmlns:mc="http://schemas.openxmlformats.org/markup-compatibility/2006">
          <mc:Choice Requires="x14">
            <control shapeId="60993" r:id="rId521" name="Button 577">
              <controlPr locked="0" defaultSize="0" autoFill="0" autoLine="0" autoPict="0">
                <anchor moveWithCells="1" sizeWithCells="1">
                  <from>
                    <xdr:col>8195</xdr:col>
                    <xdr:colOff>0</xdr:colOff>
                    <xdr:row>262201</xdr:row>
                    <xdr:rowOff>0</xdr:rowOff>
                  </from>
                  <to>
                    <xdr:col>8195</xdr:col>
                    <xdr:colOff>0</xdr:colOff>
                    <xdr:row>262201</xdr:row>
                    <xdr:rowOff>0</xdr:rowOff>
                  </to>
                </anchor>
              </controlPr>
            </control>
          </mc:Choice>
        </mc:AlternateContent>
        <mc:AlternateContent xmlns:mc="http://schemas.openxmlformats.org/markup-compatibility/2006">
          <mc:Choice Requires="x14">
            <control shapeId="60994" r:id="rId522" name="Button 578">
              <controlPr locked="0" defaultSize="0" autoFill="0" autoLine="0" autoPict="0">
                <anchor moveWithCells="1" sizeWithCells="1">
                  <from>
                    <xdr:col>8195</xdr:col>
                    <xdr:colOff>0</xdr:colOff>
                    <xdr:row>327737</xdr:row>
                    <xdr:rowOff>0</xdr:rowOff>
                  </from>
                  <to>
                    <xdr:col>8195</xdr:col>
                    <xdr:colOff>0</xdr:colOff>
                    <xdr:row>327737</xdr:row>
                    <xdr:rowOff>0</xdr:rowOff>
                  </to>
                </anchor>
              </controlPr>
            </control>
          </mc:Choice>
        </mc:AlternateContent>
        <mc:AlternateContent xmlns:mc="http://schemas.openxmlformats.org/markup-compatibility/2006">
          <mc:Choice Requires="x14">
            <control shapeId="60995" r:id="rId523" name="Button 579">
              <controlPr locked="0" defaultSize="0" autoFill="0" autoLine="0" autoPict="0">
                <anchor moveWithCells="1" sizeWithCells="1">
                  <from>
                    <xdr:col>8195</xdr:col>
                    <xdr:colOff>0</xdr:colOff>
                    <xdr:row>393273</xdr:row>
                    <xdr:rowOff>0</xdr:rowOff>
                  </from>
                  <to>
                    <xdr:col>8195</xdr:col>
                    <xdr:colOff>0</xdr:colOff>
                    <xdr:row>393273</xdr:row>
                    <xdr:rowOff>0</xdr:rowOff>
                  </to>
                </anchor>
              </controlPr>
            </control>
          </mc:Choice>
        </mc:AlternateContent>
        <mc:AlternateContent xmlns:mc="http://schemas.openxmlformats.org/markup-compatibility/2006">
          <mc:Choice Requires="x14">
            <control shapeId="60996" r:id="rId524" name="Button 580">
              <controlPr locked="0" defaultSize="0" autoFill="0" autoLine="0" autoPict="0">
                <anchor moveWithCells="1" sizeWithCells="1">
                  <from>
                    <xdr:col>8195</xdr:col>
                    <xdr:colOff>0</xdr:colOff>
                    <xdr:row>458809</xdr:row>
                    <xdr:rowOff>0</xdr:rowOff>
                  </from>
                  <to>
                    <xdr:col>8195</xdr:col>
                    <xdr:colOff>0</xdr:colOff>
                    <xdr:row>458809</xdr:row>
                    <xdr:rowOff>0</xdr:rowOff>
                  </to>
                </anchor>
              </controlPr>
            </control>
          </mc:Choice>
        </mc:AlternateContent>
        <mc:AlternateContent xmlns:mc="http://schemas.openxmlformats.org/markup-compatibility/2006">
          <mc:Choice Requires="x14">
            <control shapeId="60997" r:id="rId525" name="Button 581">
              <controlPr locked="0" defaultSize="0" autoFill="0" autoLine="0" autoPict="0">
                <anchor moveWithCells="1" sizeWithCells="1">
                  <from>
                    <xdr:col>8195</xdr:col>
                    <xdr:colOff>0</xdr:colOff>
                    <xdr:row>524345</xdr:row>
                    <xdr:rowOff>0</xdr:rowOff>
                  </from>
                  <to>
                    <xdr:col>8195</xdr:col>
                    <xdr:colOff>0</xdr:colOff>
                    <xdr:row>524345</xdr:row>
                    <xdr:rowOff>0</xdr:rowOff>
                  </to>
                </anchor>
              </controlPr>
            </control>
          </mc:Choice>
        </mc:AlternateContent>
        <mc:AlternateContent xmlns:mc="http://schemas.openxmlformats.org/markup-compatibility/2006">
          <mc:Choice Requires="x14">
            <control shapeId="60998" r:id="rId526" name="Button 582">
              <controlPr locked="0" defaultSize="0" autoFill="0" autoLine="0" autoPict="0">
                <anchor moveWithCells="1" sizeWithCells="1">
                  <from>
                    <xdr:col>8195</xdr:col>
                    <xdr:colOff>0</xdr:colOff>
                    <xdr:row>589881</xdr:row>
                    <xdr:rowOff>0</xdr:rowOff>
                  </from>
                  <to>
                    <xdr:col>8195</xdr:col>
                    <xdr:colOff>0</xdr:colOff>
                    <xdr:row>589881</xdr:row>
                    <xdr:rowOff>0</xdr:rowOff>
                  </to>
                </anchor>
              </controlPr>
            </control>
          </mc:Choice>
        </mc:AlternateContent>
        <mc:AlternateContent xmlns:mc="http://schemas.openxmlformats.org/markup-compatibility/2006">
          <mc:Choice Requires="x14">
            <control shapeId="60999" r:id="rId527" name="Button 583">
              <controlPr locked="0" defaultSize="0" autoFill="0" autoLine="0" autoPict="0">
                <anchor moveWithCells="1" sizeWithCells="1">
                  <from>
                    <xdr:col>8195</xdr:col>
                    <xdr:colOff>0</xdr:colOff>
                    <xdr:row>655417</xdr:row>
                    <xdr:rowOff>0</xdr:rowOff>
                  </from>
                  <to>
                    <xdr:col>8195</xdr:col>
                    <xdr:colOff>0</xdr:colOff>
                    <xdr:row>655417</xdr:row>
                    <xdr:rowOff>0</xdr:rowOff>
                  </to>
                </anchor>
              </controlPr>
            </control>
          </mc:Choice>
        </mc:AlternateContent>
        <mc:AlternateContent xmlns:mc="http://schemas.openxmlformats.org/markup-compatibility/2006">
          <mc:Choice Requires="x14">
            <control shapeId="61000" r:id="rId528" name="Button 584">
              <controlPr locked="0" defaultSize="0" autoFill="0" autoLine="0" autoPict="0">
                <anchor moveWithCells="1" sizeWithCells="1">
                  <from>
                    <xdr:col>8195</xdr:col>
                    <xdr:colOff>0</xdr:colOff>
                    <xdr:row>720953</xdr:row>
                    <xdr:rowOff>0</xdr:rowOff>
                  </from>
                  <to>
                    <xdr:col>8195</xdr:col>
                    <xdr:colOff>0</xdr:colOff>
                    <xdr:row>720953</xdr:row>
                    <xdr:rowOff>0</xdr:rowOff>
                  </to>
                </anchor>
              </controlPr>
            </control>
          </mc:Choice>
        </mc:AlternateContent>
        <mc:AlternateContent xmlns:mc="http://schemas.openxmlformats.org/markup-compatibility/2006">
          <mc:Choice Requires="x14">
            <control shapeId="61001" r:id="rId529" name="Button 585">
              <controlPr locked="0" defaultSize="0" autoFill="0" autoLine="0" autoPict="0">
                <anchor moveWithCells="1" sizeWithCells="1">
                  <from>
                    <xdr:col>8195</xdr:col>
                    <xdr:colOff>0</xdr:colOff>
                    <xdr:row>786489</xdr:row>
                    <xdr:rowOff>0</xdr:rowOff>
                  </from>
                  <to>
                    <xdr:col>8195</xdr:col>
                    <xdr:colOff>0</xdr:colOff>
                    <xdr:row>786489</xdr:row>
                    <xdr:rowOff>0</xdr:rowOff>
                  </to>
                </anchor>
              </controlPr>
            </control>
          </mc:Choice>
        </mc:AlternateContent>
        <mc:AlternateContent xmlns:mc="http://schemas.openxmlformats.org/markup-compatibility/2006">
          <mc:Choice Requires="x14">
            <control shapeId="61002" r:id="rId530" name="Button 586">
              <controlPr locked="0" defaultSize="0" autoFill="0" autoLine="0" autoPict="0">
                <anchor moveWithCells="1" sizeWithCells="1">
                  <from>
                    <xdr:col>8195</xdr:col>
                    <xdr:colOff>0</xdr:colOff>
                    <xdr:row>852025</xdr:row>
                    <xdr:rowOff>0</xdr:rowOff>
                  </from>
                  <to>
                    <xdr:col>8195</xdr:col>
                    <xdr:colOff>0</xdr:colOff>
                    <xdr:row>852025</xdr:row>
                    <xdr:rowOff>0</xdr:rowOff>
                  </to>
                </anchor>
              </controlPr>
            </control>
          </mc:Choice>
        </mc:AlternateContent>
        <mc:AlternateContent xmlns:mc="http://schemas.openxmlformats.org/markup-compatibility/2006">
          <mc:Choice Requires="x14">
            <control shapeId="61003" r:id="rId531" name="Button 587">
              <controlPr locked="0" defaultSize="0" autoFill="0" autoLine="0" autoPict="0">
                <anchor moveWithCells="1" sizeWithCells="1">
                  <from>
                    <xdr:col>8195</xdr:col>
                    <xdr:colOff>0</xdr:colOff>
                    <xdr:row>917561</xdr:row>
                    <xdr:rowOff>0</xdr:rowOff>
                  </from>
                  <to>
                    <xdr:col>8195</xdr:col>
                    <xdr:colOff>0</xdr:colOff>
                    <xdr:row>917561</xdr:row>
                    <xdr:rowOff>0</xdr:rowOff>
                  </to>
                </anchor>
              </controlPr>
            </control>
          </mc:Choice>
        </mc:AlternateContent>
        <mc:AlternateContent xmlns:mc="http://schemas.openxmlformats.org/markup-compatibility/2006">
          <mc:Choice Requires="x14">
            <control shapeId="61004" r:id="rId532" name="Button 588">
              <controlPr locked="0" defaultSize="0" autoFill="0" autoLine="0" autoPict="0">
                <anchor moveWithCells="1" sizeWithCells="1">
                  <from>
                    <xdr:col>8195</xdr:col>
                    <xdr:colOff>0</xdr:colOff>
                    <xdr:row>983097</xdr:row>
                    <xdr:rowOff>0</xdr:rowOff>
                  </from>
                  <to>
                    <xdr:col>8195</xdr:col>
                    <xdr:colOff>0</xdr:colOff>
                    <xdr:row>983097</xdr:row>
                    <xdr:rowOff>0</xdr:rowOff>
                  </to>
                </anchor>
              </controlPr>
            </control>
          </mc:Choice>
        </mc:AlternateContent>
        <mc:AlternateContent xmlns:mc="http://schemas.openxmlformats.org/markup-compatibility/2006">
          <mc:Choice Requires="x14">
            <control shapeId="61005" r:id="rId533" name="Button 589">
              <controlPr locked="0" defaultSize="0" autoFill="0" autoLine="0" autoPict="0">
                <anchor moveWithCells="1" sizeWithCells="1">
                  <from>
                    <xdr:col>8449</xdr:col>
                    <xdr:colOff>0</xdr:colOff>
                    <xdr:row>56</xdr:row>
                    <xdr:rowOff>0</xdr:rowOff>
                  </from>
                  <to>
                    <xdr:col>8449</xdr:col>
                    <xdr:colOff>0</xdr:colOff>
                    <xdr:row>56</xdr:row>
                    <xdr:rowOff>0</xdr:rowOff>
                  </to>
                </anchor>
              </controlPr>
            </control>
          </mc:Choice>
        </mc:AlternateContent>
        <mc:AlternateContent xmlns:mc="http://schemas.openxmlformats.org/markup-compatibility/2006">
          <mc:Choice Requires="x14">
            <control shapeId="61006" r:id="rId534" name="Button 590">
              <controlPr locked="0" defaultSize="0" autoFill="0" autoLine="0" autoPict="0">
                <anchor moveWithCells="1" sizeWithCells="1">
                  <from>
                    <xdr:col>8451</xdr:col>
                    <xdr:colOff>0</xdr:colOff>
                    <xdr:row>65593</xdr:row>
                    <xdr:rowOff>0</xdr:rowOff>
                  </from>
                  <to>
                    <xdr:col>8451</xdr:col>
                    <xdr:colOff>0</xdr:colOff>
                    <xdr:row>65593</xdr:row>
                    <xdr:rowOff>0</xdr:rowOff>
                  </to>
                </anchor>
              </controlPr>
            </control>
          </mc:Choice>
        </mc:AlternateContent>
        <mc:AlternateContent xmlns:mc="http://schemas.openxmlformats.org/markup-compatibility/2006">
          <mc:Choice Requires="x14">
            <control shapeId="61007" r:id="rId535" name="Button 591">
              <controlPr locked="0" defaultSize="0" autoFill="0" autoLine="0" autoPict="0">
                <anchor moveWithCells="1" sizeWithCells="1">
                  <from>
                    <xdr:col>8451</xdr:col>
                    <xdr:colOff>0</xdr:colOff>
                    <xdr:row>131129</xdr:row>
                    <xdr:rowOff>0</xdr:rowOff>
                  </from>
                  <to>
                    <xdr:col>8451</xdr:col>
                    <xdr:colOff>0</xdr:colOff>
                    <xdr:row>131129</xdr:row>
                    <xdr:rowOff>0</xdr:rowOff>
                  </to>
                </anchor>
              </controlPr>
            </control>
          </mc:Choice>
        </mc:AlternateContent>
        <mc:AlternateContent xmlns:mc="http://schemas.openxmlformats.org/markup-compatibility/2006">
          <mc:Choice Requires="x14">
            <control shapeId="61008" r:id="rId536" name="Button 592">
              <controlPr locked="0" defaultSize="0" autoFill="0" autoLine="0" autoPict="0">
                <anchor moveWithCells="1" sizeWithCells="1">
                  <from>
                    <xdr:col>8451</xdr:col>
                    <xdr:colOff>0</xdr:colOff>
                    <xdr:row>196665</xdr:row>
                    <xdr:rowOff>0</xdr:rowOff>
                  </from>
                  <to>
                    <xdr:col>8451</xdr:col>
                    <xdr:colOff>0</xdr:colOff>
                    <xdr:row>196665</xdr:row>
                    <xdr:rowOff>0</xdr:rowOff>
                  </to>
                </anchor>
              </controlPr>
            </control>
          </mc:Choice>
        </mc:AlternateContent>
        <mc:AlternateContent xmlns:mc="http://schemas.openxmlformats.org/markup-compatibility/2006">
          <mc:Choice Requires="x14">
            <control shapeId="61009" r:id="rId537" name="Button 593">
              <controlPr locked="0" defaultSize="0" autoFill="0" autoLine="0" autoPict="0">
                <anchor moveWithCells="1" sizeWithCells="1">
                  <from>
                    <xdr:col>8451</xdr:col>
                    <xdr:colOff>0</xdr:colOff>
                    <xdr:row>262201</xdr:row>
                    <xdr:rowOff>0</xdr:rowOff>
                  </from>
                  <to>
                    <xdr:col>8451</xdr:col>
                    <xdr:colOff>0</xdr:colOff>
                    <xdr:row>262201</xdr:row>
                    <xdr:rowOff>0</xdr:rowOff>
                  </to>
                </anchor>
              </controlPr>
            </control>
          </mc:Choice>
        </mc:AlternateContent>
        <mc:AlternateContent xmlns:mc="http://schemas.openxmlformats.org/markup-compatibility/2006">
          <mc:Choice Requires="x14">
            <control shapeId="61010" r:id="rId538" name="Button 594">
              <controlPr locked="0" defaultSize="0" autoFill="0" autoLine="0" autoPict="0">
                <anchor moveWithCells="1" sizeWithCells="1">
                  <from>
                    <xdr:col>8451</xdr:col>
                    <xdr:colOff>0</xdr:colOff>
                    <xdr:row>327737</xdr:row>
                    <xdr:rowOff>0</xdr:rowOff>
                  </from>
                  <to>
                    <xdr:col>8451</xdr:col>
                    <xdr:colOff>0</xdr:colOff>
                    <xdr:row>327737</xdr:row>
                    <xdr:rowOff>0</xdr:rowOff>
                  </to>
                </anchor>
              </controlPr>
            </control>
          </mc:Choice>
        </mc:AlternateContent>
        <mc:AlternateContent xmlns:mc="http://schemas.openxmlformats.org/markup-compatibility/2006">
          <mc:Choice Requires="x14">
            <control shapeId="61011" r:id="rId539" name="Button 595">
              <controlPr locked="0" defaultSize="0" autoFill="0" autoLine="0" autoPict="0">
                <anchor moveWithCells="1" sizeWithCells="1">
                  <from>
                    <xdr:col>8451</xdr:col>
                    <xdr:colOff>0</xdr:colOff>
                    <xdr:row>393273</xdr:row>
                    <xdr:rowOff>0</xdr:rowOff>
                  </from>
                  <to>
                    <xdr:col>8451</xdr:col>
                    <xdr:colOff>0</xdr:colOff>
                    <xdr:row>393273</xdr:row>
                    <xdr:rowOff>0</xdr:rowOff>
                  </to>
                </anchor>
              </controlPr>
            </control>
          </mc:Choice>
        </mc:AlternateContent>
        <mc:AlternateContent xmlns:mc="http://schemas.openxmlformats.org/markup-compatibility/2006">
          <mc:Choice Requires="x14">
            <control shapeId="61012" r:id="rId540" name="Button 596">
              <controlPr locked="0" defaultSize="0" autoFill="0" autoLine="0" autoPict="0">
                <anchor moveWithCells="1" sizeWithCells="1">
                  <from>
                    <xdr:col>8451</xdr:col>
                    <xdr:colOff>0</xdr:colOff>
                    <xdr:row>458809</xdr:row>
                    <xdr:rowOff>0</xdr:rowOff>
                  </from>
                  <to>
                    <xdr:col>8451</xdr:col>
                    <xdr:colOff>0</xdr:colOff>
                    <xdr:row>458809</xdr:row>
                    <xdr:rowOff>0</xdr:rowOff>
                  </to>
                </anchor>
              </controlPr>
            </control>
          </mc:Choice>
        </mc:AlternateContent>
        <mc:AlternateContent xmlns:mc="http://schemas.openxmlformats.org/markup-compatibility/2006">
          <mc:Choice Requires="x14">
            <control shapeId="61013" r:id="rId541" name="Button 597">
              <controlPr locked="0" defaultSize="0" autoFill="0" autoLine="0" autoPict="0">
                <anchor moveWithCells="1" sizeWithCells="1">
                  <from>
                    <xdr:col>8451</xdr:col>
                    <xdr:colOff>0</xdr:colOff>
                    <xdr:row>524345</xdr:row>
                    <xdr:rowOff>0</xdr:rowOff>
                  </from>
                  <to>
                    <xdr:col>8451</xdr:col>
                    <xdr:colOff>0</xdr:colOff>
                    <xdr:row>524345</xdr:row>
                    <xdr:rowOff>0</xdr:rowOff>
                  </to>
                </anchor>
              </controlPr>
            </control>
          </mc:Choice>
        </mc:AlternateContent>
        <mc:AlternateContent xmlns:mc="http://schemas.openxmlformats.org/markup-compatibility/2006">
          <mc:Choice Requires="x14">
            <control shapeId="61014" r:id="rId542" name="Button 598">
              <controlPr locked="0" defaultSize="0" autoFill="0" autoLine="0" autoPict="0">
                <anchor moveWithCells="1" sizeWithCells="1">
                  <from>
                    <xdr:col>8451</xdr:col>
                    <xdr:colOff>0</xdr:colOff>
                    <xdr:row>589881</xdr:row>
                    <xdr:rowOff>0</xdr:rowOff>
                  </from>
                  <to>
                    <xdr:col>8451</xdr:col>
                    <xdr:colOff>0</xdr:colOff>
                    <xdr:row>589881</xdr:row>
                    <xdr:rowOff>0</xdr:rowOff>
                  </to>
                </anchor>
              </controlPr>
            </control>
          </mc:Choice>
        </mc:AlternateContent>
        <mc:AlternateContent xmlns:mc="http://schemas.openxmlformats.org/markup-compatibility/2006">
          <mc:Choice Requires="x14">
            <control shapeId="61015" r:id="rId543" name="Button 599">
              <controlPr locked="0" defaultSize="0" autoFill="0" autoLine="0" autoPict="0">
                <anchor moveWithCells="1" sizeWithCells="1">
                  <from>
                    <xdr:col>8451</xdr:col>
                    <xdr:colOff>0</xdr:colOff>
                    <xdr:row>655417</xdr:row>
                    <xdr:rowOff>0</xdr:rowOff>
                  </from>
                  <to>
                    <xdr:col>8451</xdr:col>
                    <xdr:colOff>0</xdr:colOff>
                    <xdr:row>655417</xdr:row>
                    <xdr:rowOff>0</xdr:rowOff>
                  </to>
                </anchor>
              </controlPr>
            </control>
          </mc:Choice>
        </mc:AlternateContent>
        <mc:AlternateContent xmlns:mc="http://schemas.openxmlformats.org/markup-compatibility/2006">
          <mc:Choice Requires="x14">
            <control shapeId="61016" r:id="rId544" name="Button 600">
              <controlPr locked="0" defaultSize="0" autoFill="0" autoLine="0" autoPict="0">
                <anchor moveWithCells="1" sizeWithCells="1">
                  <from>
                    <xdr:col>8451</xdr:col>
                    <xdr:colOff>0</xdr:colOff>
                    <xdr:row>720953</xdr:row>
                    <xdr:rowOff>0</xdr:rowOff>
                  </from>
                  <to>
                    <xdr:col>8451</xdr:col>
                    <xdr:colOff>0</xdr:colOff>
                    <xdr:row>720953</xdr:row>
                    <xdr:rowOff>0</xdr:rowOff>
                  </to>
                </anchor>
              </controlPr>
            </control>
          </mc:Choice>
        </mc:AlternateContent>
        <mc:AlternateContent xmlns:mc="http://schemas.openxmlformats.org/markup-compatibility/2006">
          <mc:Choice Requires="x14">
            <control shapeId="61017" r:id="rId545" name="Button 601">
              <controlPr locked="0" defaultSize="0" autoFill="0" autoLine="0" autoPict="0">
                <anchor moveWithCells="1" sizeWithCells="1">
                  <from>
                    <xdr:col>8451</xdr:col>
                    <xdr:colOff>0</xdr:colOff>
                    <xdr:row>786489</xdr:row>
                    <xdr:rowOff>0</xdr:rowOff>
                  </from>
                  <to>
                    <xdr:col>8451</xdr:col>
                    <xdr:colOff>0</xdr:colOff>
                    <xdr:row>786489</xdr:row>
                    <xdr:rowOff>0</xdr:rowOff>
                  </to>
                </anchor>
              </controlPr>
            </control>
          </mc:Choice>
        </mc:AlternateContent>
        <mc:AlternateContent xmlns:mc="http://schemas.openxmlformats.org/markup-compatibility/2006">
          <mc:Choice Requires="x14">
            <control shapeId="61018" r:id="rId546" name="Button 602">
              <controlPr locked="0" defaultSize="0" autoFill="0" autoLine="0" autoPict="0">
                <anchor moveWithCells="1" sizeWithCells="1">
                  <from>
                    <xdr:col>8451</xdr:col>
                    <xdr:colOff>0</xdr:colOff>
                    <xdr:row>852025</xdr:row>
                    <xdr:rowOff>0</xdr:rowOff>
                  </from>
                  <to>
                    <xdr:col>8451</xdr:col>
                    <xdr:colOff>0</xdr:colOff>
                    <xdr:row>852025</xdr:row>
                    <xdr:rowOff>0</xdr:rowOff>
                  </to>
                </anchor>
              </controlPr>
            </control>
          </mc:Choice>
        </mc:AlternateContent>
        <mc:AlternateContent xmlns:mc="http://schemas.openxmlformats.org/markup-compatibility/2006">
          <mc:Choice Requires="x14">
            <control shapeId="61019" r:id="rId547" name="Button 603">
              <controlPr locked="0" defaultSize="0" autoFill="0" autoLine="0" autoPict="0">
                <anchor moveWithCells="1" sizeWithCells="1">
                  <from>
                    <xdr:col>8451</xdr:col>
                    <xdr:colOff>0</xdr:colOff>
                    <xdr:row>917561</xdr:row>
                    <xdr:rowOff>0</xdr:rowOff>
                  </from>
                  <to>
                    <xdr:col>8451</xdr:col>
                    <xdr:colOff>0</xdr:colOff>
                    <xdr:row>917561</xdr:row>
                    <xdr:rowOff>0</xdr:rowOff>
                  </to>
                </anchor>
              </controlPr>
            </control>
          </mc:Choice>
        </mc:AlternateContent>
        <mc:AlternateContent xmlns:mc="http://schemas.openxmlformats.org/markup-compatibility/2006">
          <mc:Choice Requires="x14">
            <control shapeId="61020" r:id="rId548" name="Button 604">
              <controlPr locked="0" defaultSize="0" autoFill="0" autoLine="0" autoPict="0">
                <anchor moveWithCells="1" sizeWithCells="1">
                  <from>
                    <xdr:col>8451</xdr:col>
                    <xdr:colOff>0</xdr:colOff>
                    <xdr:row>983097</xdr:row>
                    <xdr:rowOff>0</xdr:rowOff>
                  </from>
                  <to>
                    <xdr:col>8451</xdr:col>
                    <xdr:colOff>0</xdr:colOff>
                    <xdr:row>983097</xdr:row>
                    <xdr:rowOff>0</xdr:rowOff>
                  </to>
                </anchor>
              </controlPr>
            </control>
          </mc:Choice>
        </mc:AlternateContent>
        <mc:AlternateContent xmlns:mc="http://schemas.openxmlformats.org/markup-compatibility/2006">
          <mc:Choice Requires="x14">
            <control shapeId="61021" r:id="rId549" name="Button 605">
              <controlPr locked="0" defaultSize="0" autoFill="0" autoLine="0" autoPict="0">
                <anchor moveWithCells="1" sizeWithCells="1">
                  <from>
                    <xdr:col>8705</xdr:col>
                    <xdr:colOff>0</xdr:colOff>
                    <xdr:row>56</xdr:row>
                    <xdr:rowOff>0</xdr:rowOff>
                  </from>
                  <to>
                    <xdr:col>8705</xdr:col>
                    <xdr:colOff>0</xdr:colOff>
                    <xdr:row>56</xdr:row>
                    <xdr:rowOff>0</xdr:rowOff>
                  </to>
                </anchor>
              </controlPr>
            </control>
          </mc:Choice>
        </mc:AlternateContent>
        <mc:AlternateContent xmlns:mc="http://schemas.openxmlformats.org/markup-compatibility/2006">
          <mc:Choice Requires="x14">
            <control shapeId="61022" r:id="rId550" name="Button 606">
              <controlPr locked="0" defaultSize="0" autoFill="0" autoLine="0" autoPict="0">
                <anchor moveWithCells="1" sizeWithCells="1">
                  <from>
                    <xdr:col>8707</xdr:col>
                    <xdr:colOff>0</xdr:colOff>
                    <xdr:row>65593</xdr:row>
                    <xdr:rowOff>0</xdr:rowOff>
                  </from>
                  <to>
                    <xdr:col>8707</xdr:col>
                    <xdr:colOff>0</xdr:colOff>
                    <xdr:row>65593</xdr:row>
                    <xdr:rowOff>0</xdr:rowOff>
                  </to>
                </anchor>
              </controlPr>
            </control>
          </mc:Choice>
        </mc:AlternateContent>
        <mc:AlternateContent xmlns:mc="http://schemas.openxmlformats.org/markup-compatibility/2006">
          <mc:Choice Requires="x14">
            <control shapeId="61023" r:id="rId551" name="Button 607">
              <controlPr locked="0" defaultSize="0" autoFill="0" autoLine="0" autoPict="0">
                <anchor moveWithCells="1" sizeWithCells="1">
                  <from>
                    <xdr:col>8707</xdr:col>
                    <xdr:colOff>0</xdr:colOff>
                    <xdr:row>131129</xdr:row>
                    <xdr:rowOff>0</xdr:rowOff>
                  </from>
                  <to>
                    <xdr:col>8707</xdr:col>
                    <xdr:colOff>0</xdr:colOff>
                    <xdr:row>131129</xdr:row>
                    <xdr:rowOff>0</xdr:rowOff>
                  </to>
                </anchor>
              </controlPr>
            </control>
          </mc:Choice>
        </mc:AlternateContent>
        <mc:AlternateContent xmlns:mc="http://schemas.openxmlformats.org/markup-compatibility/2006">
          <mc:Choice Requires="x14">
            <control shapeId="61024" r:id="rId552" name="Button 608">
              <controlPr locked="0" defaultSize="0" autoFill="0" autoLine="0" autoPict="0">
                <anchor moveWithCells="1" sizeWithCells="1">
                  <from>
                    <xdr:col>8707</xdr:col>
                    <xdr:colOff>0</xdr:colOff>
                    <xdr:row>196665</xdr:row>
                    <xdr:rowOff>0</xdr:rowOff>
                  </from>
                  <to>
                    <xdr:col>8707</xdr:col>
                    <xdr:colOff>0</xdr:colOff>
                    <xdr:row>196665</xdr:row>
                    <xdr:rowOff>0</xdr:rowOff>
                  </to>
                </anchor>
              </controlPr>
            </control>
          </mc:Choice>
        </mc:AlternateContent>
        <mc:AlternateContent xmlns:mc="http://schemas.openxmlformats.org/markup-compatibility/2006">
          <mc:Choice Requires="x14">
            <control shapeId="61025" r:id="rId553" name="Button 609">
              <controlPr locked="0" defaultSize="0" autoFill="0" autoLine="0" autoPict="0">
                <anchor moveWithCells="1" sizeWithCells="1">
                  <from>
                    <xdr:col>8707</xdr:col>
                    <xdr:colOff>0</xdr:colOff>
                    <xdr:row>262201</xdr:row>
                    <xdr:rowOff>0</xdr:rowOff>
                  </from>
                  <to>
                    <xdr:col>8707</xdr:col>
                    <xdr:colOff>0</xdr:colOff>
                    <xdr:row>262201</xdr:row>
                    <xdr:rowOff>0</xdr:rowOff>
                  </to>
                </anchor>
              </controlPr>
            </control>
          </mc:Choice>
        </mc:AlternateContent>
        <mc:AlternateContent xmlns:mc="http://schemas.openxmlformats.org/markup-compatibility/2006">
          <mc:Choice Requires="x14">
            <control shapeId="61026" r:id="rId554" name="Button 610">
              <controlPr locked="0" defaultSize="0" autoFill="0" autoLine="0" autoPict="0">
                <anchor moveWithCells="1" sizeWithCells="1">
                  <from>
                    <xdr:col>8707</xdr:col>
                    <xdr:colOff>0</xdr:colOff>
                    <xdr:row>327737</xdr:row>
                    <xdr:rowOff>0</xdr:rowOff>
                  </from>
                  <to>
                    <xdr:col>8707</xdr:col>
                    <xdr:colOff>0</xdr:colOff>
                    <xdr:row>327737</xdr:row>
                    <xdr:rowOff>0</xdr:rowOff>
                  </to>
                </anchor>
              </controlPr>
            </control>
          </mc:Choice>
        </mc:AlternateContent>
        <mc:AlternateContent xmlns:mc="http://schemas.openxmlformats.org/markup-compatibility/2006">
          <mc:Choice Requires="x14">
            <control shapeId="61027" r:id="rId555" name="Button 611">
              <controlPr locked="0" defaultSize="0" autoFill="0" autoLine="0" autoPict="0">
                <anchor moveWithCells="1" sizeWithCells="1">
                  <from>
                    <xdr:col>8707</xdr:col>
                    <xdr:colOff>0</xdr:colOff>
                    <xdr:row>393273</xdr:row>
                    <xdr:rowOff>0</xdr:rowOff>
                  </from>
                  <to>
                    <xdr:col>8707</xdr:col>
                    <xdr:colOff>0</xdr:colOff>
                    <xdr:row>393273</xdr:row>
                    <xdr:rowOff>0</xdr:rowOff>
                  </to>
                </anchor>
              </controlPr>
            </control>
          </mc:Choice>
        </mc:AlternateContent>
        <mc:AlternateContent xmlns:mc="http://schemas.openxmlformats.org/markup-compatibility/2006">
          <mc:Choice Requires="x14">
            <control shapeId="61028" r:id="rId556" name="Button 612">
              <controlPr locked="0" defaultSize="0" autoFill="0" autoLine="0" autoPict="0">
                <anchor moveWithCells="1" sizeWithCells="1">
                  <from>
                    <xdr:col>8707</xdr:col>
                    <xdr:colOff>0</xdr:colOff>
                    <xdr:row>458809</xdr:row>
                    <xdr:rowOff>0</xdr:rowOff>
                  </from>
                  <to>
                    <xdr:col>8707</xdr:col>
                    <xdr:colOff>0</xdr:colOff>
                    <xdr:row>458809</xdr:row>
                    <xdr:rowOff>0</xdr:rowOff>
                  </to>
                </anchor>
              </controlPr>
            </control>
          </mc:Choice>
        </mc:AlternateContent>
        <mc:AlternateContent xmlns:mc="http://schemas.openxmlformats.org/markup-compatibility/2006">
          <mc:Choice Requires="x14">
            <control shapeId="61029" r:id="rId557" name="Button 613">
              <controlPr locked="0" defaultSize="0" autoFill="0" autoLine="0" autoPict="0">
                <anchor moveWithCells="1" sizeWithCells="1">
                  <from>
                    <xdr:col>8707</xdr:col>
                    <xdr:colOff>0</xdr:colOff>
                    <xdr:row>524345</xdr:row>
                    <xdr:rowOff>0</xdr:rowOff>
                  </from>
                  <to>
                    <xdr:col>8707</xdr:col>
                    <xdr:colOff>0</xdr:colOff>
                    <xdr:row>524345</xdr:row>
                    <xdr:rowOff>0</xdr:rowOff>
                  </to>
                </anchor>
              </controlPr>
            </control>
          </mc:Choice>
        </mc:AlternateContent>
        <mc:AlternateContent xmlns:mc="http://schemas.openxmlformats.org/markup-compatibility/2006">
          <mc:Choice Requires="x14">
            <control shapeId="61030" r:id="rId558" name="Button 614">
              <controlPr locked="0" defaultSize="0" autoFill="0" autoLine="0" autoPict="0">
                <anchor moveWithCells="1" sizeWithCells="1">
                  <from>
                    <xdr:col>8707</xdr:col>
                    <xdr:colOff>0</xdr:colOff>
                    <xdr:row>589881</xdr:row>
                    <xdr:rowOff>0</xdr:rowOff>
                  </from>
                  <to>
                    <xdr:col>8707</xdr:col>
                    <xdr:colOff>0</xdr:colOff>
                    <xdr:row>589881</xdr:row>
                    <xdr:rowOff>0</xdr:rowOff>
                  </to>
                </anchor>
              </controlPr>
            </control>
          </mc:Choice>
        </mc:AlternateContent>
        <mc:AlternateContent xmlns:mc="http://schemas.openxmlformats.org/markup-compatibility/2006">
          <mc:Choice Requires="x14">
            <control shapeId="61031" r:id="rId559" name="Button 615">
              <controlPr locked="0" defaultSize="0" autoFill="0" autoLine="0" autoPict="0">
                <anchor moveWithCells="1" sizeWithCells="1">
                  <from>
                    <xdr:col>8707</xdr:col>
                    <xdr:colOff>0</xdr:colOff>
                    <xdr:row>655417</xdr:row>
                    <xdr:rowOff>0</xdr:rowOff>
                  </from>
                  <to>
                    <xdr:col>8707</xdr:col>
                    <xdr:colOff>0</xdr:colOff>
                    <xdr:row>655417</xdr:row>
                    <xdr:rowOff>0</xdr:rowOff>
                  </to>
                </anchor>
              </controlPr>
            </control>
          </mc:Choice>
        </mc:AlternateContent>
        <mc:AlternateContent xmlns:mc="http://schemas.openxmlformats.org/markup-compatibility/2006">
          <mc:Choice Requires="x14">
            <control shapeId="61032" r:id="rId560" name="Button 616">
              <controlPr locked="0" defaultSize="0" autoFill="0" autoLine="0" autoPict="0">
                <anchor moveWithCells="1" sizeWithCells="1">
                  <from>
                    <xdr:col>8707</xdr:col>
                    <xdr:colOff>0</xdr:colOff>
                    <xdr:row>720953</xdr:row>
                    <xdr:rowOff>0</xdr:rowOff>
                  </from>
                  <to>
                    <xdr:col>8707</xdr:col>
                    <xdr:colOff>0</xdr:colOff>
                    <xdr:row>720953</xdr:row>
                    <xdr:rowOff>0</xdr:rowOff>
                  </to>
                </anchor>
              </controlPr>
            </control>
          </mc:Choice>
        </mc:AlternateContent>
        <mc:AlternateContent xmlns:mc="http://schemas.openxmlformats.org/markup-compatibility/2006">
          <mc:Choice Requires="x14">
            <control shapeId="61033" r:id="rId561" name="Button 617">
              <controlPr locked="0" defaultSize="0" autoFill="0" autoLine="0" autoPict="0">
                <anchor moveWithCells="1" sizeWithCells="1">
                  <from>
                    <xdr:col>8707</xdr:col>
                    <xdr:colOff>0</xdr:colOff>
                    <xdr:row>786489</xdr:row>
                    <xdr:rowOff>0</xdr:rowOff>
                  </from>
                  <to>
                    <xdr:col>8707</xdr:col>
                    <xdr:colOff>0</xdr:colOff>
                    <xdr:row>786489</xdr:row>
                    <xdr:rowOff>0</xdr:rowOff>
                  </to>
                </anchor>
              </controlPr>
            </control>
          </mc:Choice>
        </mc:AlternateContent>
        <mc:AlternateContent xmlns:mc="http://schemas.openxmlformats.org/markup-compatibility/2006">
          <mc:Choice Requires="x14">
            <control shapeId="61034" r:id="rId562" name="Button 618">
              <controlPr locked="0" defaultSize="0" autoFill="0" autoLine="0" autoPict="0">
                <anchor moveWithCells="1" sizeWithCells="1">
                  <from>
                    <xdr:col>8707</xdr:col>
                    <xdr:colOff>0</xdr:colOff>
                    <xdr:row>852025</xdr:row>
                    <xdr:rowOff>0</xdr:rowOff>
                  </from>
                  <to>
                    <xdr:col>8707</xdr:col>
                    <xdr:colOff>0</xdr:colOff>
                    <xdr:row>852025</xdr:row>
                    <xdr:rowOff>0</xdr:rowOff>
                  </to>
                </anchor>
              </controlPr>
            </control>
          </mc:Choice>
        </mc:AlternateContent>
        <mc:AlternateContent xmlns:mc="http://schemas.openxmlformats.org/markup-compatibility/2006">
          <mc:Choice Requires="x14">
            <control shapeId="61035" r:id="rId563" name="Button 619">
              <controlPr locked="0" defaultSize="0" autoFill="0" autoLine="0" autoPict="0">
                <anchor moveWithCells="1" sizeWithCells="1">
                  <from>
                    <xdr:col>8707</xdr:col>
                    <xdr:colOff>0</xdr:colOff>
                    <xdr:row>917561</xdr:row>
                    <xdr:rowOff>0</xdr:rowOff>
                  </from>
                  <to>
                    <xdr:col>8707</xdr:col>
                    <xdr:colOff>0</xdr:colOff>
                    <xdr:row>917561</xdr:row>
                    <xdr:rowOff>0</xdr:rowOff>
                  </to>
                </anchor>
              </controlPr>
            </control>
          </mc:Choice>
        </mc:AlternateContent>
        <mc:AlternateContent xmlns:mc="http://schemas.openxmlformats.org/markup-compatibility/2006">
          <mc:Choice Requires="x14">
            <control shapeId="61036" r:id="rId564" name="Button 620">
              <controlPr locked="0" defaultSize="0" autoFill="0" autoLine="0" autoPict="0">
                <anchor moveWithCells="1" sizeWithCells="1">
                  <from>
                    <xdr:col>8707</xdr:col>
                    <xdr:colOff>0</xdr:colOff>
                    <xdr:row>983097</xdr:row>
                    <xdr:rowOff>0</xdr:rowOff>
                  </from>
                  <to>
                    <xdr:col>8707</xdr:col>
                    <xdr:colOff>0</xdr:colOff>
                    <xdr:row>983097</xdr:row>
                    <xdr:rowOff>0</xdr:rowOff>
                  </to>
                </anchor>
              </controlPr>
            </control>
          </mc:Choice>
        </mc:AlternateContent>
        <mc:AlternateContent xmlns:mc="http://schemas.openxmlformats.org/markup-compatibility/2006">
          <mc:Choice Requires="x14">
            <control shapeId="61037" r:id="rId565" name="Button 621">
              <controlPr locked="0" defaultSize="0" autoFill="0" autoLine="0" autoPict="0">
                <anchor moveWithCells="1" sizeWithCells="1">
                  <from>
                    <xdr:col>8961</xdr:col>
                    <xdr:colOff>0</xdr:colOff>
                    <xdr:row>56</xdr:row>
                    <xdr:rowOff>0</xdr:rowOff>
                  </from>
                  <to>
                    <xdr:col>8961</xdr:col>
                    <xdr:colOff>0</xdr:colOff>
                    <xdr:row>56</xdr:row>
                    <xdr:rowOff>0</xdr:rowOff>
                  </to>
                </anchor>
              </controlPr>
            </control>
          </mc:Choice>
        </mc:AlternateContent>
        <mc:AlternateContent xmlns:mc="http://schemas.openxmlformats.org/markup-compatibility/2006">
          <mc:Choice Requires="x14">
            <control shapeId="61038" r:id="rId566" name="Button 622">
              <controlPr locked="0" defaultSize="0" autoFill="0" autoLine="0" autoPict="0">
                <anchor moveWithCells="1" sizeWithCells="1">
                  <from>
                    <xdr:col>8963</xdr:col>
                    <xdr:colOff>0</xdr:colOff>
                    <xdr:row>65593</xdr:row>
                    <xdr:rowOff>0</xdr:rowOff>
                  </from>
                  <to>
                    <xdr:col>8963</xdr:col>
                    <xdr:colOff>0</xdr:colOff>
                    <xdr:row>65593</xdr:row>
                    <xdr:rowOff>0</xdr:rowOff>
                  </to>
                </anchor>
              </controlPr>
            </control>
          </mc:Choice>
        </mc:AlternateContent>
        <mc:AlternateContent xmlns:mc="http://schemas.openxmlformats.org/markup-compatibility/2006">
          <mc:Choice Requires="x14">
            <control shapeId="61039" r:id="rId567" name="Button 623">
              <controlPr locked="0" defaultSize="0" autoFill="0" autoLine="0" autoPict="0">
                <anchor moveWithCells="1" sizeWithCells="1">
                  <from>
                    <xdr:col>8963</xdr:col>
                    <xdr:colOff>0</xdr:colOff>
                    <xdr:row>131129</xdr:row>
                    <xdr:rowOff>0</xdr:rowOff>
                  </from>
                  <to>
                    <xdr:col>8963</xdr:col>
                    <xdr:colOff>0</xdr:colOff>
                    <xdr:row>131129</xdr:row>
                    <xdr:rowOff>0</xdr:rowOff>
                  </to>
                </anchor>
              </controlPr>
            </control>
          </mc:Choice>
        </mc:AlternateContent>
        <mc:AlternateContent xmlns:mc="http://schemas.openxmlformats.org/markup-compatibility/2006">
          <mc:Choice Requires="x14">
            <control shapeId="61040" r:id="rId568" name="Button 624">
              <controlPr locked="0" defaultSize="0" autoFill="0" autoLine="0" autoPict="0">
                <anchor moveWithCells="1" sizeWithCells="1">
                  <from>
                    <xdr:col>8963</xdr:col>
                    <xdr:colOff>0</xdr:colOff>
                    <xdr:row>196665</xdr:row>
                    <xdr:rowOff>0</xdr:rowOff>
                  </from>
                  <to>
                    <xdr:col>8963</xdr:col>
                    <xdr:colOff>0</xdr:colOff>
                    <xdr:row>196665</xdr:row>
                    <xdr:rowOff>0</xdr:rowOff>
                  </to>
                </anchor>
              </controlPr>
            </control>
          </mc:Choice>
        </mc:AlternateContent>
        <mc:AlternateContent xmlns:mc="http://schemas.openxmlformats.org/markup-compatibility/2006">
          <mc:Choice Requires="x14">
            <control shapeId="61041" r:id="rId569" name="Button 625">
              <controlPr locked="0" defaultSize="0" autoFill="0" autoLine="0" autoPict="0">
                <anchor moveWithCells="1" sizeWithCells="1">
                  <from>
                    <xdr:col>8963</xdr:col>
                    <xdr:colOff>0</xdr:colOff>
                    <xdr:row>262201</xdr:row>
                    <xdr:rowOff>0</xdr:rowOff>
                  </from>
                  <to>
                    <xdr:col>8963</xdr:col>
                    <xdr:colOff>0</xdr:colOff>
                    <xdr:row>262201</xdr:row>
                    <xdr:rowOff>0</xdr:rowOff>
                  </to>
                </anchor>
              </controlPr>
            </control>
          </mc:Choice>
        </mc:AlternateContent>
        <mc:AlternateContent xmlns:mc="http://schemas.openxmlformats.org/markup-compatibility/2006">
          <mc:Choice Requires="x14">
            <control shapeId="61042" r:id="rId570" name="Button 626">
              <controlPr locked="0" defaultSize="0" autoFill="0" autoLine="0" autoPict="0">
                <anchor moveWithCells="1" sizeWithCells="1">
                  <from>
                    <xdr:col>8963</xdr:col>
                    <xdr:colOff>0</xdr:colOff>
                    <xdr:row>327737</xdr:row>
                    <xdr:rowOff>0</xdr:rowOff>
                  </from>
                  <to>
                    <xdr:col>8963</xdr:col>
                    <xdr:colOff>0</xdr:colOff>
                    <xdr:row>327737</xdr:row>
                    <xdr:rowOff>0</xdr:rowOff>
                  </to>
                </anchor>
              </controlPr>
            </control>
          </mc:Choice>
        </mc:AlternateContent>
        <mc:AlternateContent xmlns:mc="http://schemas.openxmlformats.org/markup-compatibility/2006">
          <mc:Choice Requires="x14">
            <control shapeId="61043" r:id="rId571" name="Button 627">
              <controlPr locked="0" defaultSize="0" autoFill="0" autoLine="0" autoPict="0">
                <anchor moveWithCells="1" sizeWithCells="1">
                  <from>
                    <xdr:col>8963</xdr:col>
                    <xdr:colOff>0</xdr:colOff>
                    <xdr:row>393273</xdr:row>
                    <xdr:rowOff>0</xdr:rowOff>
                  </from>
                  <to>
                    <xdr:col>8963</xdr:col>
                    <xdr:colOff>0</xdr:colOff>
                    <xdr:row>393273</xdr:row>
                    <xdr:rowOff>0</xdr:rowOff>
                  </to>
                </anchor>
              </controlPr>
            </control>
          </mc:Choice>
        </mc:AlternateContent>
        <mc:AlternateContent xmlns:mc="http://schemas.openxmlformats.org/markup-compatibility/2006">
          <mc:Choice Requires="x14">
            <control shapeId="61044" r:id="rId572" name="Button 628">
              <controlPr locked="0" defaultSize="0" autoFill="0" autoLine="0" autoPict="0">
                <anchor moveWithCells="1" sizeWithCells="1">
                  <from>
                    <xdr:col>8963</xdr:col>
                    <xdr:colOff>0</xdr:colOff>
                    <xdr:row>458809</xdr:row>
                    <xdr:rowOff>0</xdr:rowOff>
                  </from>
                  <to>
                    <xdr:col>8963</xdr:col>
                    <xdr:colOff>0</xdr:colOff>
                    <xdr:row>458809</xdr:row>
                    <xdr:rowOff>0</xdr:rowOff>
                  </to>
                </anchor>
              </controlPr>
            </control>
          </mc:Choice>
        </mc:AlternateContent>
        <mc:AlternateContent xmlns:mc="http://schemas.openxmlformats.org/markup-compatibility/2006">
          <mc:Choice Requires="x14">
            <control shapeId="61045" r:id="rId573" name="Button 629">
              <controlPr locked="0" defaultSize="0" autoFill="0" autoLine="0" autoPict="0">
                <anchor moveWithCells="1" sizeWithCells="1">
                  <from>
                    <xdr:col>8963</xdr:col>
                    <xdr:colOff>0</xdr:colOff>
                    <xdr:row>524345</xdr:row>
                    <xdr:rowOff>0</xdr:rowOff>
                  </from>
                  <to>
                    <xdr:col>8963</xdr:col>
                    <xdr:colOff>0</xdr:colOff>
                    <xdr:row>524345</xdr:row>
                    <xdr:rowOff>0</xdr:rowOff>
                  </to>
                </anchor>
              </controlPr>
            </control>
          </mc:Choice>
        </mc:AlternateContent>
        <mc:AlternateContent xmlns:mc="http://schemas.openxmlformats.org/markup-compatibility/2006">
          <mc:Choice Requires="x14">
            <control shapeId="61046" r:id="rId574" name="Button 630">
              <controlPr locked="0" defaultSize="0" autoFill="0" autoLine="0" autoPict="0">
                <anchor moveWithCells="1" sizeWithCells="1">
                  <from>
                    <xdr:col>8963</xdr:col>
                    <xdr:colOff>0</xdr:colOff>
                    <xdr:row>589881</xdr:row>
                    <xdr:rowOff>0</xdr:rowOff>
                  </from>
                  <to>
                    <xdr:col>8963</xdr:col>
                    <xdr:colOff>0</xdr:colOff>
                    <xdr:row>589881</xdr:row>
                    <xdr:rowOff>0</xdr:rowOff>
                  </to>
                </anchor>
              </controlPr>
            </control>
          </mc:Choice>
        </mc:AlternateContent>
        <mc:AlternateContent xmlns:mc="http://schemas.openxmlformats.org/markup-compatibility/2006">
          <mc:Choice Requires="x14">
            <control shapeId="61047" r:id="rId575" name="Button 631">
              <controlPr locked="0" defaultSize="0" autoFill="0" autoLine="0" autoPict="0">
                <anchor moveWithCells="1" sizeWithCells="1">
                  <from>
                    <xdr:col>8963</xdr:col>
                    <xdr:colOff>0</xdr:colOff>
                    <xdr:row>655417</xdr:row>
                    <xdr:rowOff>0</xdr:rowOff>
                  </from>
                  <to>
                    <xdr:col>8963</xdr:col>
                    <xdr:colOff>0</xdr:colOff>
                    <xdr:row>655417</xdr:row>
                    <xdr:rowOff>0</xdr:rowOff>
                  </to>
                </anchor>
              </controlPr>
            </control>
          </mc:Choice>
        </mc:AlternateContent>
        <mc:AlternateContent xmlns:mc="http://schemas.openxmlformats.org/markup-compatibility/2006">
          <mc:Choice Requires="x14">
            <control shapeId="61048" r:id="rId576" name="Button 632">
              <controlPr locked="0" defaultSize="0" autoFill="0" autoLine="0" autoPict="0">
                <anchor moveWithCells="1" sizeWithCells="1">
                  <from>
                    <xdr:col>8963</xdr:col>
                    <xdr:colOff>0</xdr:colOff>
                    <xdr:row>720953</xdr:row>
                    <xdr:rowOff>0</xdr:rowOff>
                  </from>
                  <to>
                    <xdr:col>8963</xdr:col>
                    <xdr:colOff>0</xdr:colOff>
                    <xdr:row>720953</xdr:row>
                    <xdr:rowOff>0</xdr:rowOff>
                  </to>
                </anchor>
              </controlPr>
            </control>
          </mc:Choice>
        </mc:AlternateContent>
        <mc:AlternateContent xmlns:mc="http://schemas.openxmlformats.org/markup-compatibility/2006">
          <mc:Choice Requires="x14">
            <control shapeId="61049" r:id="rId577" name="Button 633">
              <controlPr locked="0" defaultSize="0" autoFill="0" autoLine="0" autoPict="0">
                <anchor moveWithCells="1" sizeWithCells="1">
                  <from>
                    <xdr:col>8963</xdr:col>
                    <xdr:colOff>0</xdr:colOff>
                    <xdr:row>786489</xdr:row>
                    <xdr:rowOff>0</xdr:rowOff>
                  </from>
                  <to>
                    <xdr:col>8963</xdr:col>
                    <xdr:colOff>0</xdr:colOff>
                    <xdr:row>786489</xdr:row>
                    <xdr:rowOff>0</xdr:rowOff>
                  </to>
                </anchor>
              </controlPr>
            </control>
          </mc:Choice>
        </mc:AlternateContent>
        <mc:AlternateContent xmlns:mc="http://schemas.openxmlformats.org/markup-compatibility/2006">
          <mc:Choice Requires="x14">
            <control shapeId="61050" r:id="rId578" name="Button 634">
              <controlPr locked="0" defaultSize="0" autoFill="0" autoLine="0" autoPict="0">
                <anchor moveWithCells="1" sizeWithCells="1">
                  <from>
                    <xdr:col>8963</xdr:col>
                    <xdr:colOff>0</xdr:colOff>
                    <xdr:row>852025</xdr:row>
                    <xdr:rowOff>0</xdr:rowOff>
                  </from>
                  <to>
                    <xdr:col>8963</xdr:col>
                    <xdr:colOff>0</xdr:colOff>
                    <xdr:row>852025</xdr:row>
                    <xdr:rowOff>0</xdr:rowOff>
                  </to>
                </anchor>
              </controlPr>
            </control>
          </mc:Choice>
        </mc:AlternateContent>
        <mc:AlternateContent xmlns:mc="http://schemas.openxmlformats.org/markup-compatibility/2006">
          <mc:Choice Requires="x14">
            <control shapeId="61051" r:id="rId579" name="Button 635">
              <controlPr locked="0" defaultSize="0" autoFill="0" autoLine="0" autoPict="0">
                <anchor moveWithCells="1" sizeWithCells="1">
                  <from>
                    <xdr:col>8963</xdr:col>
                    <xdr:colOff>0</xdr:colOff>
                    <xdr:row>917561</xdr:row>
                    <xdr:rowOff>0</xdr:rowOff>
                  </from>
                  <to>
                    <xdr:col>8963</xdr:col>
                    <xdr:colOff>0</xdr:colOff>
                    <xdr:row>917561</xdr:row>
                    <xdr:rowOff>0</xdr:rowOff>
                  </to>
                </anchor>
              </controlPr>
            </control>
          </mc:Choice>
        </mc:AlternateContent>
        <mc:AlternateContent xmlns:mc="http://schemas.openxmlformats.org/markup-compatibility/2006">
          <mc:Choice Requires="x14">
            <control shapeId="61052" r:id="rId580" name="Button 636">
              <controlPr locked="0" defaultSize="0" autoFill="0" autoLine="0" autoPict="0">
                <anchor moveWithCells="1" sizeWithCells="1">
                  <from>
                    <xdr:col>8963</xdr:col>
                    <xdr:colOff>0</xdr:colOff>
                    <xdr:row>983097</xdr:row>
                    <xdr:rowOff>0</xdr:rowOff>
                  </from>
                  <to>
                    <xdr:col>8963</xdr:col>
                    <xdr:colOff>0</xdr:colOff>
                    <xdr:row>983097</xdr:row>
                    <xdr:rowOff>0</xdr:rowOff>
                  </to>
                </anchor>
              </controlPr>
            </control>
          </mc:Choice>
        </mc:AlternateContent>
        <mc:AlternateContent xmlns:mc="http://schemas.openxmlformats.org/markup-compatibility/2006">
          <mc:Choice Requires="x14">
            <control shapeId="61053" r:id="rId581" name="Button 637">
              <controlPr locked="0" defaultSize="0" autoFill="0" autoLine="0" autoPict="0">
                <anchor moveWithCells="1" sizeWithCells="1">
                  <from>
                    <xdr:col>9217</xdr:col>
                    <xdr:colOff>0</xdr:colOff>
                    <xdr:row>56</xdr:row>
                    <xdr:rowOff>0</xdr:rowOff>
                  </from>
                  <to>
                    <xdr:col>9217</xdr:col>
                    <xdr:colOff>0</xdr:colOff>
                    <xdr:row>56</xdr:row>
                    <xdr:rowOff>0</xdr:rowOff>
                  </to>
                </anchor>
              </controlPr>
            </control>
          </mc:Choice>
        </mc:AlternateContent>
        <mc:AlternateContent xmlns:mc="http://schemas.openxmlformats.org/markup-compatibility/2006">
          <mc:Choice Requires="x14">
            <control shapeId="61054" r:id="rId582" name="Button 638">
              <controlPr locked="0" defaultSize="0" autoFill="0" autoLine="0" autoPict="0">
                <anchor moveWithCells="1" sizeWithCells="1">
                  <from>
                    <xdr:col>9219</xdr:col>
                    <xdr:colOff>0</xdr:colOff>
                    <xdr:row>65593</xdr:row>
                    <xdr:rowOff>0</xdr:rowOff>
                  </from>
                  <to>
                    <xdr:col>9219</xdr:col>
                    <xdr:colOff>0</xdr:colOff>
                    <xdr:row>65593</xdr:row>
                    <xdr:rowOff>0</xdr:rowOff>
                  </to>
                </anchor>
              </controlPr>
            </control>
          </mc:Choice>
        </mc:AlternateContent>
        <mc:AlternateContent xmlns:mc="http://schemas.openxmlformats.org/markup-compatibility/2006">
          <mc:Choice Requires="x14">
            <control shapeId="61055" r:id="rId583" name="Button 639">
              <controlPr locked="0" defaultSize="0" autoFill="0" autoLine="0" autoPict="0">
                <anchor moveWithCells="1" sizeWithCells="1">
                  <from>
                    <xdr:col>9219</xdr:col>
                    <xdr:colOff>0</xdr:colOff>
                    <xdr:row>131129</xdr:row>
                    <xdr:rowOff>0</xdr:rowOff>
                  </from>
                  <to>
                    <xdr:col>9219</xdr:col>
                    <xdr:colOff>0</xdr:colOff>
                    <xdr:row>131129</xdr:row>
                    <xdr:rowOff>0</xdr:rowOff>
                  </to>
                </anchor>
              </controlPr>
            </control>
          </mc:Choice>
        </mc:AlternateContent>
        <mc:AlternateContent xmlns:mc="http://schemas.openxmlformats.org/markup-compatibility/2006">
          <mc:Choice Requires="x14">
            <control shapeId="61056" r:id="rId584" name="Button 640">
              <controlPr locked="0" defaultSize="0" autoFill="0" autoLine="0" autoPict="0">
                <anchor moveWithCells="1" sizeWithCells="1">
                  <from>
                    <xdr:col>9219</xdr:col>
                    <xdr:colOff>0</xdr:colOff>
                    <xdr:row>196665</xdr:row>
                    <xdr:rowOff>0</xdr:rowOff>
                  </from>
                  <to>
                    <xdr:col>9219</xdr:col>
                    <xdr:colOff>0</xdr:colOff>
                    <xdr:row>196665</xdr:row>
                    <xdr:rowOff>0</xdr:rowOff>
                  </to>
                </anchor>
              </controlPr>
            </control>
          </mc:Choice>
        </mc:AlternateContent>
        <mc:AlternateContent xmlns:mc="http://schemas.openxmlformats.org/markup-compatibility/2006">
          <mc:Choice Requires="x14">
            <control shapeId="61057" r:id="rId585" name="Button 641">
              <controlPr locked="0" defaultSize="0" autoFill="0" autoLine="0" autoPict="0">
                <anchor moveWithCells="1" sizeWithCells="1">
                  <from>
                    <xdr:col>9219</xdr:col>
                    <xdr:colOff>0</xdr:colOff>
                    <xdr:row>262201</xdr:row>
                    <xdr:rowOff>0</xdr:rowOff>
                  </from>
                  <to>
                    <xdr:col>9219</xdr:col>
                    <xdr:colOff>0</xdr:colOff>
                    <xdr:row>262201</xdr:row>
                    <xdr:rowOff>0</xdr:rowOff>
                  </to>
                </anchor>
              </controlPr>
            </control>
          </mc:Choice>
        </mc:AlternateContent>
        <mc:AlternateContent xmlns:mc="http://schemas.openxmlformats.org/markup-compatibility/2006">
          <mc:Choice Requires="x14">
            <control shapeId="61058" r:id="rId586" name="Button 642">
              <controlPr locked="0" defaultSize="0" autoFill="0" autoLine="0" autoPict="0">
                <anchor moveWithCells="1" sizeWithCells="1">
                  <from>
                    <xdr:col>9219</xdr:col>
                    <xdr:colOff>0</xdr:colOff>
                    <xdr:row>327737</xdr:row>
                    <xdr:rowOff>0</xdr:rowOff>
                  </from>
                  <to>
                    <xdr:col>9219</xdr:col>
                    <xdr:colOff>0</xdr:colOff>
                    <xdr:row>327737</xdr:row>
                    <xdr:rowOff>0</xdr:rowOff>
                  </to>
                </anchor>
              </controlPr>
            </control>
          </mc:Choice>
        </mc:AlternateContent>
        <mc:AlternateContent xmlns:mc="http://schemas.openxmlformats.org/markup-compatibility/2006">
          <mc:Choice Requires="x14">
            <control shapeId="61059" r:id="rId587" name="Button 643">
              <controlPr locked="0" defaultSize="0" autoFill="0" autoLine="0" autoPict="0">
                <anchor moveWithCells="1" sizeWithCells="1">
                  <from>
                    <xdr:col>9219</xdr:col>
                    <xdr:colOff>0</xdr:colOff>
                    <xdr:row>393273</xdr:row>
                    <xdr:rowOff>0</xdr:rowOff>
                  </from>
                  <to>
                    <xdr:col>9219</xdr:col>
                    <xdr:colOff>0</xdr:colOff>
                    <xdr:row>393273</xdr:row>
                    <xdr:rowOff>0</xdr:rowOff>
                  </to>
                </anchor>
              </controlPr>
            </control>
          </mc:Choice>
        </mc:AlternateContent>
        <mc:AlternateContent xmlns:mc="http://schemas.openxmlformats.org/markup-compatibility/2006">
          <mc:Choice Requires="x14">
            <control shapeId="61060" r:id="rId588" name="Button 644">
              <controlPr locked="0" defaultSize="0" autoFill="0" autoLine="0" autoPict="0">
                <anchor moveWithCells="1" sizeWithCells="1">
                  <from>
                    <xdr:col>9219</xdr:col>
                    <xdr:colOff>0</xdr:colOff>
                    <xdr:row>458809</xdr:row>
                    <xdr:rowOff>0</xdr:rowOff>
                  </from>
                  <to>
                    <xdr:col>9219</xdr:col>
                    <xdr:colOff>0</xdr:colOff>
                    <xdr:row>458809</xdr:row>
                    <xdr:rowOff>0</xdr:rowOff>
                  </to>
                </anchor>
              </controlPr>
            </control>
          </mc:Choice>
        </mc:AlternateContent>
        <mc:AlternateContent xmlns:mc="http://schemas.openxmlformats.org/markup-compatibility/2006">
          <mc:Choice Requires="x14">
            <control shapeId="61061" r:id="rId589" name="Button 645">
              <controlPr locked="0" defaultSize="0" autoFill="0" autoLine="0" autoPict="0">
                <anchor moveWithCells="1" sizeWithCells="1">
                  <from>
                    <xdr:col>9219</xdr:col>
                    <xdr:colOff>0</xdr:colOff>
                    <xdr:row>524345</xdr:row>
                    <xdr:rowOff>0</xdr:rowOff>
                  </from>
                  <to>
                    <xdr:col>9219</xdr:col>
                    <xdr:colOff>0</xdr:colOff>
                    <xdr:row>524345</xdr:row>
                    <xdr:rowOff>0</xdr:rowOff>
                  </to>
                </anchor>
              </controlPr>
            </control>
          </mc:Choice>
        </mc:AlternateContent>
        <mc:AlternateContent xmlns:mc="http://schemas.openxmlformats.org/markup-compatibility/2006">
          <mc:Choice Requires="x14">
            <control shapeId="61062" r:id="rId590" name="Button 646">
              <controlPr locked="0" defaultSize="0" autoFill="0" autoLine="0" autoPict="0">
                <anchor moveWithCells="1" sizeWithCells="1">
                  <from>
                    <xdr:col>9219</xdr:col>
                    <xdr:colOff>0</xdr:colOff>
                    <xdr:row>589881</xdr:row>
                    <xdr:rowOff>0</xdr:rowOff>
                  </from>
                  <to>
                    <xdr:col>9219</xdr:col>
                    <xdr:colOff>0</xdr:colOff>
                    <xdr:row>589881</xdr:row>
                    <xdr:rowOff>0</xdr:rowOff>
                  </to>
                </anchor>
              </controlPr>
            </control>
          </mc:Choice>
        </mc:AlternateContent>
        <mc:AlternateContent xmlns:mc="http://schemas.openxmlformats.org/markup-compatibility/2006">
          <mc:Choice Requires="x14">
            <control shapeId="61063" r:id="rId591" name="Button 647">
              <controlPr locked="0" defaultSize="0" autoFill="0" autoLine="0" autoPict="0">
                <anchor moveWithCells="1" sizeWithCells="1">
                  <from>
                    <xdr:col>9219</xdr:col>
                    <xdr:colOff>0</xdr:colOff>
                    <xdr:row>655417</xdr:row>
                    <xdr:rowOff>0</xdr:rowOff>
                  </from>
                  <to>
                    <xdr:col>9219</xdr:col>
                    <xdr:colOff>0</xdr:colOff>
                    <xdr:row>655417</xdr:row>
                    <xdr:rowOff>0</xdr:rowOff>
                  </to>
                </anchor>
              </controlPr>
            </control>
          </mc:Choice>
        </mc:AlternateContent>
        <mc:AlternateContent xmlns:mc="http://schemas.openxmlformats.org/markup-compatibility/2006">
          <mc:Choice Requires="x14">
            <control shapeId="61064" r:id="rId592" name="Button 648">
              <controlPr locked="0" defaultSize="0" autoFill="0" autoLine="0" autoPict="0">
                <anchor moveWithCells="1" sizeWithCells="1">
                  <from>
                    <xdr:col>9219</xdr:col>
                    <xdr:colOff>0</xdr:colOff>
                    <xdr:row>720953</xdr:row>
                    <xdr:rowOff>0</xdr:rowOff>
                  </from>
                  <to>
                    <xdr:col>9219</xdr:col>
                    <xdr:colOff>0</xdr:colOff>
                    <xdr:row>720953</xdr:row>
                    <xdr:rowOff>0</xdr:rowOff>
                  </to>
                </anchor>
              </controlPr>
            </control>
          </mc:Choice>
        </mc:AlternateContent>
        <mc:AlternateContent xmlns:mc="http://schemas.openxmlformats.org/markup-compatibility/2006">
          <mc:Choice Requires="x14">
            <control shapeId="61065" r:id="rId593" name="Button 649">
              <controlPr locked="0" defaultSize="0" autoFill="0" autoLine="0" autoPict="0">
                <anchor moveWithCells="1" sizeWithCells="1">
                  <from>
                    <xdr:col>9219</xdr:col>
                    <xdr:colOff>0</xdr:colOff>
                    <xdr:row>786489</xdr:row>
                    <xdr:rowOff>0</xdr:rowOff>
                  </from>
                  <to>
                    <xdr:col>9219</xdr:col>
                    <xdr:colOff>0</xdr:colOff>
                    <xdr:row>786489</xdr:row>
                    <xdr:rowOff>0</xdr:rowOff>
                  </to>
                </anchor>
              </controlPr>
            </control>
          </mc:Choice>
        </mc:AlternateContent>
        <mc:AlternateContent xmlns:mc="http://schemas.openxmlformats.org/markup-compatibility/2006">
          <mc:Choice Requires="x14">
            <control shapeId="61066" r:id="rId594" name="Button 650">
              <controlPr locked="0" defaultSize="0" autoFill="0" autoLine="0" autoPict="0">
                <anchor moveWithCells="1" sizeWithCells="1">
                  <from>
                    <xdr:col>9219</xdr:col>
                    <xdr:colOff>0</xdr:colOff>
                    <xdr:row>852025</xdr:row>
                    <xdr:rowOff>0</xdr:rowOff>
                  </from>
                  <to>
                    <xdr:col>9219</xdr:col>
                    <xdr:colOff>0</xdr:colOff>
                    <xdr:row>852025</xdr:row>
                    <xdr:rowOff>0</xdr:rowOff>
                  </to>
                </anchor>
              </controlPr>
            </control>
          </mc:Choice>
        </mc:AlternateContent>
        <mc:AlternateContent xmlns:mc="http://schemas.openxmlformats.org/markup-compatibility/2006">
          <mc:Choice Requires="x14">
            <control shapeId="61067" r:id="rId595" name="Button 651">
              <controlPr locked="0" defaultSize="0" autoFill="0" autoLine="0" autoPict="0">
                <anchor moveWithCells="1" sizeWithCells="1">
                  <from>
                    <xdr:col>9219</xdr:col>
                    <xdr:colOff>0</xdr:colOff>
                    <xdr:row>917561</xdr:row>
                    <xdr:rowOff>0</xdr:rowOff>
                  </from>
                  <to>
                    <xdr:col>9219</xdr:col>
                    <xdr:colOff>0</xdr:colOff>
                    <xdr:row>917561</xdr:row>
                    <xdr:rowOff>0</xdr:rowOff>
                  </to>
                </anchor>
              </controlPr>
            </control>
          </mc:Choice>
        </mc:AlternateContent>
        <mc:AlternateContent xmlns:mc="http://schemas.openxmlformats.org/markup-compatibility/2006">
          <mc:Choice Requires="x14">
            <control shapeId="61068" r:id="rId596" name="Button 652">
              <controlPr locked="0" defaultSize="0" autoFill="0" autoLine="0" autoPict="0">
                <anchor moveWithCells="1" sizeWithCells="1">
                  <from>
                    <xdr:col>9219</xdr:col>
                    <xdr:colOff>0</xdr:colOff>
                    <xdr:row>983097</xdr:row>
                    <xdr:rowOff>0</xdr:rowOff>
                  </from>
                  <to>
                    <xdr:col>9219</xdr:col>
                    <xdr:colOff>0</xdr:colOff>
                    <xdr:row>983097</xdr:row>
                    <xdr:rowOff>0</xdr:rowOff>
                  </to>
                </anchor>
              </controlPr>
            </control>
          </mc:Choice>
        </mc:AlternateContent>
        <mc:AlternateContent xmlns:mc="http://schemas.openxmlformats.org/markup-compatibility/2006">
          <mc:Choice Requires="x14">
            <control shapeId="61069" r:id="rId597" name="Button 653">
              <controlPr locked="0" defaultSize="0" autoFill="0" autoLine="0" autoPict="0">
                <anchor moveWithCells="1" sizeWithCells="1">
                  <from>
                    <xdr:col>9473</xdr:col>
                    <xdr:colOff>0</xdr:colOff>
                    <xdr:row>56</xdr:row>
                    <xdr:rowOff>0</xdr:rowOff>
                  </from>
                  <to>
                    <xdr:col>9473</xdr:col>
                    <xdr:colOff>0</xdr:colOff>
                    <xdr:row>56</xdr:row>
                    <xdr:rowOff>0</xdr:rowOff>
                  </to>
                </anchor>
              </controlPr>
            </control>
          </mc:Choice>
        </mc:AlternateContent>
        <mc:AlternateContent xmlns:mc="http://schemas.openxmlformats.org/markup-compatibility/2006">
          <mc:Choice Requires="x14">
            <control shapeId="61070" r:id="rId598" name="Button 654">
              <controlPr locked="0" defaultSize="0" autoFill="0" autoLine="0" autoPict="0">
                <anchor moveWithCells="1" sizeWithCells="1">
                  <from>
                    <xdr:col>9475</xdr:col>
                    <xdr:colOff>0</xdr:colOff>
                    <xdr:row>65593</xdr:row>
                    <xdr:rowOff>0</xdr:rowOff>
                  </from>
                  <to>
                    <xdr:col>9475</xdr:col>
                    <xdr:colOff>0</xdr:colOff>
                    <xdr:row>65593</xdr:row>
                    <xdr:rowOff>0</xdr:rowOff>
                  </to>
                </anchor>
              </controlPr>
            </control>
          </mc:Choice>
        </mc:AlternateContent>
        <mc:AlternateContent xmlns:mc="http://schemas.openxmlformats.org/markup-compatibility/2006">
          <mc:Choice Requires="x14">
            <control shapeId="61071" r:id="rId599" name="Button 655">
              <controlPr locked="0" defaultSize="0" autoFill="0" autoLine="0" autoPict="0">
                <anchor moveWithCells="1" sizeWithCells="1">
                  <from>
                    <xdr:col>9475</xdr:col>
                    <xdr:colOff>0</xdr:colOff>
                    <xdr:row>131129</xdr:row>
                    <xdr:rowOff>0</xdr:rowOff>
                  </from>
                  <to>
                    <xdr:col>9475</xdr:col>
                    <xdr:colOff>0</xdr:colOff>
                    <xdr:row>131129</xdr:row>
                    <xdr:rowOff>0</xdr:rowOff>
                  </to>
                </anchor>
              </controlPr>
            </control>
          </mc:Choice>
        </mc:AlternateContent>
        <mc:AlternateContent xmlns:mc="http://schemas.openxmlformats.org/markup-compatibility/2006">
          <mc:Choice Requires="x14">
            <control shapeId="61072" r:id="rId600" name="Button 656">
              <controlPr locked="0" defaultSize="0" autoFill="0" autoLine="0" autoPict="0">
                <anchor moveWithCells="1" sizeWithCells="1">
                  <from>
                    <xdr:col>9475</xdr:col>
                    <xdr:colOff>0</xdr:colOff>
                    <xdr:row>196665</xdr:row>
                    <xdr:rowOff>0</xdr:rowOff>
                  </from>
                  <to>
                    <xdr:col>9475</xdr:col>
                    <xdr:colOff>0</xdr:colOff>
                    <xdr:row>196665</xdr:row>
                    <xdr:rowOff>0</xdr:rowOff>
                  </to>
                </anchor>
              </controlPr>
            </control>
          </mc:Choice>
        </mc:AlternateContent>
        <mc:AlternateContent xmlns:mc="http://schemas.openxmlformats.org/markup-compatibility/2006">
          <mc:Choice Requires="x14">
            <control shapeId="61073" r:id="rId601" name="Button 657">
              <controlPr locked="0" defaultSize="0" autoFill="0" autoLine="0" autoPict="0">
                <anchor moveWithCells="1" sizeWithCells="1">
                  <from>
                    <xdr:col>9475</xdr:col>
                    <xdr:colOff>0</xdr:colOff>
                    <xdr:row>262201</xdr:row>
                    <xdr:rowOff>0</xdr:rowOff>
                  </from>
                  <to>
                    <xdr:col>9475</xdr:col>
                    <xdr:colOff>0</xdr:colOff>
                    <xdr:row>262201</xdr:row>
                    <xdr:rowOff>0</xdr:rowOff>
                  </to>
                </anchor>
              </controlPr>
            </control>
          </mc:Choice>
        </mc:AlternateContent>
        <mc:AlternateContent xmlns:mc="http://schemas.openxmlformats.org/markup-compatibility/2006">
          <mc:Choice Requires="x14">
            <control shapeId="61074" r:id="rId602" name="Button 658">
              <controlPr locked="0" defaultSize="0" autoFill="0" autoLine="0" autoPict="0">
                <anchor moveWithCells="1" sizeWithCells="1">
                  <from>
                    <xdr:col>9475</xdr:col>
                    <xdr:colOff>0</xdr:colOff>
                    <xdr:row>327737</xdr:row>
                    <xdr:rowOff>0</xdr:rowOff>
                  </from>
                  <to>
                    <xdr:col>9475</xdr:col>
                    <xdr:colOff>0</xdr:colOff>
                    <xdr:row>327737</xdr:row>
                    <xdr:rowOff>0</xdr:rowOff>
                  </to>
                </anchor>
              </controlPr>
            </control>
          </mc:Choice>
        </mc:AlternateContent>
        <mc:AlternateContent xmlns:mc="http://schemas.openxmlformats.org/markup-compatibility/2006">
          <mc:Choice Requires="x14">
            <control shapeId="61075" r:id="rId603" name="Button 659">
              <controlPr locked="0" defaultSize="0" autoFill="0" autoLine="0" autoPict="0">
                <anchor moveWithCells="1" sizeWithCells="1">
                  <from>
                    <xdr:col>9475</xdr:col>
                    <xdr:colOff>0</xdr:colOff>
                    <xdr:row>393273</xdr:row>
                    <xdr:rowOff>0</xdr:rowOff>
                  </from>
                  <to>
                    <xdr:col>9475</xdr:col>
                    <xdr:colOff>0</xdr:colOff>
                    <xdr:row>393273</xdr:row>
                    <xdr:rowOff>0</xdr:rowOff>
                  </to>
                </anchor>
              </controlPr>
            </control>
          </mc:Choice>
        </mc:AlternateContent>
        <mc:AlternateContent xmlns:mc="http://schemas.openxmlformats.org/markup-compatibility/2006">
          <mc:Choice Requires="x14">
            <control shapeId="61076" r:id="rId604" name="Button 660">
              <controlPr locked="0" defaultSize="0" autoFill="0" autoLine="0" autoPict="0">
                <anchor moveWithCells="1" sizeWithCells="1">
                  <from>
                    <xdr:col>9475</xdr:col>
                    <xdr:colOff>0</xdr:colOff>
                    <xdr:row>458809</xdr:row>
                    <xdr:rowOff>0</xdr:rowOff>
                  </from>
                  <to>
                    <xdr:col>9475</xdr:col>
                    <xdr:colOff>0</xdr:colOff>
                    <xdr:row>458809</xdr:row>
                    <xdr:rowOff>0</xdr:rowOff>
                  </to>
                </anchor>
              </controlPr>
            </control>
          </mc:Choice>
        </mc:AlternateContent>
        <mc:AlternateContent xmlns:mc="http://schemas.openxmlformats.org/markup-compatibility/2006">
          <mc:Choice Requires="x14">
            <control shapeId="61077" r:id="rId605" name="Button 661">
              <controlPr locked="0" defaultSize="0" autoFill="0" autoLine="0" autoPict="0">
                <anchor moveWithCells="1" sizeWithCells="1">
                  <from>
                    <xdr:col>9475</xdr:col>
                    <xdr:colOff>0</xdr:colOff>
                    <xdr:row>524345</xdr:row>
                    <xdr:rowOff>0</xdr:rowOff>
                  </from>
                  <to>
                    <xdr:col>9475</xdr:col>
                    <xdr:colOff>0</xdr:colOff>
                    <xdr:row>524345</xdr:row>
                    <xdr:rowOff>0</xdr:rowOff>
                  </to>
                </anchor>
              </controlPr>
            </control>
          </mc:Choice>
        </mc:AlternateContent>
        <mc:AlternateContent xmlns:mc="http://schemas.openxmlformats.org/markup-compatibility/2006">
          <mc:Choice Requires="x14">
            <control shapeId="61078" r:id="rId606" name="Button 662">
              <controlPr locked="0" defaultSize="0" autoFill="0" autoLine="0" autoPict="0">
                <anchor moveWithCells="1" sizeWithCells="1">
                  <from>
                    <xdr:col>9475</xdr:col>
                    <xdr:colOff>0</xdr:colOff>
                    <xdr:row>589881</xdr:row>
                    <xdr:rowOff>0</xdr:rowOff>
                  </from>
                  <to>
                    <xdr:col>9475</xdr:col>
                    <xdr:colOff>0</xdr:colOff>
                    <xdr:row>589881</xdr:row>
                    <xdr:rowOff>0</xdr:rowOff>
                  </to>
                </anchor>
              </controlPr>
            </control>
          </mc:Choice>
        </mc:AlternateContent>
        <mc:AlternateContent xmlns:mc="http://schemas.openxmlformats.org/markup-compatibility/2006">
          <mc:Choice Requires="x14">
            <control shapeId="61079" r:id="rId607" name="Button 663">
              <controlPr locked="0" defaultSize="0" autoFill="0" autoLine="0" autoPict="0">
                <anchor moveWithCells="1" sizeWithCells="1">
                  <from>
                    <xdr:col>9475</xdr:col>
                    <xdr:colOff>0</xdr:colOff>
                    <xdr:row>655417</xdr:row>
                    <xdr:rowOff>0</xdr:rowOff>
                  </from>
                  <to>
                    <xdr:col>9475</xdr:col>
                    <xdr:colOff>0</xdr:colOff>
                    <xdr:row>655417</xdr:row>
                    <xdr:rowOff>0</xdr:rowOff>
                  </to>
                </anchor>
              </controlPr>
            </control>
          </mc:Choice>
        </mc:AlternateContent>
        <mc:AlternateContent xmlns:mc="http://schemas.openxmlformats.org/markup-compatibility/2006">
          <mc:Choice Requires="x14">
            <control shapeId="61080" r:id="rId608" name="Button 664">
              <controlPr locked="0" defaultSize="0" autoFill="0" autoLine="0" autoPict="0">
                <anchor moveWithCells="1" sizeWithCells="1">
                  <from>
                    <xdr:col>9475</xdr:col>
                    <xdr:colOff>0</xdr:colOff>
                    <xdr:row>720953</xdr:row>
                    <xdr:rowOff>0</xdr:rowOff>
                  </from>
                  <to>
                    <xdr:col>9475</xdr:col>
                    <xdr:colOff>0</xdr:colOff>
                    <xdr:row>720953</xdr:row>
                    <xdr:rowOff>0</xdr:rowOff>
                  </to>
                </anchor>
              </controlPr>
            </control>
          </mc:Choice>
        </mc:AlternateContent>
        <mc:AlternateContent xmlns:mc="http://schemas.openxmlformats.org/markup-compatibility/2006">
          <mc:Choice Requires="x14">
            <control shapeId="61081" r:id="rId609" name="Button 665">
              <controlPr locked="0" defaultSize="0" autoFill="0" autoLine="0" autoPict="0">
                <anchor moveWithCells="1" sizeWithCells="1">
                  <from>
                    <xdr:col>9475</xdr:col>
                    <xdr:colOff>0</xdr:colOff>
                    <xdr:row>786489</xdr:row>
                    <xdr:rowOff>0</xdr:rowOff>
                  </from>
                  <to>
                    <xdr:col>9475</xdr:col>
                    <xdr:colOff>0</xdr:colOff>
                    <xdr:row>786489</xdr:row>
                    <xdr:rowOff>0</xdr:rowOff>
                  </to>
                </anchor>
              </controlPr>
            </control>
          </mc:Choice>
        </mc:AlternateContent>
        <mc:AlternateContent xmlns:mc="http://schemas.openxmlformats.org/markup-compatibility/2006">
          <mc:Choice Requires="x14">
            <control shapeId="61082" r:id="rId610" name="Button 666">
              <controlPr locked="0" defaultSize="0" autoFill="0" autoLine="0" autoPict="0">
                <anchor moveWithCells="1" sizeWithCells="1">
                  <from>
                    <xdr:col>9475</xdr:col>
                    <xdr:colOff>0</xdr:colOff>
                    <xdr:row>852025</xdr:row>
                    <xdr:rowOff>0</xdr:rowOff>
                  </from>
                  <to>
                    <xdr:col>9475</xdr:col>
                    <xdr:colOff>0</xdr:colOff>
                    <xdr:row>852025</xdr:row>
                    <xdr:rowOff>0</xdr:rowOff>
                  </to>
                </anchor>
              </controlPr>
            </control>
          </mc:Choice>
        </mc:AlternateContent>
        <mc:AlternateContent xmlns:mc="http://schemas.openxmlformats.org/markup-compatibility/2006">
          <mc:Choice Requires="x14">
            <control shapeId="61083" r:id="rId611" name="Button 667">
              <controlPr locked="0" defaultSize="0" autoFill="0" autoLine="0" autoPict="0">
                <anchor moveWithCells="1" sizeWithCells="1">
                  <from>
                    <xdr:col>9475</xdr:col>
                    <xdr:colOff>0</xdr:colOff>
                    <xdr:row>917561</xdr:row>
                    <xdr:rowOff>0</xdr:rowOff>
                  </from>
                  <to>
                    <xdr:col>9475</xdr:col>
                    <xdr:colOff>0</xdr:colOff>
                    <xdr:row>917561</xdr:row>
                    <xdr:rowOff>0</xdr:rowOff>
                  </to>
                </anchor>
              </controlPr>
            </control>
          </mc:Choice>
        </mc:AlternateContent>
        <mc:AlternateContent xmlns:mc="http://schemas.openxmlformats.org/markup-compatibility/2006">
          <mc:Choice Requires="x14">
            <control shapeId="61084" r:id="rId612" name="Button 668">
              <controlPr locked="0" defaultSize="0" autoFill="0" autoLine="0" autoPict="0">
                <anchor moveWithCells="1" sizeWithCells="1">
                  <from>
                    <xdr:col>9475</xdr:col>
                    <xdr:colOff>0</xdr:colOff>
                    <xdr:row>983097</xdr:row>
                    <xdr:rowOff>0</xdr:rowOff>
                  </from>
                  <to>
                    <xdr:col>9475</xdr:col>
                    <xdr:colOff>0</xdr:colOff>
                    <xdr:row>983097</xdr:row>
                    <xdr:rowOff>0</xdr:rowOff>
                  </to>
                </anchor>
              </controlPr>
            </control>
          </mc:Choice>
        </mc:AlternateContent>
        <mc:AlternateContent xmlns:mc="http://schemas.openxmlformats.org/markup-compatibility/2006">
          <mc:Choice Requires="x14">
            <control shapeId="61085" r:id="rId613" name="Button 669">
              <controlPr locked="0" defaultSize="0" autoFill="0" autoLine="0" autoPict="0">
                <anchor moveWithCells="1" sizeWithCells="1">
                  <from>
                    <xdr:col>9729</xdr:col>
                    <xdr:colOff>0</xdr:colOff>
                    <xdr:row>56</xdr:row>
                    <xdr:rowOff>0</xdr:rowOff>
                  </from>
                  <to>
                    <xdr:col>9729</xdr:col>
                    <xdr:colOff>0</xdr:colOff>
                    <xdr:row>56</xdr:row>
                    <xdr:rowOff>0</xdr:rowOff>
                  </to>
                </anchor>
              </controlPr>
            </control>
          </mc:Choice>
        </mc:AlternateContent>
        <mc:AlternateContent xmlns:mc="http://schemas.openxmlformats.org/markup-compatibility/2006">
          <mc:Choice Requires="x14">
            <control shapeId="61086" r:id="rId614" name="Button 670">
              <controlPr locked="0" defaultSize="0" autoFill="0" autoLine="0" autoPict="0">
                <anchor moveWithCells="1" sizeWithCells="1">
                  <from>
                    <xdr:col>9731</xdr:col>
                    <xdr:colOff>0</xdr:colOff>
                    <xdr:row>65593</xdr:row>
                    <xdr:rowOff>0</xdr:rowOff>
                  </from>
                  <to>
                    <xdr:col>9731</xdr:col>
                    <xdr:colOff>0</xdr:colOff>
                    <xdr:row>65593</xdr:row>
                    <xdr:rowOff>0</xdr:rowOff>
                  </to>
                </anchor>
              </controlPr>
            </control>
          </mc:Choice>
        </mc:AlternateContent>
        <mc:AlternateContent xmlns:mc="http://schemas.openxmlformats.org/markup-compatibility/2006">
          <mc:Choice Requires="x14">
            <control shapeId="61087" r:id="rId615" name="Button 671">
              <controlPr locked="0" defaultSize="0" autoFill="0" autoLine="0" autoPict="0">
                <anchor moveWithCells="1" sizeWithCells="1">
                  <from>
                    <xdr:col>9731</xdr:col>
                    <xdr:colOff>0</xdr:colOff>
                    <xdr:row>131129</xdr:row>
                    <xdr:rowOff>0</xdr:rowOff>
                  </from>
                  <to>
                    <xdr:col>9731</xdr:col>
                    <xdr:colOff>0</xdr:colOff>
                    <xdr:row>131129</xdr:row>
                    <xdr:rowOff>0</xdr:rowOff>
                  </to>
                </anchor>
              </controlPr>
            </control>
          </mc:Choice>
        </mc:AlternateContent>
        <mc:AlternateContent xmlns:mc="http://schemas.openxmlformats.org/markup-compatibility/2006">
          <mc:Choice Requires="x14">
            <control shapeId="61088" r:id="rId616" name="Button 672">
              <controlPr locked="0" defaultSize="0" autoFill="0" autoLine="0" autoPict="0">
                <anchor moveWithCells="1" sizeWithCells="1">
                  <from>
                    <xdr:col>9731</xdr:col>
                    <xdr:colOff>0</xdr:colOff>
                    <xdr:row>196665</xdr:row>
                    <xdr:rowOff>0</xdr:rowOff>
                  </from>
                  <to>
                    <xdr:col>9731</xdr:col>
                    <xdr:colOff>0</xdr:colOff>
                    <xdr:row>196665</xdr:row>
                    <xdr:rowOff>0</xdr:rowOff>
                  </to>
                </anchor>
              </controlPr>
            </control>
          </mc:Choice>
        </mc:AlternateContent>
        <mc:AlternateContent xmlns:mc="http://schemas.openxmlformats.org/markup-compatibility/2006">
          <mc:Choice Requires="x14">
            <control shapeId="61089" r:id="rId617" name="Button 673">
              <controlPr locked="0" defaultSize="0" autoFill="0" autoLine="0" autoPict="0">
                <anchor moveWithCells="1" sizeWithCells="1">
                  <from>
                    <xdr:col>9731</xdr:col>
                    <xdr:colOff>0</xdr:colOff>
                    <xdr:row>262201</xdr:row>
                    <xdr:rowOff>0</xdr:rowOff>
                  </from>
                  <to>
                    <xdr:col>9731</xdr:col>
                    <xdr:colOff>0</xdr:colOff>
                    <xdr:row>262201</xdr:row>
                    <xdr:rowOff>0</xdr:rowOff>
                  </to>
                </anchor>
              </controlPr>
            </control>
          </mc:Choice>
        </mc:AlternateContent>
        <mc:AlternateContent xmlns:mc="http://schemas.openxmlformats.org/markup-compatibility/2006">
          <mc:Choice Requires="x14">
            <control shapeId="61090" r:id="rId618" name="Button 674">
              <controlPr locked="0" defaultSize="0" autoFill="0" autoLine="0" autoPict="0">
                <anchor moveWithCells="1" sizeWithCells="1">
                  <from>
                    <xdr:col>9731</xdr:col>
                    <xdr:colOff>0</xdr:colOff>
                    <xdr:row>327737</xdr:row>
                    <xdr:rowOff>0</xdr:rowOff>
                  </from>
                  <to>
                    <xdr:col>9731</xdr:col>
                    <xdr:colOff>0</xdr:colOff>
                    <xdr:row>327737</xdr:row>
                    <xdr:rowOff>0</xdr:rowOff>
                  </to>
                </anchor>
              </controlPr>
            </control>
          </mc:Choice>
        </mc:AlternateContent>
        <mc:AlternateContent xmlns:mc="http://schemas.openxmlformats.org/markup-compatibility/2006">
          <mc:Choice Requires="x14">
            <control shapeId="61091" r:id="rId619" name="Button 675">
              <controlPr locked="0" defaultSize="0" autoFill="0" autoLine="0" autoPict="0">
                <anchor moveWithCells="1" sizeWithCells="1">
                  <from>
                    <xdr:col>9731</xdr:col>
                    <xdr:colOff>0</xdr:colOff>
                    <xdr:row>393273</xdr:row>
                    <xdr:rowOff>0</xdr:rowOff>
                  </from>
                  <to>
                    <xdr:col>9731</xdr:col>
                    <xdr:colOff>0</xdr:colOff>
                    <xdr:row>393273</xdr:row>
                    <xdr:rowOff>0</xdr:rowOff>
                  </to>
                </anchor>
              </controlPr>
            </control>
          </mc:Choice>
        </mc:AlternateContent>
        <mc:AlternateContent xmlns:mc="http://schemas.openxmlformats.org/markup-compatibility/2006">
          <mc:Choice Requires="x14">
            <control shapeId="61092" r:id="rId620" name="Button 676">
              <controlPr locked="0" defaultSize="0" autoFill="0" autoLine="0" autoPict="0">
                <anchor moveWithCells="1" sizeWithCells="1">
                  <from>
                    <xdr:col>9731</xdr:col>
                    <xdr:colOff>0</xdr:colOff>
                    <xdr:row>458809</xdr:row>
                    <xdr:rowOff>0</xdr:rowOff>
                  </from>
                  <to>
                    <xdr:col>9731</xdr:col>
                    <xdr:colOff>0</xdr:colOff>
                    <xdr:row>458809</xdr:row>
                    <xdr:rowOff>0</xdr:rowOff>
                  </to>
                </anchor>
              </controlPr>
            </control>
          </mc:Choice>
        </mc:AlternateContent>
        <mc:AlternateContent xmlns:mc="http://schemas.openxmlformats.org/markup-compatibility/2006">
          <mc:Choice Requires="x14">
            <control shapeId="61093" r:id="rId621" name="Button 677">
              <controlPr locked="0" defaultSize="0" autoFill="0" autoLine="0" autoPict="0">
                <anchor moveWithCells="1" sizeWithCells="1">
                  <from>
                    <xdr:col>9731</xdr:col>
                    <xdr:colOff>0</xdr:colOff>
                    <xdr:row>524345</xdr:row>
                    <xdr:rowOff>0</xdr:rowOff>
                  </from>
                  <to>
                    <xdr:col>9731</xdr:col>
                    <xdr:colOff>0</xdr:colOff>
                    <xdr:row>524345</xdr:row>
                    <xdr:rowOff>0</xdr:rowOff>
                  </to>
                </anchor>
              </controlPr>
            </control>
          </mc:Choice>
        </mc:AlternateContent>
        <mc:AlternateContent xmlns:mc="http://schemas.openxmlformats.org/markup-compatibility/2006">
          <mc:Choice Requires="x14">
            <control shapeId="61094" r:id="rId622" name="Button 678">
              <controlPr locked="0" defaultSize="0" autoFill="0" autoLine="0" autoPict="0">
                <anchor moveWithCells="1" sizeWithCells="1">
                  <from>
                    <xdr:col>9731</xdr:col>
                    <xdr:colOff>0</xdr:colOff>
                    <xdr:row>589881</xdr:row>
                    <xdr:rowOff>0</xdr:rowOff>
                  </from>
                  <to>
                    <xdr:col>9731</xdr:col>
                    <xdr:colOff>0</xdr:colOff>
                    <xdr:row>589881</xdr:row>
                    <xdr:rowOff>0</xdr:rowOff>
                  </to>
                </anchor>
              </controlPr>
            </control>
          </mc:Choice>
        </mc:AlternateContent>
        <mc:AlternateContent xmlns:mc="http://schemas.openxmlformats.org/markup-compatibility/2006">
          <mc:Choice Requires="x14">
            <control shapeId="61095" r:id="rId623" name="Button 679">
              <controlPr locked="0" defaultSize="0" autoFill="0" autoLine="0" autoPict="0">
                <anchor moveWithCells="1" sizeWithCells="1">
                  <from>
                    <xdr:col>9731</xdr:col>
                    <xdr:colOff>0</xdr:colOff>
                    <xdr:row>655417</xdr:row>
                    <xdr:rowOff>0</xdr:rowOff>
                  </from>
                  <to>
                    <xdr:col>9731</xdr:col>
                    <xdr:colOff>0</xdr:colOff>
                    <xdr:row>655417</xdr:row>
                    <xdr:rowOff>0</xdr:rowOff>
                  </to>
                </anchor>
              </controlPr>
            </control>
          </mc:Choice>
        </mc:AlternateContent>
        <mc:AlternateContent xmlns:mc="http://schemas.openxmlformats.org/markup-compatibility/2006">
          <mc:Choice Requires="x14">
            <control shapeId="61096" r:id="rId624" name="Button 680">
              <controlPr locked="0" defaultSize="0" autoFill="0" autoLine="0" autoPict="0">
                <anchor moveWithCells="1" sizeWithCells="1">
                  <from>
                    <xdr:col>9731</xdr:col>
                    <xdr:colOff>0</xdr:colOff>
                    <xdr:row>720953</xdr:row>
                    <xdr:rowOff>0</xdr:rowOff>
                  </from>
                  <to>
                    <xdr:col>9731</xdr:col>
                    <xdr:colOff>0</xdr:colOff>
                    <xdr:row>720953</xdr:row>
                    <xdr:rowOff>0</xdr:rowOff>
                  </to>
                </anchor>
              </controlPr>
            </control>
          </mc:Choice>
        </mc:AlternateContent>
        <mc:AlternateContent xmlns:mc="http://schemas.openxmlformats.org/markup-compatibility/2006">
          <mc:Choice Requires="x14">
            <control shapeId="61097" r:id="rId625" name="Button 681">
              <controlPr locked="0" defaultSize="0" autoFill="0" autoLine="0" autoPict="0">
                <anchor moveWithCells="1" sizeWithCells="1">
                  <from>
                    <xdr:col>9731</xdr:col>
                    <xdr:colOff>0</xdr:colOff>
                    <xdr:row>786489</xdr:row>
                    <xdr:rowOff>0</xdr:rowOff>
                  </from>
                  <to>
                    <xdr:col>9731</xdr:col>
                    <xdr:colOff>0</xdr:colOff>
                    <xdr:row>786489</xdr:row>
                    <xdr:rowOff>0</xdr:rowOff>
                  </to>
                </anchor>
              </controlPr>
            </control>
          </mc:Choice>
        </mc:AlternateContent>
        <mc:AlternateContent xmlns:mc="http://schemas.openxmlformats.org/markup-compatibility/2006">
          <mc:Choice Requires="x14">
            <control shapeId="61098" r:id="rId626" name="Button 682">
              <controlPr locked="0" defaultSize="0" autoFill="0" autoLine="0" autoPict="0">
                <anchor moveWithCells="1" sizeWithCells="1">
                  <from>
                    <xdr:col>9731</xdr:col>
                    <xdr:colOff>0</xdr:colOff>
                    <xdr:row>852025</xdr:row>
                    <xdr:rowOff>0</xdr:rowOff>
                  </from>
                  <to>
                    <xdr:col>9731</xdr:col>
                    <xdr:colOff>0</xdr:colOff>
                    <xdr:row>852025</xdr:row>
                    <xdr:rowOff>0</xdr:rowOff>
                  </to>
                </anchor>
              </controlPr>
            </control>
          </mc:Choice>
        </mc:AlternateContent>
        <mc:AlternateContent xmlns:mc="http://schemas.openxmlformats.org/markup-compatibility/2006">
          <mc:Choice Requires="x14">
            <control shapeId="61099" r:id="rId627" name="Button 683">
              <controlPr locked="0" defaultSize="0" autoFill="0" autoLine="0" autoPict="0">
                <anchor moveWithCells="1" sizeWithCells="1">
                  <from>
                    <xdr:col>9731</xdr:col>
                    <xdr:colOff>0</xdr:colOff>
                    <xdr:row>917561</xdr:row>
                    <xdr:rowOff>0</xdr:rowOff>
                  </from>
                  <to>
                    <xdr:col>9731</xdr:col>
                    <xdr:colOff>0</xdr:colOff>
                    <xdr:row>917561</xdr:row>
                    <xdr:rowOff>0</xdr:rowOff>
                  </to>
                </anchor>
              </controlPr>
            </control>
          </mc:Choice>
        </mc:AlternateContent>
        <mc:AlternateContent xmlns:mc="http://schemas.openxmlformats.org/markup-compatibility/2006">
          <mc:Choice Requires="x14">
            <control shapeId="61100" r:id="rId628" name="Button 684">
              <controlPr locked="0" defaultSize="0" autoFill="0" autoLine="0" autoPict="0">
                <anchor moveWithCells="1" sizeWithCells="1">
                  <from>
                    <xdr:col>9731</xdr:col>
                    <xdr:colOff>0</xdr:colOff>
                    <xdr:row>983097</xdr:row>
                    <xdr:rowOff>0</xdr:rowOff>
                  </from>
                  <to>
                    <xdr:col>9731</xdr:col>
                    <xdr:colOff>0</xdr:colOff>
                    <xdr:row>983097</xdr:row>
                    <xdr:rowOff>0</xdr:rowOff>
                  </to>
                </anchor>
              </controlPr>
            </control>
          </mc:Choice>
        </mc:AlternateContent>
        <mc:AlternateContent xmlns:mc="http://schemas.openxmlformats.org/markup-compatibility/2006">
          <mc:Choice Requires="x14">
            <control shapeId="61101" r:id="rId629" name="Button 685">
              <controlPr locked="0" defaultSize="0" autoFill="0" autoLine="0" autoPict="0">
                <anchor moveWithCells="1" sizeWithCells="1">
                  <from>
                    <xdr:col>9985</xdr:col>
                    <xdr:colOff>0</xdr:colOff>
                    <xdr:row>56</xdr:row>
                    <xdr:rowOff>0</xdr:rowOff>
                  </from>
                  <to>
                    <xdr:col>9985</xdr:col>
                    <xdr:colOff>0</xdr:colOff>
                    <xdr:row>56</xdr:row>
                    <xdr:rowOff>0</xdr:rowOff>
                  </to>
                </anchor>
              </controlPr>
            </control>
          </mc:Choice>
        </mc:AlternateContent>
        <mc:AlternateContent xmlns:mc="http://schemas.openxmlformats.org/markup-compatibility/2006">
          <mc:Choice Requires="x14">
            <control shapeId="61102" r:id="rId630" name="Button 686">
              <controlPr locked="0" defaultSize="0" autoFill="0" autoLine="0" autoPict="0">
                <anchor moveWithCells="1" sizeWithCells="1">
                  <from>
                    <xdr:col>9987</xdr:col>
                    <xdr:colOff>0</xdr:colOff>
                    <xdr:row>65593</xdr:row>
                    <xdr:rowOff>0</xdr:rowOff>
                  </from>
                  <to>
                    <xdr:col>9987</xdr:col>
                    <xdr:colOff>0</xdr:colOff>
                    <xdr:row>65593</xdr:row>
                    <xdr:rowOff>0</xdr:rowOff>
                  </to>
                </anchor>
              </controlPr>
            </control>
          </mc:Choice>
        </mc:AlternateContent>
        <mc:AlternateContent xmlns:mc="http://schemas.openxmlformats.org/markup-compatibility/2006">
          <mc:Choice Requires="x14">
            <control shapeId="61103" r:id="rId631" name="Button 687">
              <controlPr locked="0" defaultSize="0" autoFill="0" autoLine="0" autoPict="0">
                <anchor moveWithCells="1" sizeWithCells="1">
                  <from>
                    <xdr:col>9987</xdr:col>
                    <xdr:colOff>0</xdr:colOff>
                    <xdr:row>131129</xdr:row>
                    <xdr:rowOff>0</xdr:rowOff>
                  </from>
                  <to>
                    <xdr:col>9987</xdr:col>
                    <xdr:colOff>0</xdr:colOff>
                    <xdr:row>131129</xdr:row>
                    <xdr:rowOff>0</xdr:rowOff>
                  </to>
                </anchor>
              </controlPr>
            </control>
          </mc:Choice>
        </mc:AlternateContent>
        <mc:AlternateContent xmlns:mc="http://schemas.openxmlformats.org/markup-compatibility/2006">
          <mc:Choice Requires="x14">
            <control shapeId="61104" r:id="rId632" name="Button 688">
              <controlPr locked="0" defaultSize="0" autoFill="0" autoLine="0" autoPict="0">
                <anchor moveWithCells="1" sizeWithCells="1">
                  <from>
                    <xdr:col>9987</xdr:col>
                    <xdr:colOff>0</xdr:colOff>
                    <xdr:row>196665</xdr:row>
                    <xdr:rowOff>0</xdr:rowOff>
                  </from>
                  <to>
                    <xdr:col>9987</xdr:col>
                    <xdr:colOff>0</xdr:colOff>
                    <xdr:row>196665</xdr:row>
                    <xdr:rowOff>0</xdr:rowOff>
                  </to>
                </anchor>
              </controlPr>
            </control>
          </mc:Choice>
        </mc:AlternateContent>
        <mc:AlternateContent xmlns:mc="http://schemas.openxmlformats.org/markup-compatibility/2006">
          <mc:Choice Requires="x14">
            <control shapeId="61105" r:id="rId633" name="Button 689">
              <controlPr locked="0" defaultSize="0" autoFill="0" autoLine="0" autoPict="0">
                <anchor moveWithCells="1" sizeWithCells="1">
                  <from>
                    <xdr:col>9987</xdr:col>
                    <xdr:colOff>0</xdr:colOff>
                    <xdr:row>262201</xdr:row>
                    <xdr:rowOff>0</xdr:rowOff>
                  </from>
                  <to>
                    <xdr:col>9987</xdr:col>
                    <xdr:colOff>0</xdr:colOff>
                    <xdr:row>262201</xdr:row>
                    <xdr:rowOff>0</xdr:rowOff>
                  </to>
                </anchor>
              </controlPr>
            </control>
          </mc:Choice>
        </mc:AlternateContent>
        <mc:AlternateContent xmlns:mc="http://schemas.openxmlformats.org/markup-compatibility/2006">
          <mc:Choice Requires="x14">
            <control shapeId="61106" r:id="rId634" name="Button 690">
              <controlPr locked="0" defaultSize="0" autoFill="0" autoLine="0" autoPict="0">
                <anchor moveWithCells="1" sizeWithCells="1">
                  <from>
                    <xdr:col>9987</xdr:col>
                    <xdr:colOff>0</xdr:colOff>
                    <xdr:row>327737</xdr:row>
                    <xdr:rowOff>0</xdr:rowOff>
                  </from>
                  <to>
                    <xdr:col>9987</xdr:col>
                    <xdr:colOff>0</xdr:colOff>
                    <xdr:row>327737</xdr:row>
                    <xdr:rowOff>0</xdr:rowOff>
                  </to>
                </anchor>
              </controlPr>
            </control>
          </mc:Choice>
        </mc:AlternateContent>
        <mc:AlternateContent xmlns:mc="http://schemas.openxmlformats.org/markup-compatibility/2006">
          <mc:Choice Requires="x14">
            <control shapeId="61107" r:id="rId635" name="Button 691">
              <controlPr locked="0" defaultSize="0" autoFill="0" autoLine="0" autoPict="0">
                <anchor moveWithCells="1" sizeWithCells="1">
                  <from>
                    <xdr:col>9987</xdr:col>
                    <xdr:colOff>0</xdr:colOff>
                    <xdr:row>393273</xdr:row>
                    <xdr:rowOff>0</xdr:rowOff>
                  </from>
                  <to>
                    <xdr:col>9987</xdr:col>
                    <xdr:colOff>0</xdr:colOff>
                    <xdr:row>393273</xdr:row>
                    <xdr:rowOff>0</xdr:rowOff>
                  </to>
                </anchor>
              </controlPr>
            </control>
          </mc:Choice>
        </mc:AlternateContent>
        <mc:AlternateContent xmlns:mc="http://schemas.openxmlformats.org/markup-compatibility/2006">
          <mc:Choice Requires="x14">
            <control shapeId="61108" r:id="rId636" name="Button 692">
              <controlPr locked="0" defaultSize="0" autoFill="0" autoLine="0" autoPict="0">
                <anchor moveWithCells="1" sizeWithCells="1">
                  <from>
                    <xdr:col>9987</xdr:col>
                    <xdr:colOff>0</xdr:colOff>
                    <xdr:row>458809</xdr:row>
                    <xdr:rowOff>0</xdr:rowOff>
                  </from>
                  <to>
                    <xdr:col>9987</xdr:col>
                    <xdr:colOff>0</xdr:colOff>
                    <xdr:row>458809</xdr:row>
                    <xdr:rowOff>0</xdr:rowOff>
                  </to>
                </anchor>
              </controlPr>
            </control>
          </mc:Choice>
        </mc:AlternateContent>
        <mc:AlternateContent xmlns:mc="http://schemas.openxmlformats.org/markup-compatibility/2006">
          <mc:Choice Requires="x14">
            <control shapeId="61109" r:id="rId637" name="Button 693">
              <controlPr locked="0" defaultSize="0" autoFill="0" autoLine="0" autoPict="0">
                <anchor moveWithCells="1" sizeWithCells="1">
                  <from>
                    <xdr:col>9987</xdr:col>
                    <xdr:colOff>0</xdr:colOff>
                    <xdr:row>524345</xdr:row>
                    <xdr:rowOff>0</xdr:rowOff>
                  </from>
                  <to>
                    <xdr:col>9987</xdr:col>
                    <xdr:colOff>0</xdr:colOff>
                    <xdr:row>524345</xdr:row>
                    <xdr:rowOff>0</xdr:rowOff>
                  </to>
                </anchor>
              </controlPr>
            </control>
          </mc:Choice>
        </mc:AlternateContent>
        <mc:AlternateContent xmlns:mc="http://schemas.openxmlformats.org/markup-compatibility/2006">
          <mc:Choice Requires="x14">
            <control shapeId="61110" r:id="rId638" name="Button 694">
              <controlPr locked="0" defaultSize="0" autoFill="0" autoLine="0" autoPict="0">
                <anchor moveWithCells="1" sizeWithCells="1">
                  <from>
                    <xdr:col>9987</xdr:col>
                    <xdr:colOff>0</xdr:colOff>
                    <xdr:row>589881</xdr:row>
                    <xdr:rowOff>0</xdr:rowOff>
                  </from>
                  <to>
                    <xdr:col>9987</xdr:col>
                    <xdr:colOff>0</xdr:colOff>
                    <xdr:row>589881</xdr:row>
                    <xdr:rowOff>0</xdr:rowOff>
                  </to>
                </anchor>
              </controlPr>
            </control>
          </mc:Choice>
        </mc:AlternateContent>
        <mc:AlternateContent xmlns:mc="http://schemas.openxmlformats.org/markup-compatibility/2006">
          <mc:Choice Requires="x14">
            <control shapeId="61111" r:id="rId639" name="Button 695">
              <controlPr locked="0" defaultSize="0" autoFill="0" autoLine="0" autoPict="0">
                <anchor moveWithCells="1" sizeWithCells="1">
                  <from>
                    <xdr:col>9987</xdr:col>
                    <xdr:colOff>0</xdr:colOff>
                    <xdr:row>655417</xdr:row>
                    <xdr:rowOff>0</xdr:rowOff>
                  </from>
                  <to>
                    <xdr:col>9987</xdr:col>
                    <xdr:colOff>0</xdr:colOff>
                    <xdr:row>655417</xdr:row>
                    <xdr:rowOff>0</xdr:rowOff>
                  </to>
                </anchor>
              </controlPr>
            </control>
          </mc:Choice>
        </mc:AlternateContent>
        <mc:AlternateContent xmlns:mc="http://schemas.openxmlformats.org/markup-compatibility/2006">
          <mc:Choice Requires="x14">
            <control shapeId="61112" r:id="rId640" name="Button 696">
              <controlPr locked="0" defaultSize="0" autoFill="0" autoLine="0" autoPict="0">
                <anchor moveWithCells="1" sizeWithCells="1">
                  <from>
                    <xdr:col>9987</xdr:col>
                    <xdr:colOff>0</xdr:colOff>
                    <xdr:row>720953</xdr:row>
                    <xdr:rowOff>0</xdr:rowOff>
                  </from>
                  <to>
                    <xdr:col>9987</xdr:col>
                    <xdr:colOff>0</xdr:colOff>
                    <xdr:row>720953</xdr:row>
                    <xdr:rowOff>0</xdr:rowOff>
                  </to>
                </anchor>
              </controlPr>
            </control>
          </mc:Choice>
        </mc:AlternateContent>
        <mc:AlternateContent xmlns:mc="http://schemas.openxmlformats.org/markup-compatibility/2006">
          <mc:Choice Requires="x14">
            <control shapeId="61113" r:id="rId641" name="Button 697">
              <controlPr locked="0" defaultSize="0" autoFill="0" autoLine="0" autoPict="0">
                <anchor moveWithCells="1" sizeWithCells="1">
                  <from>
                    <xdr:col>9987</xdr:col>
                    <xdr:colOff>0</xdr:colOff>
                    <xdr:row>786489</xdr:row>
                    <xdr:rowOff>0</xdr:rowOff>
                  </from>
                  <to>
                    <xdr:col>9987</xdr:col>
                    <xdr:colOff>0</xdr:colOff>
                    <xdr:row>786489</xdr:row>
                    <xdr:rowOff>0</xdr:rowOff>
                  </to>
                </anchor>
              </controlPr>
            </control>
          </mc:Choice>
        </mc:AlternateContent>
        <mc:AlternateContent xmlns:mc="http://schemas.openxmlformats.org/markup-compatibility/2006">
          <mc:Choice Requires="x14">
            <control shapeId="61114" r:id="rId642" name="Button 698">
              <controlPr locked="0" defaultSize="0" autoFill="0" autoLine="0" autoPict="0">
                <anchor moveWithCells="1" sizeWithCells="1">
                  <from>
                    <xdr:col>9987</xdr:col>
                    <xdr:colOff>0</xdr:colOff>
                    <xdr:row>852025</xdr:row>
                    <xdr:rowOff>0</xdr:rowOff>
                  </from>
                  <to>
                    <xdr:col>9987</xdr:col>
                    <xdr:colOff>0</xdr:colOff>
                    <xdr:row>852025</xdr:row>
                    <xdr:rowOff>0</xdr:rowOff>
                  </to>
                </anchor>
              </controlPr>
            </control>
          </mc:Choice>
        </mc:AlternateContent>
        <mc:AlternateContent xmlns:mc="http://schemas.openxmlformats.org/markup-compatibility/2006">
          <mc:Choice Requires="x14">
            <control shapeId="61115" r:id="rId643" name="Button 699">
              <controlPr locked="0" defaultSize="0" autoFill="0" autoLine="0" autoPict="0">
                <anchor moveWithCells="1" sizeWithCells="1">
                  <from>
                    <xdr:col>9987</xdr:col>
                    <xdr:colOff>0</xdr:colOff>
                    <xdr:row>917561</xdr:row>
                    <xdr:rowOff>0</xdr:rowOff>
                  </from>
                  <to>
                    <xdr:col>9987</xdr:col>
                    <xdr:colOff>0</xdr:colOff>
                    <xdr:row>917561</xdr:row>
                    <xdr:rowOff>0</xdr:rowOff>
                  </to>
                </anchor>
              </controlPr>
            </control>
          </mc:Choice>
        </mc:AlternateContent>
        <mc:AlternateContent xmlns:mc="http://schemas.openxmlformats.org/markup-compatibility/2006">
          <mc:Choice Requires="x14">
            <control shapeId="61116" r:id="rId644" name="Button 700">
              <controlPr locked="0" defaultSize="0" autoFill="0" autoLine="0" autoPict="0">
                <anchor moveWithCells="1" sizeWithCells="1">
                  <from>
                    <xdr:col>9987</xdr:col>
                    <xdr:colOff>0</xdr:colOff>
                    <xdr:row>983097</xdr:row>
                    <xdr:rowOff>0</xdr:rowOff>
                  </from>
                  <to>
                    <xdr:col>9987</xdr:col>
                    <xdr:colOff>0</xdr:colOff>
                    <xdr:row>983097</xdr:row>
                    <xdr:rowOff>0</xdr:rowOff>
                  </to>
                </anchor>
              </controlPr>
            </control>
          </mc:Choice>
        </mc:AlternateContent>
        <mc:AlternateContent xmlns:mc="http://schemas.openxmlformats.org/markup-compatibility/2006">
          <mc:Choice Requires="x14">
            <control shapeId="61117" r:id="rId645" name="Button 701">
              <controlPr locked="0" defaultSize="0" autoFill="0" autoLine="0" autoPict="0">
                <anchor moveWithCells="1" sizeWithCells="1">
                  <from>
                    <xdr:col>10241</xdr:col>
                    <xdr:colOff>0</xdr:colOff>
                    <xdr:row>56</xdr:row>
                    <xdr:rowOff>0</xdr:rowOff>
                  </from>
                  <to>
                    <xdr:col>10241</xdr:col>
                    <xdr:colOff>0</xdr:colOff>
                    <xdr:row>56</xdr:row>
                    <xdr:rowOff>0</xdr:rowOff>
                  </to>
                </anchor>
              </controlPr>
            </control>
          </mc:Choice>
        </mc:AlternateContent>
        <mc:AlternateContent xmlns:mc="http://schemas.openxmlformats.org/markup-compatibility/2006">
          <mc:Choice Requires="x14">
            <control shapeId="61118" r:id="rId646" name="Button 702">
              <controlPr locked="0" defaultSize="0" autoFill="0" autoLine="0" autoPict="0">
                <anchor moveWithCells="1" sizeWithCells="1">
                  <from>
                    <xdr:col>10243</xdr:col>
                    <xdr:colOff>0</xdr:colOff>
                    <xdr:row>65593</xdr:row>
                    <xdr:rowOff>0</xdr:rowOff>
                  </from>
                  <to>
                    <xdr:col>10243</xdr:col>
                    <xdr:colOff>0</xdr:colOff>
                    <xdr:row>65593</xdr:row>
                    <xdr:rowOff>0</xdr:rowOff>
                  </to>
                </anchor>
              </controlPr>
            </control>
          </mc:Choice>
        </mc:AlternateContent>
        <mc:AlternateContent xmlns:mc="http://schemas.openxmlformats.org/markup-compatibility/2006">
          <mc:Choice Requires="x14">
            <control shapeId="61119" r:id="rId647" name="Button 703">
              <controlPr locked="0" defaultSize="0" autoFill="0" autoLine="0" autoPict="0">
                <anchor moveWithCells="1" sizeWithCells="1">
                  <from>
                    <xdr:col>10243</xdr:col>
                    <xdr:colOff>0</xdr:colOff>
                    <xdr:row>131129</xdr:row>
                    <xdr:rowOff>0</xdr:rowOff>
                  </from>
                  <to>
                    <xdr:col>10243</xdr:col>
                    <xdr:colOff>0</xdr:colOff>
                    <xdr:row>131129</xdr:row>
                    <xdr:rowOff>0</xdr:rowOff>
                  </to>
                </anchor>
              </controlPr>
            </control>
          </mc:Choice>
        </mc:AlternateContent>
        <mc:AlternateContent xmlns:mc="http://schemas.openxmlformats.org/markup-compatibility/2006">
          <mc:Choice Requires="x14">
            <control shapeId="61120" r:id="rId648" name="Button 704">
              <controlPr locked="0" defaultSize="0" autoFill="0" autoLine="0" autoPict="0">
                <anchor moveWithCells="1" sizeWithCells="1">
                  <from>
                    <xdr:col>10243</xdr:col>
                    <xdr:colOff>0</xdr:colOff>
                    <xdr:row>196665</xdr:row>
                    <xdr:rowOff>0</xdr:rowOff>
                  </from>
                  <to>
                    <xdr:col>10243</xdr:col>
                    <xdr:colOff>0</xdr:colOff>
                    <xdr:row>196665</xdr:row>
                    <xdr:rowOff>0</xdr:rowOff>
                  </to>
                </anchor>
              </controlPr>
            </control>
          </mc:Choice>
        </mc:AlternateContent>
        <mc:AlternateContent xmlns:mc="http://schemas.openxmlformats.org/markup-compatibility/2006">
          <mc:Choice Requires="x14">
            <control shapeId="61121" r:id="rId649" name="Button 705">
              <controlPr locked="0" defaultSize="0" autoFill="0" autoLine="0" autoPict="0">
                <anchor moveWithCells="1" sizeWithCells="1">
                  <from>
                    <xdr:col>10243</xdr:col>
                    <xdr:colOff>0</xdr:colOff>
                    <xdr:row>262201</xdr:row>
                    <xdr:rowOff>0</xdr:rowOff>
                  </from>
                  <to>
                    <xdr:col>10243</xdr:col>
                    <xdr:colOff>0</xdr:colOff>
                    <xdr:row>262201</xdr:row>
                    <xdr:rowOff>0</xdr:rowOff>
                  </to>
                </anchor>
              </controlPr>
            </control>
          </mc:Choice>
        </mc:AlternateContent>
        <mc:AlternateContent xmlns:mc="http://schemas.openxmlformats.org/markup-compatibility/2006">
          <mc:Choice Requires="x14">
            <control shapeId="61122" r:id="rId650" name="Button 706">
              <controlPr locked="0" defaultSize="0" autoFill="0" autoLine="0" autoPict="0">
                <anchor moveWithCells="1" sizeWithCells="1">
                  <from>
                    <xdr:col>10243</xdr:col>
                    <xdr:colOff>0</xdr:colOff>
                    <xdr:row>327737</xdr:row>
                    <xdr:rowOff>0</xdr:rowOff>
                  </from>
                  <to>
                    <xdr:col>10243</xdr:col>
                    <xdr:colOff>0</xdr:colOff>
                    <xdr:row>327737</xdr:row>
                    <xdr:rowOff>0</xdr:rowOff>
                  </to>
                </anchor>
              </controlPr>
            </control>
          </mc:Choice>
        </mc:AlternateContent>
        <mc:AlternateContent xmlns:mc="http://schemas.openxmlformats.org/markup-compatibility/2006">
          <mc:Choice Requires="x14">
            <control shapeId="61123" r:id="rId651" name="Button 707">
              <controlPr locked="0" defaultSize="0" autoFill="0" autoLine="0" autoPict="0">
                <anchor moveWithCells="1" sizeWithCells="1">
                  <from>
                    <xdr:col>10243</xdr:col>
                    <xdr:colOff>0</xdr:colOff>
                    <xdr:row>393273</xdr:row>
                    <xdr:rowOff>0</xdr:rowOff>
                  </from>
                  <to>
                    <xdr:col>10243</xdr:col>
                    <xdr:colOff>0</xdr:colOff>
                    <xdr:row>393273</xdr:row>
                    <xdr:rowOff>0</xdr:rowOff>
                  </to>
                </anchor>
              </controlPr>
            </control>
          </mc:Choice>
        </mc:AlternateContent>
        <mc:AlternateContent xmlns:mc="http://schemas.openxmlformats.org/markup-compatibility/2006">
          <mc:Choice Requires="x14">
            <control shapeId="61124" r:id="rId652" name="Button 708">
              <controlPr locked="0" defaultSize="0" autoFill="0" autoLine="0" autoPict="0">
                <anchor moveWithCells="1" sizeWithCells="1">
                  <from>
                    <xdr:col>10243</xdr:col>
                    <xdr:colOff>0</xdr:colOff>
                    <xdr:row>458809</xdr:row>
                    <xdr:rowOff>0</xdr:rowOff>
                  </from>
                  <to>
                    <xdr:col>10243</xdr:col>
                    <xdr:colOff>0</xdr:colOff>
                    <xdr:row>458809</xdr:row>
                    <xdr:rowOff>0</xdr:rowOff>
                  </to>
                </anchor>
              </controlPr>
            </control>
          </mc:Choice>
        </mc:AlternateContent>
        <mc:AlternateContent xmlns:mc="http://schemas.openxmlformats.org/markup-compatibility/2006">
          <mc:Choice Requires="x14">
            <control shapeId="61125" r:id="rId653" name="Button 709">
              <controlPr locked="0" defaultSize="0" autoFill="0" autoLine="0" autoPict="0">
                <anchor moveWithCells="1" sizeWithCells="1">
                  <from>
                    <xdr:col>10243</xdr:col>
                    <xdr:colOff>0</xdr:colOff>
                    <xdr:row>524345</xdr:row>
                    <xdr:rowOff>0</xdr:rowOff>
                  </from>
                  <to>
                    <xdr:col>10243</xdr:col>
                    <xdr:colOff>0</xdr:colOff>
                    <xdr:row>524345</xdr:row>
                    <xdr:rowOff>0</xdr:rowOff>
                  </to>
                </anchor>
              </controlPr>
            </control>
          </mc:Choice>
        </mc:AlternateContent>
        <mc:AlternateContent xmlns:mc="http://schemas.openxmlformats.org/markup-compatibility/2006">
          <mc:Choice Requires="x14">
            <control shapeId="61126" r:id="rId654" name="Button 710">
              <controlPr locked="0" defaultSize="0" autoFill="0" autoLine="0" autoPict="0">
                <anchor moveWithCells="1" sizeWithCells="1">
                  <from>
                    <xdr:col>10243</xdr:col>
                    <xdr:colOff>0</xdr:colOff>
                    <xdr:row>589881</xdr:row>
                    <xdr:rowOff>0</xdr:rowOff>
                  </from>
                  <to>
                    <xdr:col>10243</xdr:col>
                    <xdr:colOff>0</xdr:colOff>
                    <xdr:row>589881</xdr:row>
                    <xdr:rowOff>0</xdr:rowOff>
                  </to>
                </anchor>
              </controlPr>
            </control>
          </mc:Choice>
        </mc:AlternateContent>
        <mc:AlternateContent xmlns:mc="http://schemas.openxmlformats.org/markup-compatibility/2006">
          <mc:Choice Requires="x14">
            <control shapeId="61127" r:id="rId655" name="Button 711">
              <controlPr locked="0" defaultSize="0" autoFill="0" autoLine="0" autoPict="0">
                <anchor moveWithCells="1" sizeWithCells="1">
                  <from>
                    <xdr:col>10243</xdr:col>
                    <xdr:colOff>0</xdr:colOff>
                    <xdr:row>655417</xdr:row>
                    <xdr:rowOff>0</xdr:rowOff>
                  </from>
                  <to>
                    <xdr:col>10243</xdr:col>
                    <xdr:colOff>0</xdr:colOff>
                    <xdr:row>655417</xdr:row>
                    <xdr:rowOff>0</xdr:rowOff>
                  </to>
                </anchor>
              </controlPr>
            </control>
          </mc:Choice>
        </mc:AlternateContent>
        <mc:AlternateContent xmlns:mc="http://schemas.openxmlformats.org/markup-compatibility/2006">
          <mc:Choice Requires="x14">
            <control shapeId="61128" r:id="rId656" name="Button 712">
              <controlPr locked="0" defaultSize="0" autoFill="0" autoLine="0" autoPict="0">
                <anchor moveWithCells="1" sizeWithCells="1">
                  <from>
                    <xdr:col>10243</xdr:col>
                    <xdr:colOff>0</xdr:colOff>
                    <xdr:row>720953</xdr:row>
                    <xdr:rowOff>0</xdr:rowOff>
                  </from>
                  <to>
                    <xdr:col>10243</xdr:col>
                    <xdr:colOff>0</xdr:colOff>
                    <xdr:row>720953</xdr:row>
                    <xdr:rowOff>0</xdr:rowOff>
                  </to>
                </anchor>
              </controlPr>
            </control>
          </mc:Choice>
        </mc:AlternateContent>
        <mc:AlternateContent xmlns:mc="http://schemas.openxmlformats.org/markup-compatibility/2006">
          <mc:Choice Requires="x14">
            <control shapeId="61129" r:id="rId657" name="Button 713">
              <controlPr locked="0" defaultSize="0" autoFill="0" autoLine="0" autoPict="0">
                <anchor moveWithCells="1" sizeWithCells="1">
                  <from>
                    <xdr:col>10243</xdr:col>
                    <xdr:colOff>0</xdr:colOff>
                    <xdr:row>786489</xdr:row>
                    <xdr:rowOff>0</xdr:rowOff>
                  </from>
                  <to>
                    <xdr:col>10243</xdr:col>
                    <xdr:colOff>0</xdr:colOff>
                    <xdr:row>786489</xdr:row>
                    <xdr:rowOff>0</xdr:rowOff>
                  </to>
                </anchor>
              </controlPr>
            </control>
          </mc:Choice>
        </mc:AlternateContent>
        <mc:AlternateContent xmlns:mc="http://schemas.openxmlformats.org/markup-compatibility/2006">
          <mc:Choice Requires="x14">
            <control shapeId="61130" r:id="rId658" name="Button 714">
              <controlPr locked="0" defaultSize="0" autoFill="0" autoLine="0" autoPict="0">
                <anchor moveWithCells="1" sizeWithCells="1">
                  <from>
                    <xdr:col>10243</xdr:col>
                    <xdr:colOff>0</xdr:colOff>
                    <xdr:row>852025</xdr:row>
                    <xdr:rowOff>0</xdr:rowOff>
                  </from>
                  <to>
                    <xdr:col>10243</xdr:col>
                    <xdr:colOff>0</xdr:colOff>
                    <xdr:row>852025</xdr:row>
                    <xdr:rowOff>0</xdr:rowOff>
                  </to>
                </anchor>
              </controlPr>
            </control>
          </mc:Choice>
        </mc:AlternateContent>
        <mc:AlternateContent xmlns:mc="http://schemas.openxmlformats.org/markup-compatibility/2006">
          <mc:Choice Requires="x14">
            <control shapeId="61131" r:id="rId659" name="Button 715">
              <controlPr locked="0" defaultSize="0" autoFill="0" autoLine="0" autoPict="0">
                <anchor moveWithCells="1" sizeWithCells="1">
                  <from>
                    <xdr:col>10243</xdr:col>
                    <xdr:colOff>0</xdr:colOff>
                    <xdr:row>917561</xdr:row>
                    <xdr:rowOff>0</xdr:rowOff>
                  </from>
                  <to>
                    <xdr:col>10243</xdr:col>
                    <xdr:colOff>0</xdr:colOff>
                    <xdr:row>917561</xdr:row>
                    <xdr:rowOff>0</xdr:rowOff>
                  </to>
                </anchor>
              </controlPr>
            </control>
          </mc:Choice>
        </mc:AlternateContent>
        <mc:AlternateContent xmlns:mc="http://schemas.openxmlformats.org/markup-compatibility/2006">
          <mc:Choice Requires="x14">
            <control shapeId="61132" r:id="rId660" name="Button 716">
              <controlPr locked="0" defaultSize="0" autoFill="0" autoLine="0" autoPict="0">
                <anchor moveWithCells="1" sizeWithCells="1">
                  <from>
                    <xdr:col>10243</xdr:col>
                    <xdr:colOff>0</xdr:colOff>
                    <xdr:row>983097</xdr:row>
                    <xdr:rowOff>0</xdr:rowOff>
                  </from>
                  <to>
                    <xdr:col>10243</xdr:col>
                    <xdr:colOff>0</xdr:colOff>
                    <xdr:row>983097</xdr:row>
                    <xdr:rowOff>0</xdr:rowOff>
                  </to>
                </anchor>
              </controlPr>
            </control>
          </mc:Choice>
        </mc:AlternateContent>
        <mc:AlternateContent xmlns:mc="http://schemas.openxmlformats.org/markup-compatibility/2006">
          <mc:Choice Requires="x14">
            <control shapeId="61133" r:id="rId661" name="Button 717">
              <controlPr locked="0" defaultSize="0" autoFill="0" autoLine="0" autoPict="0">
                <anchor moveWithCells="1" sizeWithCells="1">
                  <from>
                    <xdr:col>10497</xdr:col>
                    <xdr:colOff>0</xdr:colOff>
                    <xdr:row>56</xdr:row>
                    <xdr:rowOff>0</xdr:rowOff>
                  </from>
                  <to>
                    <xdr:col>10497</xdr:col>
                    <xdr:colOff>0</xdr:colOff>
                    <xdr:row>56</xdr:row>
                    <xdr:rowOff>0</xdr:rowOff>
                  </to>
                </anchor>
              </controlPr>
            </control>
          </mc:Choice>
        </mc:AlternateContent>
        <mc:AlternateContent xmlns:mc="http://schemas.openxmlformats.org/markup-compatibility/2006">
          <mc:Choice Requires="x14">
            <control shapeId="61134" r:id="rId662" name="Button 718">
              <controlPr locked="0" defaultSize="0" autoFill="0" autoLine="0" autoPict="0">
                <anchor moveWithCells="1" sizeWithCells="1">
                  <from>
                    <xdr:col>10499</xdr:col>
                    <xdr:colOff>0</xdr:colOff>
                    <xdr:row>65593</xdr:row>
                    <xdr:rowOff>0</xdr:rowOff>
                  </from>
                  <to>
                    <xdr:col>10499</xdr:col>
                    <xdr:colOff>0</xdr:colOff>
                    <xdr:row>65593</xdr:row>
                    <xdr:rowOff>0</xdr:rowOff>
                  </to>
                </anchor>
              </controlPr>
            </control>
          </mc:Choice>
        </mc:AlternateContent>
        <mc:AlternateContent xmlns:mc="http://schemas.openxmlformats.org/markup-compatibility/2006">
          <mc:Choice Requires="x14">
            <control shapeId="61135" r:id="rId663" name="Button 719">
              <controlPr locked="0" defaultSize="0" autoFill="0" autoLine="0" autoPict="0">
                <anchor moveWithCells="1" sizeWithCells="1">
                  <from>
                    <xdr:col>10499</xdr:col>
                    <xdr:colOff>0</xdr:colOff>
                    <xdr:row>131129</xdr:row>
                    <xdr:rowOff>0</xdr:rowOff>
                  </from>
                  <to>
                    <xdr:col>10499</xdr:col>
                    <xdr:colOff>0</xdr:colOff>
                    <xdr:row>131129</xdr:row>
                    <xdr:rowOff>0</xdr:rowOff>
                  </to>
                </anchor>
              </controlPr>
            </control>
          </mc:Choice>
        </mc:AlternateContent>
        <mc:AlternateContent xmlns:mc="http://schemas.openxmlformats.org/markup-compatibility/2006">
          <mc:Choice Requires="x14">
            <control shapeId="61136" r:id="rId664" name="Button 720">
              <controlPr locked="0" defaultSize="0" autoFill="0" autoLine="0" autoPict="0">
                <anchor moveWithCells="1" sizeWithCells="1">
                  <from>
                    <xdr:col>10499</xdr:col>
                    <xdr:colOff>0</xdr:colOff>
                    <xdr:row>196665</xdr:row>
                    <xdr:rowOff>0</xdr:rowOff>
                  </from>
                  <to>
                    <xdr:col>10499</xdr:col>
                    <xdr:colOff>0</xdr:colOff>
                    <xdr:row>196665</xdr:row>
                    <xdr:rowOff>0</xdr:rowOff>
                  </to>
                </anchor>
              </controlPr>
            </control>
          </mc:Choice>
        </mc:AlternateContent>
        <mc:AlternateContent xmlns:mc="http://schemas.openxmlformats.org/markup-compatibility/2006">
          <mc:Choice Requires="x14">
            <control shapeId="61137" r:id="rId665" name="Button 721">
              <controlPr locked="0" defaultSize="0" autoFill="0" autoLine="0" autoPict="0">
                <anchor moveWithCells="1" sizeWithCells="1">
                  <from>
                    <xdr:col>10499</xdr:col>
                    <xdr:colOff>0</xdr:colOff>
                    <xdr:row>262201</xdr:row>
                    <xdr:rowOff>0</xdr:rowOff>
                  </from>
                  <to>
                    <xdr:col>10499</xdr:col>
                    <xdr:colOff>0</xdr:colOff>
                    <xdr:row>262201</xdr:row>
                    <xdr:rowOff>0</xdr:rowOff>
                  </to>
                </anchor>
              </controlPr>
            </control>
          </mc:Choice>
        </mc:AlternateContent>
        <mc:AlternateContent xmlns:mc="http://schemas.openxmlformats.org/markup-compatibility/2006">
          <mc:Choice Requires="x14">
            <control shapeId="61138" r:id="rId666" name="Button 722">
              <controlPr locked="0" defaultSize="0" autoFill="0" autoLine="0" autoPict="0">
                <anchor moveWithCells="1" sizeWithCells="1">
                  <from>
                    <xdr:col>10499</xdr:col>
                    <xdr:colOff>0</xdr:colOff>
                    <xdr:row>327737</xdr:row>
                    <xdr:rowOff>0</xdr:rowOff>
                  </from>
                  <to>
                    <xdr:col>10499</xdr:col>
                    <xdr:colOff>0</xdr:colOff>
                    <xdr:row>327737</xdr:row>
                    <xdr:rowOff>0</xdr:rowOff>
                  </to>
                </anchor>
              </controlPr>
            </control>
          </mc:Choice>
        </mc:AlternateContent>
        <mc:AlternateContent xmlns:mc="http://schemas.openxmlformats.org/markup-compatibility/2006">
          <mc:Choice Requires="x14">
            <control shapeId="61139" r:id="rId667" name="Button 723">
              <controlPr locked="0" defaultSize="0" autoFill="0" autoLine="0" autoPict="0">
                <anchor moveWithCells="1" sizeWithCells="1">
                  <from>
                    <xdr:col>10499</xdr:col>
                    <xdr:colOff>0</xdr:colOff>
                    <xdr:row>393273</xdr:row>
                    <xdr:rowOff>0</xdr:rowOff>
                  </from>
                  <to>
                    <xdr:col>10499</xdr:col>
                    <xdr:colOff>0</xdr:colOff>
                    <xdr:row>393273</xdr:row>
                    <xdr:rowOff>0</xdr:rowOff>
                  </to>
                </anchor>
              </controlPr>
            </control>
          </mc:Choice>
        </mc:AlternateContent>
        <mc:AlternateContent xmlns:mc="http://schemas.openxmlformats.org/markup-compatibility/2006">
          <mc:Choice Requires="x14">
            <control shapeId="61140" r:id="rId668" name="Button 724">
              <controlPr locked="0" defaultSize="0" autoFill="0" autoLine="0" autoPict="0">
                <anchor moveWithCells="1" sizeWithCells="1">
                  <from>
                    <xdr:col>10499</xdr:col>
                    <xdr:colOff>0</xdr:colOff>
                    <xdr:row>458809</xdr:row>
                    <xdr:rowOff>0</xdr:rowOff>
                  </from>
                  <to>
                    <xdr:col>10499</xdr:col>
                    <xdr:colOff>0</xdr:colOff>
                    <xdr:row>458809</xdr:row>
                    <xdr:rowOff>0</xdr:rowOff>
                  </to>
                </anchor>
              </controlPr>
            </control>
          </mc:Choice>
        </mc:AlternateContent>
        <mc:AlternateContent xmlns:mc="http://schemas.openxmlformats.org/markup-compatibility/2006">
          <mc:Choice Requires="x14">
            <control shapeId="61141" r:id="rId669" name="Button 725">
              <controlPr locked="0" defaultSize="0" autoFill="0" autoLine="0" autoPict="0">
                <anchor moveWithCells="1" sizeWithCells="1">
                  <from>
                    <xdr:col>10499</xdr:col>
                    <xdr:colOff>0</xdr:colOff>
                    <xdr:row>524345</xdr:row>
                    <xdr:rowOff>0</xdr:rowOff>
                  </from>
                  <to>
                    <xdr:col>10499</xdr:col>
                    <xdr:colOff>0</xdr:colOff>
                    <xdr:row>524345</xdr:row>
                    <xdr:rowOff>0</xdr:rowOff>
                  </to>
                </anchor>
              </controlPr>
            </control>
          </mc:Choice>
        </mc:AlternateContent>
        <mc:AlternateContent xmlns:mc="http://schemas.openxmlformats.org/markup-compatibility/2006">
          <mc:Choice Requires="x14">
            <control shapeId="61142" r:id="rId670" name="Button 726">
              <controlPr locked="0" defaultSize="0" autoFill="0" autoLine="0" autoPict="0">
                <anchor moveWithCells="1" sizeWithCells="1">
                  <from>
                    <xdr:col>10499</xdr:col>
                    <xdr:colOff>0</xdr:colOff>
                    <xdr:row>589881</xdr:row>
                    <xdr:rowOff>0</xdr:rowOff>
                  </from>
                  <to>
                    <xdr:col>10499</xdr:col>
                    <xdr:colOff>0</xdr:colOff>
                    <xdr:row>589881</xdr:row>
                    <xdr:rowOff>0</xdr:rowOff>
                  </to>
                </anchor>
              </controlPr>
            </control>
          </mc:Choice>
        </mc:AlternateContent>
        <mc:AlternateContent xmlns:mc="http://schemas.openxmlformats.org/markup-compatibility/2006">
          <mc:Choice Requires="x14">
            <control shapeId="61143" r:id="rId671" name="Button 727">
              <controlPr locked="0" defaultSize="0" autoFill="0" autoLine="0" autoPict="0">
                <anchor moveWithCells="1" sizeWithCells="1">
                  <from>
                    <xdr:col>10499</xdr:col>
                    <xdr:colOff>0</xdr:colOff>
                    <xdr:row>655417</xdr:row>
                    <xdr:rowOff>0</xdr:rowOff>
                  </from>
                  <to>
                    <xdr:col>10499</xdr:col>
                    <xdr:colOff>0</xdr:colOff>
                    <xdr:row>655417</xdr:row>
                    <xdr:rowOff>0</xdr:rowOff>
                  </to>
                </anchor>
              </controlPr>
            </control>
          </mc:Choice>
        </mc:AlternateContent>
        <mc:AlternateContent xmlns:mc="http://schemas.openxmlformats.org/markup-compatibility/2006">
          <mc:Choice Requires="x14">
            <control shapeId="61144" r:id="rId672" name="Button 728">
              <controlPr locked="0" defaultSize="0" autoFill="0" autoLine="0" autoPict="0">
                <anchor moveWithCells="1" sizeWithCells="1">
                  <from>
                    <xdr:col>10499</xdr:col>
                    <xdr:colOff>0</xdr:colOff>
                    <xdr:row>720953</xdr:row>
                    <xdr:rowOff>0</xdr:rowOff>
                  </from>
                  <to>
                    <xdr:col>10499</xdr:col>
                    <xdr:colOff>0</xdr:colOff>
                    <xdr:row>720953</xdr:row>
                    <xdr:rowOff>0</xdr:rowOff>
                  </to>
                </anchor>
              </controlPr>
            </control>
          </mc:Choice>
        </mc:AlternateContent>
        <mc:AlternateContent xmlns:mc="http://schemas.openxmlformats.org/markup-compatibility/2006">
          <mc:Choice Requires="x14">
            <control shapeId="61145" r:id="rId673" name="Button 729">
              <controlPr locked="0" defaultSize="0" autoFill="0" autoLine="0" autoPict="0">
                <anchor moveWithCells="1" sizeWithCells="1">
                  <from>
                    <xdr:col>10499</xdr:col>
                    <xdr:colOff>0</xdr:colOff>
                    <xdr:row>786489</xdr:row>
                    <xdr:rowOff>0</xdr:rowOff>
                  </from>
                  <to>
                    <xdr:col>10499</xdr:col>
                    <xdr:colOff>0</xdr:colOff>
                    <xdr:row>786489</xdr:row>
                    <xdr:rowOff>0</xdr:rowOff>
                  </to>
                </anchor>
              </controlPr>
            </control>
          </mc:Choice>
        </mc:AlternateContent>
        <mc:AlternateContent xmlns:mc="http://schemas.openxmlformats.org/markup-compatibility/2006">
          <mc:Choice Requires="x14">
            <control shapeId="61146" r:id="rId674" name="Button 730">
              <controlPr locked="0" defaultSize="0" autoFill="0" autoLine="0" autoPict="0">
                <anchor moveWithCells="1" sizeWithCells="1">
                  <from>
                    <xdr:col>10499</xdr:col>
                    <xdr:colOff>0</xdr:colOff>
                    <xdr:row>852025</xdr:row>
                    <xdr:rowOff>0</xdr:rowOff>
                  </from>
                  <to>
                    <xdr:col>10499</xdr:col>
                    <xdr:colOff>0</xdr:colOff>
                    <xdr:row>852025</xdr:row>
                    <xdr:rowOff>0</xdr:rowOff>
                  </to>
                </anchor>
              </controlPr>
            </control>
          </mc:Choice>
        </mc:AlternateContent>
        <mc:AlternateContent xmlns:mc="http://schemas.openxmlformats.org/markup-compatibility/2006">
          <mc:Choice Requires="x14">
            <control shapeId="61147" r:id="rId675" name="Button 731">
              <controlPr locked="0" defaultSize="0" autoFill="0" autoLine="0" autoPict="0">
                <anchor moveWithCells="1" sizeWithCells="1">
                  <from>
                    <xdr:col>10499</xdr:col>
                    <xdr:colOff>0</xdr:colOff>
                    <xdr:row>917561</xdr:row>
                    <xdr:rowOff>0</xdr:rowOff>
                  </from>
                  <to>
                    <xdr:col>10499</xdr:col>
                    <xdr:colOff>0</xdr:colOff>
                    <xdr:row>917561</xdr:row>
                    <xdr:rowOff>0</xdr:rowOff>
                  </to>
                </anchor>
              </controlPr>
            </control>
          </mc:Choice>
        </mc:AlternateContent>
        <mc:AlternateContent xmlns:mc="http://schemas.openxmlformats.org/markup-compatibility/2006">
          <mc:Choice Requires="x14">
            <control shapeId="61148" r:id="rId676" name="Button 732">
              <controlPr locked="0" defaultSize="0" autoFill="0" autoLine="0" autoPict="0">
                <anchor moveWithCells="1" sizeWithCells="1">
                  <from>
                    <xdr:col>10499</xdr:col>
                    <xdr:colOff>0</xdr:colOff>
                    <xdr:row>983097</xdr:row>
                    <xdr:rowOff>0</xdr:rowOff>
                  </from>
                  <to>
                    <xdr:col>10499</xdr:col>
                    <xdr:colOff>0</xdr:colOff>
                    <xdr:row>983097</xdr:row>
                    <xdr:rowOff>0</xdr:rowOff>
                  </to>
                </anchor>
              </controlPr>
            </control>
          </mc:Choice>
        </mc:AlternateContent>
        <mc:AlternateContent xmlns:mc="http://schemas.openxmlformats.org/markup-compatibility/2006">
          <mc:Choice Requires="x14">
            <control shapeId="61149" r:id="rId677" name="Button 733">
              <controlPr locked="0" defaultSize="0" autoFill="0" autoLine="0" autoPict="0">
                <anchor moveWithCells="1" sizeWithCells="1">
                  <from>
                    <xdr:col>10753</xdr:col>
                    <xdr:colOff>0</xdr:colOff>
                    <xdr:row>56</xdr:row>
                    <xdr:rowOff>0</xdr:rowOff>
                  </from>
                  <to>
                    <xdr:col>10753</xdr:col>
                    <xdr:colOff>0</xdr:colOff>
                    <xdr:row>56</xdr:row>
                    <xdr:rowOff>0</xdr:rowOff>
                  </to>
                </anchor>
              </controlPr>
            </control>
          </mc:Choice>
        </mc:AlternateContent>
        <mc:AlternateContent xmlns:mc="http://schemas.openxmlformats.org/markup-compatibility/2006">
          <mc:Choice Requires="x14">
            <control shapeId="61150" r:id="rId678" name="Button 734">
              <controlPr locked="0" defaultSize="0" autoFill="0" autoLine="0" autoPict="0">
                <anchor moveWithCells="1" sizeWithCells="1">
                  <from>
                    <xdr:col>10755</xdr:col>
                    <xdr:colOff>0</xdr:colOff>
                    <xdr:row>65593</xdr:row>
                    <xdr:rowOff>0</xdr:rowOff>
                  </from>
                  <to>
                    <xdr:col>10755</xdr:col>
                    <xdr:colOff>0</xdr:colOff>
                    <xdr:row>65593</xdr:row>
                    <xdr:rowOff>0</xdr:rowOff>
                  </to>
                </anchor>
              </controlPr>
            </control>
          </mc:Choice>
        </mc:AlternateContent>
        <mc:AlternateContent xmlns:mc="http://schemas.openxmlformats.org/markup-compatibility/2006">
          <mc:Choice Requires="x14">
            <control shapeId="61151" r:id="rId679" name="Button 735">
              <controlPr locked="0" defaultSize="0" autoFill="0" autoLine="0" autoPict="0">
                <anchor moveWithCells="1" sizeWithCells="1">
                  <from>
                    <xdr:col>10755</xdr:col>
                    <xdr:colOff>0</xdr:colOff>
                    <xdr:row>131129</xdr:row>
                    <xdr:rowOff>0</xdr:rowOff>
                  </from>
                  <to>
                    <xdr:col>10755</xdr:col>
                    <xdr:colOff>0</xdr:colOff>
                    <xdr:row>131129</xdr:row>
                    <xdr:rowOff>0</xdr:rowOff>
                  </to>
                </anchor>
              </controlPr>
            </control>
          </mc:Choice>
        </mc:AlternateContent>
        <mc:AlternateContent xmlns:mc="http://schemas.openxmlformats.org/markup-compatibility/2006">
          <mc:Choice Requires="x14">
            <control shapeId="61152" r:id="rId680" name="Button 736">
              <controlPr locked="0" defaultSize="0" autoFill="0" autoLine="0" autoPict="0">
                <anchor moveWithCells="1" sizeWithCells="1">
                  <from>
                    <xdr:col>10755</xdr:col>
                    <xdr:colOff>0</xdr:colOff>
                    <xdr:row>196665</xdr:row>
                    <xdr:rowOff>0</xdr:rowOff>
                  </from>
                  <to>
                    <xdr:col>10755</xdr:col>
                    <xdr:colOff>0</xdr:colOff>
                    <xdr:row>196665</xdr:row>
                    <xdr:rowOff>0</xdr:rowOff>
                  </to>
                </anchor>
              </controlPr>
            </control>
          </mc:Choice>
        </mc:AlternateContent>
        <mc:AlternateContent xmlns:mc="http://schemas.openxmlformats.org/markup-compatibility/2006">
          <mc:Choice Requires="x14">
            <control shapeId="61153" r:id="rId681" name="Button 737">
              <controlPr locked="0" defaultSize="0" autoFill="0" autoLine="0" autoPict="0">
                <anchor moveWithCells="1" sizeWithCells="1">
                  <from>
                    <xdr:col>10755</xdr:col>
                    <xdr:colOff>0</xdr:colOff>
                    <xdr:row>262201</xdr:row>
                    <xdr:rowOff>0</xdr:rowOff>
                  </from>
                  <to>
                    <xdr:col>10755</xdr:col>
                    <xdr:colOff>0</xdr:colOff>
                    <xdr:row>262201</xdr:row>
                    <xdr:rowOff>0</xdr:rowOff>
                  </to>
                </anchor>
              </controlPr>
            </control>
          </mc:Choice>
        </mc:AlternateContent>
        <mc:AlternateContent xmlns:mc="http://schemas.openxmlformats.org/markup-compatibility/2006">
          <mc:Choice Requires="x14">
            <control shapeId="61154" r:id="rId682" name="Button 738">
              <controlPr locked="0" defaultSize="0" autoFill="0" autoLine="0" autoPict="0">
                <anchor moveWithCells="1" sizeWithCells="1">
                  <from>
                    <xdr:col>10755</xdr:col>
                    <xdr:colOff>0</xdr:colOff>
                    <xdr:row>327737</xdr:row>
                    <xdr:rowOff>0</xdr:rowOff>
                  </from>
                  <to>
                    <xdr:col>10755</xdr:col>
                    <xdr:colOff>0</xdr:colOff>
                    <xdr:row>327737</xdr:row>
                    <xdr:rowOff>0</xdr:rowOff>
                  </to>
                </anchor>
              </controlPr>
            </control>
          </mc:Choice>
        </mc:AlternateContent>
        <mc:AlternateContent xmlns:mc="http://schemas.openxmlformats.org/markup-compatibility/2006">
          <mc:Choice Requires="x14">
            <control shapeId="61155" r:id="rId683" name="Button 739">
              <controlPr locked="0" defaultSize="0" autoFill="0" autoLine="0" autoPict="0">
                <anchor moveWithCells="1" sizeWithCells="1">
                  <from>
                    <xdr:col>10755</xdr:col>
                    <xdr:colOff>0</xdr:colOff>
                    <xdr:row>393273</xdr:row>
                    <xdr:rowOff>0</xdr:rowOff>
                  </from>
                  <to>
                    <xdr:col>10755</xdr:col>
                    <xdr:colOff>0</xdr:colOff>
                    <xdr:row>393273</xdr:row>
                    <xdr:rowOff>0</xdr:rowOff>
                  </to>
                </anchor>
              </controlPr>
            </control>
          </mc:Choice>
        </mc:AlternateContent>
        <mc:AlternateContent xmlns:mc="http://schemas.openxmlformats.org/markup-compatibility/2006">
          <mc:Choice Requires="x14">
            <control shapeId="61156" r:id="rId684" name="Button 740">
              <controlPr locked="0" defaultSize="0" autoFill="0" autoLine="0" autoPict="0">
                <anchor moveWithCells="1" sizeWithCells="1">
                  <from>
                    <xdr:col>10755</xdr:col>
                    <xdr:colOff>0</xdr:colOff>
                    <xdr:row>458809</xdr:row>
                    <xdr:rowOff>0</xdr:rowOff>
                  </from>
                  <to>
                    <xdr:col>10755</xdr:col>
                    <xdr:colOff>0</xdr:colOff>
                    <xdr:row>458809</xdr:row>
                    <xdr:rowOff>0</xdr:rowOff>
                  </to>
                </anchor>
              </controlPr>
            </control>
          </mc:Choice>
        </mc:AlternateContent>
        <mc:AlternateContent xmlns:mc="http://schemas.openxmlformats.org/markup-compatibility/2006">
          <mc:Choice Requires="x14">
            <control shapeId="61157" r:id="rId685" name="Button 741">
              <controlPr locked="0" defaultSize="0" autoFill="0" autoLine="0" autoPict="0">
                <anchor moveWithCells="1" sizeWithCells="1">
                  <from>
                    <xdr:col>10755</xdr:col>
                    <xdr:colOff>0</xdr:colOff>
                    <xdr:row>524345</xdr:row>
                    <xdr:rowOff>0</xdr:rowOff>
                  </from>
                  <to>
                    <xdr:col>10755</xdr:col>
                    <xdr:colOff>0</xdr:colOff>
                    <xdr:row>524345</xdr:row>
                    <xdr:rowOff>0</xdr:rowOff>
                  </to>
                </anchor>
              </controlPr>
            </control>
          </mc:Choice>
        </mc:AlternateContent>
        <mc:AlternateContent xmlns:mc="http://schemas.openxmlformats.org/markup-compatibility/2006">
          <mc:Choice Requires="x14">
            <control shapeId="61158" r:id="rId686" name="Button 742">
              <controlPr locked="0" defaultSize="0" autoFill="0" autoLine="0" autoPict="0">
                <anchor moveWithCells="1" sizeWithCells="1">
                  <from>
                    <xdr:col>10755</xdr:col>
                    <xdr:colOff>0</xdr:colOff>
                    <xdr:row>589881</xdr:row>
                    <xdr:rowOff>0</xdr:rowOff>
                  </from>
                  <to>
                    <xdr:col>10755</xdr:col>
                    <xdr:colOff>0</xdr:colOff>
                    <xdr:row>589881</xdr:row>
                    <xdr:rowOff>0</xdr:rowOff>
                  </to>
                </anchor>
              </controlPr>
            </control>
          </mc:Choice>
        </mc:AlternateContent>
        <mc:AlternateContent xmlns:mc="http://schemas.openxmlformats.org/markup-compatibility/2006">
          <mc:Choice Requires="x14">
            <control shapeId="61159" r:id="rId687" name="Button 743">
              <controlPr locked="0" defaultSize="0" autoFill="0" autoLine="0" autoPict="0">
                <anchor moveWithCells="1" sizeWithCells="1">
                  <from>
                    <xdr:col>10755</xdr:col>
                    <xdr:colOff>0</xdr:colOff>
                    <xdr:row>655417</xdr:row>
                    <xdr:rowOff>0</xdr:rowOff>
                  </from>
                  <to>
                    <xdr:col>10755</xdr:col>
                    <xdr:colOff>0</xdr:colOff>
                    <xdr:row>655417</xdr:row>
                    <xdr:rowOff>0</xdr:rowOff>
                  </to>
                </anchor>
              </controlPr>
            </control>
          </mc:Choice>
        </mc:AlternateContent>
        <mc:AlternateContent xmlns:mc="http://schemas.openxmlformats.org/markup-compatibility/2006">
          <mc:Choice Requires="x14">
            <control shapeId="61160" r:id="rId688" name="Button 744">
              <controlPr locked="0" defaultSize="0" autoFill="0" autoLine="0" autoPict="0">
                <anchor moveWithCells="1" sizeWithCells="1">
                  <from>
                    <xdr:col>10755</xdr:col>
                    <xdr:colOff>0</xdr:colOff>
                    <xdr:row>720953</xdr:row>
                    <xdr:rowOff>0</xdr:rowOff>
                  </from>
                  <to>
                    <xdr:col>10755</xdr:col>
                    <xdr:colOff>0</xdr:colOff>
                    <xdr:row>720953</xdr:row>
                    <xdr:rowOff>0</xdr:rowOff>
                  </to>
                </anchor>
              </controlPr>
            </control>
          </mc:Choice>
        </mc:AlternateContent>
        <mc:AlternateContent xmlns:mc="http://schemas.openxmlformats.org/markup-compatibility/2006">
          <mc:Choice Requires="x14">
            <control shapeId="61161" r:id="rId689" name="Button 745">
              <controlPr locked="0" defaultSize="0" autoFill="0" autoLine="0" autoPict="0">
                <anchor moveWithCells="1" sizeWithCells="1">
                  <from>
                    <xdr:col>10755</xdr:col>
                    <xdr:colOff>0</xdr:colOff>
                    <xdr:row>786489</xdr:row>
                    <xdr:rowOff>0</xdr:rowOff>
                  </from>
                  <to>
                    <xdr:col>10755</xdr:col>
                    <xdr:colOff>0</xdr:colOff>
                    <xdr:row>786489</xdr:row>
                    <xdr:rowOff>0</xdr:rowOff>
                  </to>
                </anchor>
              </controlPr>
            </control>
          </mc:Choice>
        </mc:AlternateContent>
        <mc:AlternateContent xmlns:mc="http://schemas.openxmlformats.org/markup-compatibility/2006">
          <mc:Choice Requires="x14">
            <control shapeId="61162" r:id="rId690" name="Button 746">
              <controlPr locked="0" defaultSize="0" autoFill="0" autoLine="0" autoPict="0">
                <anchor moveWithCells="1" sizeWithCells="1">
                  <from>
                    <xdr:col>10755</xdr:col>
                    <xdr:colOff>0</xdr:colOff>
                    <xdr:row>852025</xdr:row>
                    <xdr:rowOff>0</xdr:rowOff>
                  </from>
                  <to>
                    <xdr:col>10755</xdr:col>
                    <xdr:colOff>0</xdr:colOff>
                    <xdr:row>852025</xdr:row>
                    <xdr:rowOff>0</xdr:rowOff>
                  </to>
                </anchor>
              </controlPr>
            </control>
          </mc:Choice>
        </mc:AlternateContent>
        <mc:AlternateContent xmlns:mc="http://schemas.openxmlformats.org/markup-compatibility/2006">
          <mc:Choice Requires="x14">
            <control shapeId="61163" r:id="rId691" name="Button 747">
              <controlPr locked="0" defaultSize="0" autoFill="0" autoLine="0" autoPict="0">
                <anchor moveWithCells="1" sizeWithCells="1">
                  <from>
                    <xdr:col>10755</xdr:col>
                    <xdr:colOff>0</xdr:colOff>
                    <xdr:row>917561</xdr:row>
                    <xdr:rowOff>0</xdr:rowOff>
                  </from>
                  <to>
                    <xdr:col>10755</xdr:col>
                    <xdr:colOff>0</xdr:colOff>
                    <xdr:row>917561</xdr:row>
                    <xdr:rowOff>0</xdr:rowOff>
                  </to>
                </anchor>
              </controlPr>
            </control>
          </mc:Choice>
        </mc:AlternateContent>
        <mc:AlternateContent xmlns:mc="http://schemas.openxmlformats.org/markup-compatibility/2006">
          <mc:Choice Requires="x14">
            <control shapeId="61164" r:id="rId692" name="Button 748">
              <controlPr locked="0" defaultSize="0" autoFill="0" autoLine="0" autoPict="0">
                <anchor moveWithCells="1" sizeWithCells="1">
                  <from>
                    <xdr:col>10755</xdr:col>
                    <xdr:colOff>0</xdr:colOff>
                    <xdr:row>983097</xdr:row>
                    <xdr:rowOff>0</xdr:rowOff>
                  </from>
                  <to>
                    <xdr:col>10755</xdr:col>
                    <xdr:colOff>0</xdr:colOff>
                    <xdr:row>983097</xdr:row>
                    <xdr:rowOff>0</xdr:rowOff>
                  </to>
                </anchor>
              </controlPr>
            </control>
          </mc:Choice>
        </mc:AlternateContent>
        <mc:AlternateContent xmlns:mc="http://schemas.openxmlformats.org/markup-compatibility/2006">
          <mc:Choice Requires="x14">
            <control shapeId="61165" r:id="rId693" name="Button 749">
              <controlPr locked="0" defaultSize="0" autoFill="0" autoLine="0" autoPict="0">
                <anchor moveWithCells="1" sizeWithCells="1">
                  <from>
                    <xdr:col>11009</xdr:col>
                    <xdr:colOff>0</xdr:colOff>
                    <xdr:row>56</xdr:row>
                    <xdr:rowOff>0</xdr:rowOff>
                  </from>
                  <to>
                    <xdr:col>11009</xdr:col>
                    <xdr:colOff>0</xdr:colOff>
                    <xdr:row>56</xdr:row>
                    <xdr:rowOff>0</xdr:rowOff>
                  </to>
                </anchor>
              </controlPr>
            </control>
          </mc:Choice>
        </mc:AlternateContent>
        <mc:AlternateContent xmlns:mc="http://schemas.openxmlformats.org/markup-compatibility/2006">
          <mc:Choice Requires="x14">
            <control shapeId="61166" r:id="rId694" name="Button 750">
              <controlPr locked="0" defaultSize="0" autoFill="0" autoLine="0" autoPict="0">
                <anchor moveWithCells="1" sizeWithCells="1">
                  <from>
                    <xdr:col>11011</xdr:col>
                    <xdr:colOff>0</xdr:colOff>
                    <xdr:row>65593</xdr:row>
                    <xdr:rowOff>0</xdr:rowOff>
                  </from>
                  <to>
                    <xdr:col>11011</xdr:col>
                    <xdr:colOff>0</xdr:colOff>
                    <xdr:row>65593</xdr:row>
                    <xdr:rowOff>0</xdr:rowOff>
                  </to>
                </anchor>
              </controlPr>
            </control>
          </mc:Choice>
        </mc:AlternateContent>
        <mc:AlternateContent xmlns:mc="http://schemas.openxmlformats.org/markup-compatibility/2006">
          <mc:Choice Requires="x14">
            <control shapeId="61167" r:id="rId695" name="Button 751">
              <controlPr locked="0" defaultSize="0" autoFill="0" autoLine="0" autoPict="0">
                <anchor moveWithCells="1" sizeWithCells="1">
                  <from>
                    <xdr:col>11011</xdr:col>
                    <xdr:colOff>0</xdr:colOff>
                    <xdr:row>131129</xdr:row>
                    <xdr:rowOff>0</xdr:rowOff>
                  </from>
                  <to>
                    <xdr:col>11011</xdr:col>
                    <xdr:colOff>0</xdr:colOff>
                    <xdr:row>131129</xdr:row>
                    <xdr:rowOff>0</xdr:rowOff>
                  </to>
                </anchor>
              </controlPr>
            </control>
          </mc:Choice>
        </mc:AlternateContent>
        <mc:AlternateContent xmlns:mc="http://schemas.openxmlformats.org/markup-compatibility/2006">
          <mc:Choice Requires="x14">
            <control shapeId="61168" r:id="rId696" name="Button 752">
              <controlPr locked="0" defaultSize="0" autoFill="0" autoLine="0" autoPict="0">
                <anchor moveWithCells="1" sizeWithCells="1">
                  <from>
                    <xdr:col>11011</xdr:col>
                    <xdr:colOff>0</xdr:colOff>
                    <xdr:row>196665</xdr:row>
                    <xdr:rowOff>0</xdr:rowOff>
                  </from>
                  <to>
                    <xdr:col>11011</xdr:col>
                    <xdr:colOff>0</xdr:colOff>
                    <xdr:row>196665</xdr:row>
                    <xdr:rowOff>0</xdr:rowOff>
                  </to>
                </anchor>
              </controlPr>
            </control>
          </mc:Choice>
        </mc:AlternateContent>
        <mc:AlternateContent xmlns:mc="http://schemas.openxmlformats.org/markup-compatibility/2006">
          <mc:Choice Requires="x14">
            <control shapeId="61169" r:id="rId697" name="Button 753">
              <controlPr locked="0" defaultSize="0" autoFill="0" autoLine="0" autoPict="0">
                <anchor moveWithCells="1" sizeWithCells="1">
                  <from>
                    <xdr:col>11011</xdr:col>
                    <xdr:colOff>0</xdr:colOff>
                    <xdr:row>262201</xdr:row>
                    <xdr:rowOff>0</xdr:rowOff>
                  </from>
                  <to>
                    <xdr:col>11011</xdr:col>
                    <xdr:colOff>0</xdr:colOff>
                    <xdr:row>262201</xdr:row>
                    <xdr:rowOff>0</xdr:rowOff>
                  </to>
                </anchor>
              </controlPr>
            </control>
          </mc:Choice>
        </mc:AlternateContent>
        <mc:AlternateContent xmlns:mc="http://schemas.openxmlformats.org/markup-compatibility/2006">
          <mc:Choice Requires="x14">
            <control shapeId="61170" r:id="rId698" name="Button 754">
              <controlPr locked="0" defaultSize="0" autoFill="0" autoLine="0" autoPict="0">
                <anchor moveWithCells="1" sizeWithCells="1">
                  <from>
                    <xdr:col>11011</xdr:col>
                    <xdr:colOff>0</xdr:colOff>
                    <xdr:row>327737</xdr:row>
                    <xdr:rowOff>0</xdr:rowOff>
                  </from>
                  <to>
                    <xdr:col>11011</xdr:col>
                    <xdr:colOff>0</xdr:colOff>
                    <xdr:row>327737</xdr:row>
                    <xdr:rowOff>0</xdr:rowOff>
                  </to>
                </anchor>
              </controlPr>
            </control>
          </mc:Choice>
        </mc:AlternateContent>
        <mc:AlternateContent xmlns:mc="http://schemas.openxmlformats.org/markup-compatibility/2006">
          <mc:Choice Requires="x14">
            <control shapeId="61171" r:id="rId699" name="Button 755">
              <controlPr locked="0" defaultSize="0" autoFill="0" autoLine="0" autoPict="0">
                <anchor moveWithCells="1" sizeWithCells="1">
                  <from>
                    <xdr:col>11011</xdr:col>
                    <xdr:colOff>0</xdr:colOff>
                    <xdr:row>393273</xdr:row>
                    <xdr:rowOff>0</xdr:rowOff>
                  </from>
                  <to>
                    <xdr:col>11011</xdr:col>
                    <xdr:colOff>0</xdr:colOff>
                    <xdr:row>393273</xdr:row>
                    <xdr:rowOff>0</xdr:rowOff>
                  </to>
                </anchor>
              </controlPr>
            </control>
          </mc:Choice>
        </mc:AlternateContent>
        <mc:AlternateContent xmlns:mc="http://schemas.openxmlformats.org/markup-compatibility/2006">
          <mc:Choice Requires="x14">
            <control shapeId="61172" r:id="rId700" name="Button 756">
              <controlPr locked="0" defaultSize="0" autoFill="0" autoLine="0" autoPict="0">
                <anchor moveWithCells="1" sizeWithCells="1">
                  <from>
                    <xdr:col>11011</xdr:col>
                    <xdr:colOff>0</xdr:colOff>
                    <xdr:row>458809</xdr:row>
                    <xdr:rowOff>0</xdr:rowOff>
                  </from>
                  <to>
                    <xdr:col>11011</xdr:col>
                    <xdr:colOff>0</xdr:colOff>
                    <xdr:row>458809</xdr:row>
                    <xdr:rowOff>0</xdr:rowOff>
                  </to>
                </anchor>
              </controlPr>
            </control>
          </mc:Choice>
        </mc:AlternateContent>
        <mc:AlternateContent xmlns:mc="http://schemas.openxmlformats.org/markup-compatibility/2006">
          <mc:Choice Requires="x14">
            <control shapeId="61173" r:id="rId701" name="Button 757">
              <controlPr locked="0" defaultSize="0" autoFill="0" autoLine="0" autoPict="0">
                <anchor moveWithCells="1" sizeWithCells="1">
                  <from>
                    <xdr:col>11011</xdr:col>
                    <xdr:colOff>0</xdr:colOff>
                    <xdr:row>524345</xdr:row>
                    <xdr:rowOff>0</xdr:rowOff>
                  </from>
                  <to>
                    <xdr:col>11011</xdr:col>
                    <xdr:colOff>0</xdr:colOff>
                    <xdr:row>524345</xdr:row>
                    <xdr:rowOff>0</xdr:rowOff>
                  </to>
                </anchor>
              </controlPr>
            </control>
          </mc:Choice>
        </mc:AlternateContent>
        <mc:AlternateContent xmlns:mc="http://schemas.openxmlformats.org/markup-compatibility/2006">
          <mc:Choice Requires="x14">
            <control shapeId="61174" r:id="rId702" name="Button 758">
              <controlPr locked="0" defaultSize="0" autoFill="0" autoLine="0" autoPict="0">
                <anchor moveWithCells="1" sizeWithCells="1">
                  <from>
                    <xdr:col>11011</xdr:col>
                    <xdr:colOff>0</xdr:colOff>
                    <xdr:row>589881</xdr:row>
                    <xdr:rowOff>0</xdr:rowOff>
                  </from>
                  <to>
                    <xdr:col>11011</xdr:col>
                    <xdr:colOff>0</xdr:colOff>
                    <xdr:row>589881</xdr:row>
                    <xdr:rowOff>0</xdr:rowOff>
                  </to>
                </anchor>
              </controlPr>
            </control>
          </mc:Choice>
        </mc:AlternateContent>
        <mc:AlternateContent xmlns:mc="http://schemas.openxmlformats.org/markup-compatibility/2006">
          <mc:Choice Requires="x14">
            <control shapeId="61175" r:id="rId703" name="Button 759">
              <controlPr locked="0" defaultSize="0" autoFill="0" autoLine="0" autoPict="0">
                <anchor moveWithCells="1" sizeWithCells="1">
                  <from>
                    <xdr:col>11011</xdr:col>
                    <xdr:colOff>0</xdr:colOff>
                    <xdr:row>655417</xdr:row>
                    <xdr:rowOff>0</xdr:rowOff>
                  </from>
                  <to>
                    <xdr:col>11011</xdr:col>
                    <xdr:colOff>0</xdr:colOff>
                    <xdr:row>655417</xdr:row>
                    <xdr:rowOff>0</xdr:rowOff>
                  </to>
                </anchor>
              </controlPr>
            </control>
          </mc:Choice>
        </mc:AlternateContent>
        <mc:AlternateContent xmlns:mc="http://schemas.openxmlformats.org/markup-compatibility/2006">
          <mc:Choice Requires="x14">
            <control shapeId="61176" r:id="rId704" name="Button 760">
              <controlPr locked="0" defaultSize="0" autoFill="0" autoLine="0" autoPict="0">
                <anchor moveWithCells="1" sizeWithCells="1">
                  <from>
                    <xdr:col>11011</xdr:col>
                    <xdr:colOff>0</xdr:colOff>
                    <xdr:row>720953</xdr:row>
                    <xdr:rowOff>0</xdr:rowOff>
                  </from>
                  <to>
                    <xdr:col>11011</xdr:col>
                    <xdr:colOff>0</xdr:colOff>
                    <xdr:row>720953</xdr:row>
                    <xdr:rowOff>0</xdr:rowOff>
                  </to>
                </anchor>
              </controlPr>
            </control>
          </mc:Choice>
        </mc:AlternateContent>
        <mc:AlternateContent xmlns:mc="http://schemas.openxmlformats.org/markup-compatibility/2006">
          <mc:Choice Requires="x14">
            <control shapeId="61177" r:id="rId705" name="Button 761">
              <controlPr locked="0" defaultSize="0" autoFill="0" autoLine="0" autoPict="0">
                <anchor moveWithCells="1" sizeWithCells="1">
                  <from>
                    <xdr:col>11011</xdr:col>
                    <xdr:colOff>0</xdr:colOff>
                    <xdr:row>786489</xdr:row>
                    <xdr:rowOff>0</xdr:rowOff>
                  </from>
                  <to>
                    <xdr:col>11011</xdr:col>
                    <xdr:colOff>0</xdr:colOff>
                    <xdr:row>786489</xdr:row>
                    <xdr:rowOff>0</xdr:rowOff>
                  </to>
                </anchor>
              </controlPr>
            </control>
          </mc:Choice>
        </mc:AlternateContent>
        <mc:AlternateContent xmlns:mc="http://schemas.openxmlformats.org/markup-compatibility/2006">
          <mc:Choice Requires="x14">
            <control shapeId="61178" r:id="rId706" name="Button 762">
              <controlPr locked="0" defaultSize="0" autoFill="0" autoLine="0" autoPict="0">
                <anchor moveWithCells="1" sizeWithCells="1">
                  <from>
                    <xdr:col>11011</xdr:col>
                    <xdr:colOff>0</xdr:colOff>
                    <xdr:row>852025</xdr:row>
                    <xdr:rowOff>0</xdr:rowOff>
                  </from>
                  <to>
                    <xdr:col>11011</xdr:col>
                    <xdr:colOff>0</xdr:colOff>
                    <xdr:row>852025</xdr:row>
                    <xdr:rowOff>0</xdr:rowOff>
                  </to>
                </anchor>
              </controlPr>
            </control>
          </mc:Choice>
        </mc:AlternateContent>
        <mc:AlternateContent xmlns:mc="http://schemas.openxmlformats.org/markup-compatibility/2006">
          <mc:Choice Requires="x14">
            <control shapeId="61179" r:id="rId707" name="Button 763">
              <controlPr locked="0" defaultSize="0" autoFill="0" autoLine="0" autoPict="0">
                <anchor moveWithCells="1" sizeWithCells="1">
                  <from>
                    <xdr:col>11011</xdr:col>
                    <xdr:colOff>0</xdr:colOff>
                    <xdr:row>917561</xdr:row>
                    <xdr:rowOff>0</xdr:rowOff>
                  </from>
                  <to>
                    <xdr:col>11011</xdr:col>
                    <xdr:colOff>0</xdr:colOff>
                    <xdr:row>917561</xdr:row>
                    <xdr:rowOff>0</xdr:rowOff>
                  </to>
                </anchor>
              </controlPr>
            </control>
          </mc:Choice>
        </mc:AlternateContent>
        <mc:AlternateContent xmlns:mc="http://schemas.openxmlformats.org/markup-compatibility/2006">
          <mc:Choice Requires="x14">
            <control shapeId="61180" r:id="rId708" name="Button 764">
              <controlPr locked="0" defaultSize="0" autoFill="0" autoLine="0" autoPict="0">
                <anchor moveWithCells="1" sizeWithCells="1">
                  <from>
                    <xdr:col>11011</xdr:col>
                    <xdr:colOff>0</xdr:colOff>
                    <xdr:row>983097</xdr:row>
                    <xdr:rowOff>0</xdr:rowOff>
                  </from>
                  <to>
                    <xdr:col>11011</xdr:col>
                    <xdr:colOff>0</xdr:colOff>
                    <xdr:row>983097</xdr:row>
                    <xdr:rowOff>0</xdr:rowOff>
                  </to>
                </anchor>
              </controlPr>
            </control>
          </mc:Choice>
        </mc:AlternateContent>
        <mc:AlternateContent xmlns:mc="http://schemas.openxmlformats.org/markup-compatibility/2006">
          <mc:Choice Requires="x14">
            <control shapeId="61181" r:id="rId709" name="Button 765">
              <controlPr locked="0" defaultSize="0" autoFill="0" autoLine="0" autoPict="0">
                <anchor moveWithCells="1" sizeWithCells="1">
                  <from>
                    <xdr:col>11265</xdr:col>
                    <xdr:colOff>0</xdr:colOff>
                    <xdr:row>56</xdr:row>
                    <xdr:rowOff>0</xdr:rowOff>
                  </from>
                  <to>
                    <xdr:col>11265</xdr:col>
                    <xdr:colOff>0</xdr:colOff>
                    <xdr:row>56</xdr:row>
                    <xdr:rowOff>0</xdr:rowOff>
                  </to>
                </anchor>
              </controlPr>
            </control>
          </mc:Choice>
        </mc:AlternateContent>
        <mc:AlternateContent xmlns:mc="http://schemas.openxmlformats.org/markup-compatibility/2006">
          <mc:Choice Requires="x14">
            <control shapeId="61182" r:id="rId710" name="Button 766">
              <controlPr locked="0" defaultSize="0" autoFill="0" autoLine="0" autoPict="0">
                <anchor moveWithCells="1" sizeWithCells="1">
                  <from>
                    <xdr:col>11267</xdr:col>
                    <xdr:colOff>0</xdr:colOff>
                    <xdr:row>65593</xdr:row>
                    <xdr:rowOff>0</xdr:rowOff>
                  </from>
                  <to>
                    <xdr:col>11267</xdr:col>
                    <xdr:colOff>0</xdr:colOff>
                    <xdr:row>65593</xdr:row>
                    <xdr:rowOff>0</xdr:rowOff>
                  </to>
                </anchor>
              </controlPr>
            </control>
          </mc:Choice>
        </mc:AlternateContent>
        <mc:AlternateContent xmlns:mc="http://schemas.openxmlformats.org/markup-compatibility/2006">
          <mc:Choice Requires="x14">
            <control shapeId="61183" r:id="rId711" name="Button 767">
              <controlPr locked="0" defaultSize="0" autoFill="0" autoLine="0" autoPict="0">
                <anchor moveWithCells="1" sizeWithCells="1">
                  <from>
                    <xdr:col>11267</xdr:col>
                    <xdr:colOff>0</xdr:colOff>
                    <xdr:row>131129</xdr:row>
                    <xdr:rowOff>0</xdr:rowOff>
                  </from>
                  <to>
                    <xdr:col>11267</xdr:col>
                    <xdr:colOff>0</xdr:colOff>
                    <xdr:row>131129</xdr:row>
                    <xdr:rowOff>0</xdr:rowOff>
                  </to>
                </anchor>
              </controlPr>
            </control>
          </mc:Choice>
        </mc:AlternateContent>
        <mc:AlternateContent xmlns:mc="http://schemas.openxmlformats.org/markup-compatibility/2006">
          <mc:Choice Requires="x14">
            <control shapeId="61184" r:id="rId712" name="Button 768">
              <controlPr locked="0" defaultSize="0" autoFill="0" autoLine="0" autoPict="0">
                <anchor moveWithCells="1" sizeWithCells="1">
                  <from>
                    <xdr:col>11267</xdr:col>
                    <xdr:colOff>0</xdr:colOff>
                    <xdr:row>196665</xdr:row>
                    <xdr:rowOff>0</xdr:rowOff>
                  </from>
                  <to>
                    <xdr:col>11267</xdr:col>
                    <xdr:colOff>0</xdr:colOff>
                    <xdr:row>196665</xdr:row>
                    <xdr:rowOff>0</xdr:rowOff>
                  </to>
                </anchor>
              </controlPr>
            </control>
          </mc:Choice>
        </mc:AlternateContent>
        <mc:AlternateContent xmlns:mc="http://schemas.openxmlformats.org/markup-compatibility/2006">
          <mc:Choice Requires="x14">
            <control shapeId="61185" r:id="rId713" name="Button 769">
              <controlPr locked="0" defaultSize="0" autoFill="0" autoLine="0" autoPict="0">
                <anchor moveWithCells="1" sizeWithCells="1">
                  <from>
                    <xdr:col>11267</xdr:col>
                    <xdr:colOff>0</xdr:colOff>
                    <xdr:row>262201</xdr:row>
                    <xdr:rowOff>0</xdr:rowOff>
                  </from>
                  <to>
                    <xdr:col>11267</xdr:col>
                    <xdr:colOff>0</xdr:colOff>
                    <xdr:row>262201</xdr:row>
                    <xdr:rowOff>0</xdr:rowOff>
                  </to>
                </anchor>
              </controlPr>
            </control>
          </mc:Choice>
        </mc:AlternateContent>
        <mc:AlternateContent xmlns:mc="http://schemas.openxmlformats.org/markup-compatibility/2006">
          <mc:Choice Requires="x14">
            <control shapeId="61186" r:id="rId714" name="Button 770">
              <controlPr locked="0" defaultSize="0" autoFill="0" autoLine="0" autoPict="0">
                <anchor moveWithCells="1" sizeWithCells="1">
                  <from>
                    <xdr:col>11267</xdr:col>
                    <xdr:colOff>0</xdr:colOff>
                    <xdr:row>327737</xdr:row>
                    <xdr:rowOff>0</xdr:rowOff>
                  </from>
                  <to>
                    <xdr:col>11267</xdr:col>
                    <xdr:colOff>0</xdr:colOff>
                    <xdr:row>327737</xdr:row>
                    <xdr:rowOff>0</xdr:rowOff>
                  </to>
                </anchor>
              </controlPr>
            </control>
          </mc:Choice>
        </mc:AlternateContent>
        <mc:AlternateContent xmlns:mc="http://schemas.openxmlformats.org/markup-compatibility/2006">
          <mc:Choice Requires="x14">
            <control shapeId="61187" r:id="rId715" name="Button 771">
              <controlPr locked="0" defaultSize="0" autoFill="0" autoLine="0" autoPict="0">
                <anchor moveWithCells="1" sizeWithCells="1">
                  <from>
                    <xdr:col>11267</xdr:col>
                    <xdr:colOff>0</xdr:colOff>
                    <xdr:row>393273</xdr:row>
                    <xdr:rowOff>0</xdr:rowOff>
                  </from>
                  <to>
                    <xdr:col>11267</xdr:col>
                    <xdr:colOff>0</xdr:colOff>
                    <xdr:row>393273</xdr:row>
                    <xdr:rowOff>0</xdr:rowOff>
                  </to>
                </anchor>
              </controlPr>
            </control>
          </mc:Choice>
        </mc:AlternateContent>
        <mc:AlternateContent xmlns:mc="http://schemas.openxmlformats.org/markup-compatibility/2006">
          <mc:Choice Requires="x14">
            <control shapeId="61188" r:id="rId716" name="Button 772">
              <controlPr locked="0" defaultSize="0" autoFill="0" autoLine="0" autoPict="0">
                <anchor moveWithCells="1" sizeWithCells="1">
                  <from>
                    <xdr:col>11267</xdr:col>
                    <xdr:colOff>0</xdr:colOff>
                    <xdr:row>458809</xdr:row>
                    <xdr:rowOff>0</xdr:rowOff>
                  </from>
                  <to>
                    <xdr:col>11267</xdr:col>
                    <xdr:colOff>0</xdr:colOff>
                    <xdr:row>458809</xdr:row>
                    <xdr:rowOff>0</xdr:rowOff>
                  </to>
                </anchor>
              </controlPr>
            </control>
          </mc:Choice>
        </mc:AlternateContent>
        <mc:AlternateContent xmlns:mc="http://schemas.openxmlformats.org/markup-compatibility/2006">
          <mc:Choice Requires="x14">
            <control shapeId="61189" r:id="rId717" name="Button 773">
              <controlPr locked="0" defaultSize="0" autoFill="0" autoLine="0" autoPict="0">
                <anchor moveWithCells="1" sizeWithCells="1">
                  <from>
                    <xdr:col>11267</xdr:col>
                    <xdr:colOff>0</xdr:colOff>
                    <xdr:row>524345</xdr:row>
                    <xdr:rowOff>0</xdr:rowOff>
                  </from>
                  <to>
                    <xdr:col>11267</xdr:col>
                    <xdr:colOff>0</xdr:colOff>
                    <xdr:row>524345</xdr:row>
                    <xdr:rowOff>0</xdr:rowOff>
                  </to>
                </anchor>
              </controlPr>
            </control>
          </mc:Choice>
        </mc:AlternateContent>
        <mc:AlternateContent xmlns:mc="http://schemas.openxmlformats.org/markup-compatibility/2006">
          <mc:Choice Requires="x14">
            <control shapeId="61190" r:id="rId718" name="Button 774">
              <controlPr locked="0" defaultSize="0" autoFill="0" autoLine="0" autoPict="0">
                <anchor moveWithCells="1" sizeWithCells="1">
                  <from>
                    <xdr:col>11267</xdr:col>
                    <xdr:colOff>0</xdr:colOff>
                    <xdr:row>589881</xdr:row>
                    <xdr:rowOff>0</xdr:rowOff>
                  </from>
                  <to>
                    <xdr:col>11267</xdr:col>
                    <xdr:colOff>0</xdr:colOff>
                    <xdr:row>589881</xdr:row>
                    <xdr:rowOff>0</xdr:rowOff>
                  </to>
                </anchor>
              </controlPr>
            </control>
          </mc:Choice>
        </mc:AlternateContent>
        <mc:AlternateContent xmlns:mc="http://schemas.openxmlformats.org/markup-compatibility/2006">
          <mc:Choice Requires="x14">
            <control shapeId="61191" r:id="rId719" name="Button 775">
              <controlPr locked="0" defaultSize="0" autoFill="0" autoLine="0" autoPict="0">
                <anchor moveWithCells="1" sizeWithCells="1">
                  <from>
                    <xdr:col>11267</xdr:col>
                    <xdr:colOff>0</xdr:colOff>
                    <xdr:row>655417</xdr:row>
                    <xdr:rowOff>0</xdr:rowOff>
                  </from>
                  <to>
                    <xdr:col>11267</xdr:col>
                    <xdr:colOff>0</xdr:colOff>
                    <xdr:row>655417</xdr:row>
                    <xdr:rowOff>0</xdr:rowOff>
                  </to>
                </anchor>
              </controlPr>
            </control>
          </mc:Choice>
        </mc:AlternateContent>
        <mc:AlternateContent xmlns:mc="http://schemas.openxmlformats.org/markup-compatibility/2006">
          <mc:Choice Requires="x14">
            <control shapeId="61192" r:id="rId720" name="Button 776">
              <controlPr locked="0" defaultSize="0" autoFill="0" autoLine="0" autoPict="0">
                <anchor moveWithCells="1" sizeWithCells="1">
                  <from>
                    <xdr:col>11267</xdr:col>
                    <xdr:colOff>0</xdr:colOff>
                    <xdr:row>720953</xdr:row>
                    <xdr:rowOff>0</xdr:rowOff>
                  </from>
                  <to>
                    <xdr:col>11267</xdr:col>
                    <xdr:colOff>0</xdr:colOff>
                    <xdr:row>720953</xdr:row>
                    <xdr:rowOff>0</xdr:rowOff>
                  </to>
                </anchor>
              </controlPr>
            </control>
          </mc:Choice>
        </mc:AlternateContent>
        <mc:AlternateContent xmlns:mc="http://schemas.openxmlformats.org/markup-compatibility/2006">
          <mc:Choice Requires="x14">
            <control shapeId="61193" r:id="rId721" name="Button 777">
              <controlPr locked="0" defaultSize="0" autoFill="0" autoLine="0" autoPict="0">
                <anchor moveWithCells="1" sizeWithCells="1">
                  <from>
                    <xdr:col>11267</xdr:col>
                    <xdr:colOff>0</xdr:colOff>
                    <xdr:row>786489</xdr:row>
                    <xdr:rowOff>0</xdr:rowOff>
                  </from>
                  <to>
                    <xdr:col>11267</xdr:col>
                    <xdr:colOff>0</xdr:colOff>
                    <xdr:row>786489</xdr:row>
                    <xdr:rowOff>0</xdr:rowOff>
                  </to>
                </anchor>
              </controlPr>
            </control>
          </mc:Choice>
        </mc:AlternateContent>
        <mc:AlternateContent xmlns:mc="http://schemas.openxmlformats.org/markup-compatibility/2006">
          <mc:Choice Requires="x14">
            <control shapeId="61194" r:id="rId722" name="Button 778">
              <controlPr locked="0" defaultSize="0" autoFill="0" autoLine="0" autoPict="0">
                <anchor moveWithCells="1" sizeWithCells="1">
                  <from>
                    <xdr:col>11267</xdr:col>
                    <xdr:colOff>0</xdr:colOff>
                    <xdr:row>852025</xdr:row>
                    <xdr:rowOff>0</xdr:rowOff>
                  </from>
                  <to>
                    <xdr:col>11267</xdr:col>
                    <xdr:colOff>0</xdr:colOff>
                    <xdr:row>852025</xdr:row>
                    <xdr:rowOff>0</xdr:rowOff>
                  </to>
                </anchor>
              </controlPr>
            </control>
          </mc:Choice>
        </mc:AlternateContent>
        <mc:AlternateContent xmlns:mc="http://schemas.openxmlformats.org/markup-compatibility/2006">
          <mc:Choice Requires="x14">
            <control shapeId="61195" r:id="rId723" name="Button 779">
              <controlPr locked="0" defaultSize="0" autoFill="0" autoLine="0" autoPict="0">
                <anchor moveWithCells="1" sizeWithCells="1">
                  <from>
                    <xdr:col>11267</xdr:col>
                    <xdr:colOff>0</xdr:colOff>
                    <xdr:row>917561</xdr:row>
                    <xdr:rowOff>0</xdr:rowOff>
                  </from>
                  <to>
                    <xdr:col>11267</xdr:col>
                    <xdr:colOff>0</xdr:colOff>
                    <xdr:row>917561</xdr:row>
                    <xdr:rowOff>0</xdr:rowOff>
                  </to>
                </anchor>
              </controlPr>
            </control>
          </mc:Choice>
        </mc:AlternateContent>
        <mc:AlternateContent xmlns:mc="http://schemas.openxmlformats.org/markup-compatibility/2006">
          <mc:Choice Requires="x14">
            <control shapeId="61196" r:id="rId724" name="Button 780">
              <controlPr locked="0" defaultSize="0" autoFill="0" autoLine="0" autoPict="0">
                <anchor moveWithCells="1" sizeWithCells="1">
                  <from>
                    <xdr:col>11267</xdr:col>
                    <xdr:colOff>0</xdr:colOff>
                    <xdr:row>983097</xdr:row>
                    <xdr:rowOff>0</xdr:rowOff>
                  </from>
                  <to>
                    <xdr:col>11267</xdr:col>
                    <xdr:colOff>0</xdr:colOff>
                    <xdr:row>983097</xdr:row>
                    <xdr:rowOff>0</xdr:rowOff>
                  </to>
                </anchor>
              </controlPr>
            </control>
          </mc:Choice>
        </mc:AlternateContent>
        <mc:AlternateContent xmlns:mc="http://schemas.openxmlformats.org/markup-compatibility/2006">
          <mc:Choice Requires="x14">
            <control shapeId="61197" r:id="rId725" name="Button 781">
              <controlPr locked="0" defaultSize="0" autoFill="0" autoLine="0" autoPict="0">
                <anchor moveWithCells="1" sizeWithCells="1">
                  <from>
                    <xdr:col>11521</xdr:col>
                    <xdr:colOff>0</xdr:colOff>
                    <xdr:row>56</xdr:row>
                    <xdr:rowOff>0</xdr:rowOff>
                  </from>
                  <to>
                    <xdr:col>11521</xdr:col>
                    <xdr:colOff>0</xdr:colOff>
                    <xdr:row>56</xdr:row>
                    <xdr:rowOff>0</xdr:rowOff>
                  </to>
                </anchor>
              </controlPr>
            </control>
          </mc:Choice>
        </mc:AlternateContent>
        <mc:AlternateContent xmlns:mc="http://schemas.openxmlformats.org/markup-compatibility/2006">
          <mc:Choice Requires="x14">
            <control shapeId="61198" r:id="rId726" name="Button 782">
              <controlPr locked="0" defaultSize="0" autoFill="0" autoLine="0" autoPict="0">
                <anchor moveWithCells="1" sizeWithCells="1">
                  <from>
                    <xdr:col>11523</xdr:col>
                    <xdr:colOff>0</xdr:colOff>
                    <xdr:row>65593</xdr:row>
                    <xdr:rowOff>0</xdr:rowOff>
                  </from>
                  <to>
                    <xdr:col>11523</xdr:col>
                    <xdr:colOff>0</xdr:colOff>
                    <xdr:row>65593</xdr:row>
                    <xdr:rowOff>0</xdr:rowOff>
                  </to>
                </anchor>
              </controlPr>
            </control>
          </mc:Choice>
        </mc:AlternateContent>
        <mc:AlternateContent xmlns:mc="http://schemas.openxmlformats.org/markup-compatibility/2006">
          <mc:Choice Requires="x14">
            <control shapeId="61199" r:id="rId727" name="Button 783">
              <controlPr locked="0" defaultSize="0" autoFill="0" autoLine="0" autoPict="0">
                <anchor moveWithCells="1" sizeWithCells="1">
                  <from>
                    <xdr:col>11523</xdr:col>
                    <xdr:colOff>0</xdr:colOff>
                    <xdr:row>131129</xdr:row>
                    <xdr:rowOff>0</xdr:rowOff>
                  </from>
                  <to>
                    <xdr:col>11523</xdr:col>
                    <xdr:colOff>0</xdr:colOff>
                    <xdr:row>131129</xdr:row>
                    <xdr:rowOff>0</xdr:rowOff>
                  </to>
                </anchor>
              </controlPr>
            </control>
          </mc:Choice>
        </mc:AlternateContent>
        <mc:AlternateContent xmlns:mc="http://schemas.openxmlformats.org/markup-compatibility/2006">
          <mc:Choice Requires="x14">
            <control shapeId="61200" r:id="rId728" name="Button 784">
              <controlPr locked="0" defaultSize="0" autoFill="0" autoLine="0" autoPict="0">
                <anchor moveWithCells="1" sizeWithCells="1">
                  <from>
                    <xdr:col>11523</xdr:col>
                    <xdr:colOff>0</xdr:colOff>
                    <xdr:row>196665</xdr:row>
                    <xdr:rowOff>0</xdr:rowOff>
                  </from>
                  <to>
                    <xdr:col>11523</xdr:col>
                    <xdr:colOff>0</xdr:colOff>
                    <xdr:row>196665</xdr:row>
                    <xdr:rowOff>0</xdr:rowOff>
                  </to>
                </anchor>
              </controlPr>
            </control>
          </mc:Choice>
        </mc:AlternateContent>
        <mc:AlternateContent xmlns:mc="http://schemas.openxmlformats.org/markup-compatibility/2006">
          <mc:Choice Requires="x14">
            <control shapeId="61201" r:id="rId729" name="Button 785">
              <controlPr locked="0" defaultSize="0" autoFill="0" autoLine="0" autoPict="0">
                <anchor moveWithCells="1" sizeWithCells="1">
                  <from>
                    <xdr:col>11523</xdr:col>
                    <xdr:colOff>0</xdr:colOff>
                    <xdr:row>262201</xdr:row>
                    <xdr:rowOff>0</xdr:rowOff>
                  </from>
                  <to>
                    <xdr:col>11523</xdr:col>
                    <xdr:colOff>0</xdr:colOff>
                    <xdr:row>262201</xdr:row>
                    <xdr:rowOff>0</xdr:rowOff>
                  </to>
                </anchor>
              </controlPr>
            </control>
          </mc:Choice>
        </mc:AlternateContent>
        <mc:AlternateContent xmlns:mc="http://schemas.openxmlformats.org/markup-compatibility/2006">
          <mc:Choice Requires="x14">
            <control shapeId="61202" r:id="rId730" name="Button 786">
              <controlPr locked="0" defaultSize="0" autoFill="0" autoLine="0" autoPict="0">
                <anchor moveWithCells="1" sizeWithCells="1">
                  <from>
                    <xdr:col>11523</xdr:col>
                    <xdr:colOff>0</xdr:colOff>
                    <xdr:row>327737</xdr:row>
                    <xdr:rowOff>0</xdr:rowOff>
                  </from>
                  <to>
                    <xdr:col>11523</xdr:col>
                    <xdr:colOff>0</xdr:colOff>
                    <xdr:row>327737</xdr:row>
                    <xdr:rowOff>0</xdr:rowOff>
                  </to>
                </anchor>
              </controlPr>
            </control>
          </mc:Choice>
        </mc:AlternateContent>
        <mc:AlternateContent xmlns:mc="http://schemas.openxmlformats.org/markup-compatibility/2006">
          <mc:Choice Requires="x14">
            <control shapeId="61203" r:id="rId731" name="Button 787">
              <controlPr locked="0" defaultSize="0" autoFill="0" autoLine="0" autoPict="0">
                <anchor moveWithCells="1" sizeWithCells="1">
                  <from>
                    <xdr:col>11523</xdr:col>
                    <xdr:colOff>0</xdr:colOff>
                    <xdr:row>393273</xdr:row>
                    <xdr:rowOff>0</xdr:rowOff>
                  </from>
                  <to>
                    <xdr:col>11523</xdr:col>
                    <xdr:colOff>0</xdr:colOff>
                    <xdr:row>393273</xdr:row>
                    <xdr:rowOff>0</xdr:rowOff>
                  </to>
                </anchor>
              </controlPr>
            </control>
          </mc:Choice>
        </mc:AlternateContent>
        <mc:AlternateContent xmlns:mc="http://schemas.openxmlformats.org/markup-compatibility/2006">
          <mc:Choice Requires="x14">
            <control shapeId="61204" r:id="rId732" name="Button 788">
              <controlPr locked="0" defaultSize="0" autoFill="0" autoLine="0" autoPict="0">
                <anchor moveWithCells="1" sizeWithCells="1">
                  <from>
                    <xdr:col>11523</xdr:col>
                    <xdr:colOff>0</xdr:colOff>
                    <xdr:row>458809</xdr:row>
                    <xdr:rowOff>0</xdr:rowOff>
                  </from>
                  <to>
                    <xdr:col>11523</xdr:col>
                    <xdr:colOff>0</xdr:colOff>
                    <xdr:row>458809</xdr:row>
                    <xdr:rowOff>0</xdr:rowOff>
                  </to>
                </anchor>
              </controlPr>
            </control>
          </mc:Choice>
        </mc:AlternateContent>
        <mc:AlternateContent xmlns:mc="http://schemas.openxmlformats.org/markup-compatibility/2006">
          <mc:Choice Requires="x14">
            <control shapeId="61205" r:id="rId733" name="Button 789">
              <controlPr locked="0" defaultSize="0" autoFill="0" autoLine="0" autoPict="0">
                <anchor moveWithCells="1" sizeWithCells="1">
                  <from>
                    <xdr:col>11523</xdr:col>
                    <xdr:colOff>0</xdr:colOff>
                    <xdr:row>524345</xdr:row>
                    <xdr:rowOff>0</xdr:rowOff>
                  </from>
                  <to>
                    <xdr:col>11523</xdr:col>
                    <xdr:colOff>0</xdr:colOff>
                    <xdr:row>524345</xdr:row>
                    <xdr:rowOff>0</xdr:rowOff>
                  </to>
                </anchor>
              </controlPr>
            </control>
          </mc:Choice>
        </mc:AlternateContent>
        <mc:AlternateContent xmlns:mc="http://schemas.openxmlformats.org/markup-compatibility/2006">
          <mc:Choice Requires="x14">
            <control shapeId="61206" r:id="rId734" name="Button 790">
              <controlPr locked="0" defaultSize="0" autoFill="0" autoLine="0" autoPict="0">
                <anchor moveWithCells="1" sizeWithCells="1">
                  <from>
                    <xdr:col>11523</xdr:col>
                    <xdr:colOff>0</xdr:colOff>
                    <xdr:row>589881</xdr:row>
                    <xdr:rowOff>0</xdr:rowOff>
                  </from>
                  <to>
                    <xdr:col>11523</xdr:col>
                    <xdr:colOff>0</xdr:colOff>
                    <xdr:row>589881</xdr:row>
                    <xdr:rowOff>0</xdr:rowOff>
                  </to>
                </anchor>
              </controlPr>
            </control>
          </mc:Choice>
        </mc:AlternateContent>
        <mc:AlternateContent xmlns:mc="http://schemas.openxmlformats.org/markup-compatibility/2006">
          <mc:Choice Requires="x14">
            <control shapeId="61207" r:id="rId735" name="Button 791">
              <controlPr locked="0" defaultSize="0" autoFill="0" autoLine="0" autoPict="0">
                <anchor moveWithCells="1" sizeWithCells="1">
                  <from>
                    <xdr:col>11523</xdr:col>
                    <xdr:colOff>0</xdr:colOff>
                    <xdr:row>655417</xdr:row>
                    <xdr:rowOff>0</xdr:rowOff>
                  </from>
                  <to>
                    <xdr:col>11523</xdr:col>
                    <xdr:colOff>0</xdr:colOff>
                    <xdr:row>655417</xdr:row>
                    <xdr:rowOff>0</xdr:rowOff>
                  </to>
                </anchor>
              </controlPr>
            </control>
          </mc:Choice>
        </mc:AlternateContent>
        <mc:AlternateContent xmlns:mc="http://schemas.openxmlformats.org/markup-compatibility/2006">
          <mc:Choice Requires="x14">
            <control shapeId="61208" r:id="rId736" name="Button 792">
              <controlPr locked="0" defaultSize="0" autoFill="0" autoLine="0" autoPict="0">
                <anchor moveWithCells="1" sizeWithCells="1">
                  <from>
                    <xdr:col>11523</xdr:col>
                    <xdr:colOff>0</xdr:colOff>
                    <xdr:row>720953</xdr:row>
                    <xdr:rowOff>0</xdr:rowOff>
                  </from>
                  <to>
                    <xdr:col>11523</xdr:col>
                    <xdr:colOff>0</xdr:colOff>
                    <xdr:row>720953</xdr:row>
                    <xdr:rowOff>0</xdr:rowOff>
                  </to>
                </anchor>
              </controlPr>
            </control>
          </mc:Choice>
        </mc:AlternateContent>
        <mc:AlternateContent xmlns:mc="http://schemas.openxmlformats.org/markup-compatibility/2006">
          <mc:Choice Requires="x14">
            <control shapeId="61209" r:id="rId737" name="Button 793">
              <controlPr locked="0" defaultSize="0" autoFill="0" autoLine="0" autoPict="0">
                <anchor moveWithCells="1" sizeWithCells="1">
                  <from>
                    <xdr:col>11523</xdr:col>
                    <xdr:colOff>0</xdr:colOff>
                    <xdr:row>786489</xdr:row>
                    <xdr:rowOff>0</xdr:rowOff>
                  </from>
                  <to>
                    <xdr:col>11523</xdr:col>
                    <xdr:colOff>0</xdr:colOff>
                    <xdr:row>786489</xdr:row>
                    <xdr:rowOff>0</xdr:rowOff>
                  </to>
                </anchor>
              </controlPr>
            </control>
          </mc:Choice>
        </mc:AlternateContent>
        <mc:AlternateContent xmlns:mc="http://schemas.openxmlformats.org/markup-compatibility/2006">
          <mc:Choice Requires="x14">
            <control shapeId="61210" r:id="rId738" name="Button 794">
              <controlPr locked="0" defaultSize="0" autoFill="0" autoLine="0" autoPict="0">
                <anchor moveWithCells="1" sizeWithCells="1">
                  <from>
                    <xdr:col>11523</xdr:col>
                    <xdr:colOff>0</xdr:colOff>
                    <xdr:row>852025</xdr:row>
                    <xdr:rowOff>0</xdr:rowOff>
                  </from>
                  <to>
                    <xdr:col>11523</xdr:col>
                    <xdr:colOff>0</xdr:colOff>
                    <xdr:row>852025</xdr:row>
                    <xdr:rowOff>0</xdr:rowOff>
                  </to>
                </anchor>
              </controlPr>
            </control>
          </mc:Choice>
        </mc:AlternateContent>
        <mc:AlternateContent xmlns:mc="http://schemas.openxmlformats.org/markup-compatibility/2006">
          <mc:Choice Requires="x14">
            <control shapeId="61211" r:id="rId739" name="Button 795">
              <controlPr locked="0" defaultSize="0" autoFill="0" autoLine="0" autoPict="0">
                <anchor moveWithCells="1" sizeWithCells="1">
                  <from>
                    <xdr:col>11523</xdr:col>
                    <xdr:colOff>0</xdr:colOff>
                    <xdr:row>917561</xdr:row>
                    <xdr:rowOff>0</xdr:rowOff>
                  </from>
                  <to>
                    <xdr:col>11523</xdr:col>
                    <xdr:colOff>0</xdr:colOff>
                    <xdr:row>917561</xdr:row>
                    <xdr:rowOff>0</xdr:rowOff>
                  </to>
                </anchor>
              </controlPr>
            </control>
          </mc:Choice>
        </mc:AlternateContent>
        <mc:AlternateContent xmlns:mc="http://schemas.openxmlformats.org/markup-compatibility/2006">
          <mc:Choice Requires="x14">
            <control shapeId="61212" r:id="rId740" name="Button 796">
              <controlPr locked="0" defaultSize="0" autoFill="0" autoLine="0" autoPict="0">
                <anchor moveWithCells="1" sizeWithCells="1">
                  <from>
                    <xdr:col>11523</xdr:col>
                    <xdr:colOff>0</xdr:colOff>
                    <xdr:row>983097</xdr:row>
                    <xdr:rowOff>0</xdr:rowOff>
                  </from>
                  <to>
                    <xdr:col>11523</xdr:col>
                    <xdr:colOff>0</xdr:colOff>
                    <xdr:row>983097</xdr:row>
                    <xdr:rowOff>0</xdr:rowOff>
                  </to>
                </anchor>
              </controlPr>
            </control>
          </mc:Choice>
        </mc:AlternateContent>
        <mc:AlternateContent xmlns:mc="http://schemas.openxmlformats.org/markup-compatibility/2006">
          <mc:Choice Requires="x14">
            <control shapeId="61213" r:id="rId741" name="Button 797">
              <controlPr locked="0" defaultSize="0" autoFill="0" autoLine="0" autoPict="0">
                <anchor moveWithCells="1" sizeWithCells="1">
                  <from>
                    <xdr:col>11777</xdr:col>
                    <xdr:colOff>0</xdr:colOff>
                    <xdr:row>56</xdr:row>
                    <xdr:rowOff>0</xdr:rowOff>
                  </from>
                  <to>
                    <xdr:col>11777</xdr:col>
                    <xdr:colOff>0</xdr:colOff>
                    <xdr:row>56</xdr:row>
                    <xdr:rowOff>0</xdr:rowOff>
                  </to>
                </anchor>
              </controlPr>
            </control>
          </mc:Choice>
        </mc:AlternateContent>
        <mc:AlternateContent xmlns:mc="http://schemas.openxmlformats.org/markup-compatibility/2006">
          <mc:Choice Requires="x14">
            <control shapeId="61214" r:id="rId742" name="Button 798">
              <controlPr locked="0" defaultSize="0" autoFill="0" autoLine="0" autoPict="0">
                <anchor moveWithCells="1" sizeWithCells="1">
                  <from>
                    <xdr:col>11779</xdr:col>
                    <xdr:colOff>0</xdr:colOff>
                    <xdr:row>65593</xdr:row>
                    <xdr:rowOff>0</xdr:rowOff>
                  </from>
                  <to>
                    <xdr:col>11779</xdr:col>
                    <xdr:colOff>0</xdr:colOff>
                    <xdr:row>65593</xdr:row>
                    <xdr:rowOff>0</xdr:rowOff>
                  </to>
                </anchor>
              </controlPr>
            </control>
          </mc:Choice>
        </mc:AlternateContent>
        <mc:AlternateContent xmlns:mc="http://schemas.openxmlformats.org/markup-compatibility/2006">
          <mc:Choice Requires="x14">
            <control shapeId="61215" r:id="rId743" name="Button 799">
              <controlPr locked="0" defaultSize="0" autoFill="0" autoLine="0" autoPict="0">
                <anchor moveWithCells="1" sizeWithCells="1">
                  <from>
                    <xdr:col>11779</xdr:col>
                    <xdr:colOff>0</xdr:colOff>
                    <xdr:row>131129</xdr:row>
                    <xdr:rowOff>0</xdr:rowOff>
                  </from>
                  <to>
                    <xdr:col>11779</xdr:col>
                    <xdr:colOff>0</xdr:colOff>
                    <xdr:row>131129</xdr:row>
                    <xdr:rowOff>0</xdr:rowOff>
                  </to>
                </anchor>
              </controlPr>
            </control>
          </mc:Choice>
        </mc:AlternateContent>
        <mc:AlternateContent xmlns:mc="http://schemas.openxmlformats.org/markup-compatibility/2006">
          <mc:Choice Requires="x14">
            <control shapeId="61216" r:id="rId744" name="Button 800">
              <controlPr locked="0" defaultSize="0" autoFill="0" autoLine="0" autoPict="0">
                <anchor moveWithCells="1" sizeWithCells="1">
                  <from>
                    <xdr:col>11779</xdr:col>
                    <xdr:colOff>0</xdr:colOff>
                    <xdr:row>196665</xdr:row>
                    <xdr:rowOff>0</xdr:rowOff>
                  </from>
                  <to>
                    <xdr:col>11779</xdr:col>
                    <xdr:colOff>0</xdr:colOff>
                    <xdr:row>196665</xdr:row>
                    <xdr:rowOff>0</xdr:rowOff>
                  </to>
                </anchor>
              </controlPr>
            </control>
          </mc:Choice>
        </mc:AlternateContent>
        <mc:AlternateContent xmlns:mc="http://schemas.openxmlformats.org/markup-compatibility/2006">
          <mc:Choice Requires="x14">
            <control shapeId="61217" r:id="rId745" name="Button 801">
              <controlPr locked="0" defaultSize="0" autoFill="0" autoLine="0" autoPict="0">
                <anchor moveWithCells="1" sizeWithCells="1">
                  <from>
                    <xdr:col>11779</xdr:col>
                    <xdr:colOff>0</xdr:colOff>
                    <xdr:row>262201</xdr:row>
                    <xdr:rowOff>0</xdr:rowOff>
                  </from>
                  <to>
                    <xdr:col>11779</xdr:col>
                    <xdr:colOff>0</xdr:colOff>
                    <xdr:row>262201</xdr:row>
                    <xdr:rowOff>0</xdr:rowOff>
                  </to>
                </anchor>
              </controlPr>
            </control>
          </mc:Choice>
        </mc:AlternateContent>
        <mc:AlternateContent xmlns:mc="http://schemas.openxmlformats.org/markup-compatibility/2006">
          <mc:Choice Requires="x14">
            <control shapeId="61218" r:id="rId746" name="Button 802">
              <controlPr locked="0" defaultSize="0" autoFill="0" autoLine="0" autoPict="0">
                <anchor moveWithCells="1" sizeWithCells="1">
                  <from>
                    <xdr:col>11779</xdr:col>
                    <xdr:colOff>0</xdr:colOff>
                    <xdr:row>327737</xdr:row>
                    <xdr:rowOff>0</xdr:rowOff>
                  </from>
                  <to>
                    <xdr:col>11779</xdr:col>
                    <xdr:colOff>0</xdr:colOff>
                    <xdr:row>327737</xdr:row>
                    <xdr:rowOff>0</xdr:rowOff>
                  </to>
                </anchor>
              </controlPr>
            </control>
          </mc:Choice>
        </mc:AlternateContent>
        <mc:AlternateContent xmlns:mc="http://schemas.openxmlformats.org/markup-compatibility/2006">
          <mc:Choice Requires="x14">
            <control shapeId="61219" r:id="rId747" name="Button 803">
              <controlPr locked="0" defaultSize="0" autoFill="0" autoLine="0" autoPict="0">
                <anchor moveWithCells="1" sizeWithCells="1">
                  <from>
                    <xdr:col>11779</xdr:col>
                    <xdr:colOff>0</xdr:colOff>
                    <xdr:row>393273</xdr:row>
                    <xdr:rowOff>0</xdr:rowOff>
                  </from>
                  <to>
                    <xdr:col>11779</xdr:col>
                    <xdr:colOff>0</xdr:colOff>
                    <xdr:row>393273</xdr:row>
                    <xdr:rowOff>0</xdr:rowOff>
                  </to>
                </anchor>
              </controlPr>
            </control>
          </mc:Choice>
        </mc:AlternateContent>
        <mc:AlternateContent xmlns:mc="http://schemas.openxmlformats.org/markup-compatibility/2006">
          <mc:Choice Requires="x14">
            <control shapeId="61220" r:id="rId748" name="Button 804">
              <controlPr locked="0" defaultSize="0" autoFill="0" autoLine="0" autoPict="0">
                <anchor moveWithCells="1" sizeWithCells="1">
                  <from>
                    <xdr:col>11779</xdr:col>
                    <xdr:colOff>0</xdr:colOff>
                    <xdr:row>458809</xdr:row>
                    <xdr:rowOff>0</xdr:rowOff>
                  </from>
                  <to>
                    <xdr:col>11779</xdr:col>
                    <xdr:colOff>0</xdr:colOff>
                    <xdr:row>458809</xdr:row>
                    <xdr:rowOff>0</xdr:rowOff>
                  </to>
                </anchor>
              </controlPr>
            </control>
          </mc:Choice>
        </mc:AlternateContent>
        <mc:AlternateContent xmlns:mc="http://schemas.openxmlformats.org/markup-compatibility/2006">
          <mc:Choice Requires="x14">
            <control shapeId="61221" r:id="rId749" name="Button 805">
              <controlPr locked="0" defaultSize="0" autoFill="0" autoLine="0" autoPict="0">
                <anchor moveWithCells="1" sizeWithCells="1">
                  <from>
                    <xdr:col>11779</xdr:col>
                    <xdr:colOff>0</xdr:colOff>
                    <xdr:row>524345</xdr:row>
                    <xdr:rowOff>0</xdr:rowOff>
                  </from>
                  <to>
                    <xdr:col>11779</xdr:col>
                    <xdr:colOff>0</xdr:colOff>
                    <xdr:row>524345</xdr:row>
                    <xdr:rowOff>0</xdr:rowOff>
                  </to>
                </anchor>
              </controlPr>
            </control>
          </mc:Choice>
        </mc:AlternateContent>
        <mc:AlternateContent xmlns:mc="http://schemas.openxmlformats.org/markup-compatibility/2006">
          <mc:Choice Requires="x14">
            <control shapeId="61222" r:id="rId750" name="Button 806">
              <controlPr locked="0" defaultSize="0" autoFill="0" autoLine="0" autoPict="0">
                <anchor moveWithCells="1" sizeWithCells="1">
                  <from>
                    <xdr:col>11779</xdr:col>
                    <xdr:colOff>0</xdr:colOff>
                    <xdr:row>589881</xdr:row>
                    <xdr:rowOff>0</xdr:rowOff>
                  </from>
                  <to>
                    <xdr:col>11779</xdr:col>
                    <xdr:colOff>0</xdr:colOff>
                    <xdr:row>589881</xdr:row>
                    <xdr:rowOff>0</xdr:rowOff>
                  </to>
                </anchor>
              </controlPr>
            </control>
          </mc:Choice>
        </mc:AlternateContent>
        <mc:AlternateContent xmlns:mc="http://schemas.openxmlformats.org/markup-compatibility/2006">
          <mc:Choice Requires="x14">
            <control shapeId="61223" r:id="rId751" name="Button 807">
              <controlPr locked="0" defaultSize="0" autoFill="0" autoLine="0" autoPict="0">
                <anchor moveWithCells="1" sizeWithCells="1">
                  <from>
                    <xdr:col>11779</xdr:col>
                    <xdr:colOff>0</xdr:colOff>
                    <xdr:row>655417</xdr:row>
                    <xdr:rowOff>0</xdr:rowOff>
                  </from>
                  <to>
                    <xdr:col>11779</xdr:col>
                    <xdr:colOff>0</xdr:colOff>
                    <xdr:row>655417</xdr:row>
                    <xdr:rowOff>0</xdr:rowOff>
                  </to>
                </anchor>
              </controlPr>
            </control>
          </mc:Choice>
        </mc:AlternateContent>
        <mc:AlternateContent xmlns:mc="http://schemas.openxmlformats.org/markup-compatibility/2006">
          <mc:Choice Requires="x14">
            <control shapeId="61224" r:id="rId752" name="Button 808">
              <controlPr locked="0" defaultSize="0" autoFill="0" autoLine="0" autoPict="0">
                <anchor moveWithCells="1" sizeWithCells="1">
                  <from>
                    <xdr:col>11779</xdr:col>
                    <xdr:colOff>0</xdr:colOff>
                    <xdr:row>720953</xdr:row>
                    <xdr:rowOff>0</xdr:rowOff>
                  </from>
                  <to>
                    <xdr:col>11779</xdr:col>
                    <xdr:colOff>0</xdr:colOff>
                    <xdr:row>720953</xdr:row>
                    <xdr:rowOff>0</xdr:rowOff>
                  </to>
                </anchor>
              </controlPr>
            </control>
          </mc:Choice>
        </mc:AlternateContent>
        <mc:AlternateContent xmlns:mc="http://schemas.openxmlformats.org/markup-compatibility/2006">
          <mc:Choice Requires="x14">
            <control shapeId="61225" r:id="rId753" name="Button 809">
              <controlPr locked="0" defaultSize="0" autoFill="0" autoLine="0" autoPict="0">
                <anchor moveWithCells="1" sizeWithCells="1">
                  <from>
                    <xdr:col>11779</xdr:col>
                    <xdr:colOff>0</xdr:colOff>
                    <xdr:row>786489</xdr:row>
                    <xdr:rowOff>0</xdr:rowOff>
                  </from>
                  <to>
                    <xdr:col>11779</xdr:col>
                    <xdr:colOff>0</xdr:colOff>
                    <xdr:row>786489</xdr:row>
                    <xdr:rowOff>0</xdr:rowOff>
                  </to>
                </anchor>
              </controlPr>
            </control>
          </mc:Choice>
        </mc:AlternateContent>
        <mc:AlternateContent xmlns:mc="http://schemas.openxmlformats.org/markup-compatibility/2006">
          <mc:Choice Requires="x14">
            <control shapeId="61226" r:id="rId754" name="Button 810">
              <controlPr locked="0" defaultSize="0" autoFill="0" autoLine="0" autoPict="0">
                <anchor moveWithCells="1" sizeWithCells="1">
                  <from>
                    <xdr:col>11779</xdr:col>
                    <xdr:colOff>0</xdr:colOff>
                    <xdr:row>852025</xdr:row>
                    <xdr:rowOff>0</xdr:rowOff>
                  </from>
                  <to>
                    <xdr:col>11779</xdr:col>
                    <xdr:colOff>0</xdr:colOff>
                    <xdr:row>852025</xdr:row>
                    <xdr:rowOff>0</xdr:rowOff>
                  </to>
                </anchor>
              </controlPr>
            </control>
          </mc:Choice>
        </mc:AlternateContent>
        <mc:AlternateContent xmlns:mc="http://schemas.openxmlformats.org/markup-compatibility/2006">
          <mc:Choice Requires="x14">
            <control shapeId="61227" r:id="rId755" name="Button 811">
              <controlPr locked="0" defaultSize="0" autoFill="0" autoLine="0" autoPict="0">
                <anchor moveWithCells="1" sizeWithCells="1">
                  <from>
                    <xdr:col>11779</xdr:col>
                    <xdr:colOff>0</xdr:colOff>
                    <xdr:row>917561</xdr:row>
                    <xdr:rowOff>0</xdr:rowOff>
                  </from>
                  <to>
                    <xdr:col>11779</xdr:col>
                    <xdr:colOff>0</xdr:colOff>
                    <xdr:row>917561</xdr:row>
                    <xdr:rowOff>0</xdr:rowOff>
                  </to>
                </anchor>
              </controlPr>
            </control>
          </mc:Choice>
        </mc:AlternateContent>
        <mc:AlternateContent xmlns:mc="http://schemas.openxmlformats.org/markup-compatibility/2006">
          <mc:Choice Requires="x14">
            <control shapeId="61228" r:id="rId756" name="Button 812">
              <controlPr locked="0" defaultSize="0" autoFill="0" autoLine="0" autoPict="0">
                <anchor moveWithCells="1" sizeWithCells="1">
                  <from>
                    <xdr:col>11779</xdr:col>
                    <xdr:colOff>0</xdr:colOff>
                    <xdr:row>983097</xdr:row>
                    <xdr:rowOff>0</xdr:rowOff>
                  </from>
                  <to>
                    <xdr:col>11779</xdr:col>
                    <xdr:colOff>0</xdr:colOff>
                    <xdr:row>983097</xdr:row>
                    <xdr:rowOff>0</xdr:rowOff>
                  </to>
                </anchor>
              </controlPr>
            </control>
          </mc:Choice>
        </mc:AlternateContent>
        <mc:AlternateContent xmlns:mc="http://schemas.openxmlformats.org/markup-compatibility/2006">
          <mc:Choice Requires="x14">
            <control shapeId="61229" r:id="rId757" name="Button 813">
              <controlPr locked="0" defaultSize="0" autoFill="0" autoLine="0" autoPict="0">
                <anchor moveWithCells="1" sizeWithCells="1">
                  <from>
                    <xdr:col>12033</xdr:col>
                    <xdr:colOff>0</xdr:colOff>
                    <xdr:row>56</xdr:row>
                    <xdr:rowOff>0</xdr:rowOff>
                  </from>
                  <to>
                    <xdr:col>12033</xdr:col>
                    <xdr:colOff>0</xdr:colOff>
                    <xdr:row>56</xdr:row>
                    <xdr:rowOff>0</xdr:rowOff>
                  </to>
                </anchor>
              </controlPr>
            </control>
          </mc:Choice>
        </mc:AlternateContent>
        <mc:AlternateContent xmlns:mc="http://schemas.openxmlformats.org/markup-compatibility/2006">
          <mc:Choice Requires="x14">
            <control shapeId="61230" r:id="rId758" name="Button 814">
              <controlPr locked="0" defaultSize="0" autoFill="0" autoLine="0" autoPict="0">
                <anchor moveWithCells="1" sizeWithCells="1">
                  <from>
                    <xdr:col>12035</xdr:col>
                    <xdr:colOff>0</xdr:colOff>
                    <xdr:row>65593</xdr:row>
                    <xdr:rowOff>0</xdr:rowOff>
                  </from>
                  <to>
                    <xdr:col>12035</xdr:col>
                    <xdr:colOff>0</xdr:colOff>
                    <xdr:row>65593</xdr:row>
                    <xdr:rowOff>0</xdr:rowOff>
                  </to>
                </anchor>
              </controlPr>
            </control>
          </mc:Choice>
        </mc:AlternateContent>
        <mc:AlternateContent xmlns:mc="http://schemas.openxmlformats.org/markup-compatibility/2006">
          <mc:Choice Requires="x14">
            <control shapeId="61231" r:id="rId759" name="Button 815">
              <controlPr locked="0" defaultSize="0" autoFill="0" autoLine="0" autoPict="0">
                <anchor moveWithCells="1" sizeWithCells="1">
                  <from>
                    <xdr:col>12035</xdr:col>
                    <xdr:colOff>0</xdr:colOff>
                    <xdr:row>131129</xdr:row>
                    <xdr:rowOff>0</xdr:rowOff>
                  </from>
                  <to>
                    <xdr:col>12035</xdr:col>
                    <xdr:colOff>0</xdr:colOff>
                    <xdr:row>131129</xdr:row>
                    <xdr:rowOff>0</xdr:rowOff>
                  </to>
                </anchor>
              </controlPr>
            </control>
          </mc:Choice>
        </mc:AlternateContent>
        <mc:AlternateContent xmlns:mc="http://schemas.openxmlformats.org/markup-compatibility/2006">
          <mc:Choice Requires="x14">
            <control shapeId="61232" r:id="rId760" name="Button 816">
              <controlPr locked="0" defaultSize="0" autoFill="0" autoLine="0" autoPict="0">
                <anchor moveWithCells="1" sizeWithCells="1">
                  <from>
                    <xdr:col>12035</xdr:col>
                    <xdr:colOff>0</xdr:colOff>
                    <xdr:row>196665</xdr:row>
                    <xdr:rowOff>0</xdr:rowOff>
                  </from>
                  <to>
                    <xdr:col>12035</xdr:col>
                    <xdr:colOff>0</xdr:colOff>
                    <xdr:row>196665</xdr:row>
                    <xdr:rowOff>0</xdr:rowOff>
                  </to>
                </anchor>
              </controlPr>
            </control>
          </mc:Choice>
        </mc:AlternateContent>
        <mc:AlternateContent xmlns:mc="http://schemas.openxmlformats.org/markup-compatibility/2006">
          <mc:Choice Requires="x14">
            <control shapeId="61233" r:id="rId761" name="Button 817">
              <controlPr locked="0" defaultSize="0" autoFill="0" autoLine="0" autoPict="0">
                <anchor moveWithCells="1" sizeWithCells="1">
                  <from>
                    <xdr:col>12035</xdr:col>
                    <xdr:colOff>0</xdr:colOff>
                    <xdr:row>262201</xdr:row>
                    <xdr:rowOff>0</xdr:rowOff>
                  </from>
                  <to>
                    <xdr:col>12035</xdr:col>
                    <xdr:colOff>0</xdr:colOff>
                    <xdr:row>262201</xdr:row>
                    <xdr:rowOff>0</xdr:rowOff>
                  </to>
                </anchor>
              </controlPr>
            </control>
          </mc:Choice>
        </mc:AlternateContent>
        <mc:AlternateContent xmlns:mc="http://schemas.openxmlformats.org/markup-compatibility/2006">
          <mc:Choice Requires="x14">
            <control shapeId="61234" r:id="rId762" name="Button 818">
              <controlPr locked="0" defaultSize="0" autoFill="0" autoLine="0" autoPict="0">
                <anchor moveWithCells="1" sizeWithCells="1">
                  <from>
                    <xdr:col>12035</xdr:col>
                    <xdr:colOff>0</xdr:colOff>
                    <xdr:row>327737</xdr:row>
                    <xdr:rowOff>0</xdr:rowOff>
                  </from>
                  <to>
                    <xdr:col>12035</xdr:col>
                    <xdr:colOff>0</xdr:colOff>
                    <xdr:row>327737</xdr:row>
                    <xdr:rowOff>0</xdr:rowOff>
                  </to>
                </anchor>
              </controlPr>
            </control>
          </mc:Choice>
        </mc:AlternateContent>
        <mc:AlternateContent xmlns:mc="http://schemas.openxmlformats.org/markup-compatibility/2006">
          <mc:Choice Requires="x14">
            <control shapeId="61235" r:id="rId763" name="Button 819">
              <controlPr locked="0" defaultSize="0" autoFill="0" autoLine="0" autoPict="0">
                <anchor moveWithCells="1" sizeWithCells="1">
                  <from>
                    <xdr:col>12035</xdr:col>
                    <xdr:colOff>0</xdr:colOff>
                    <xdr:row>393273</xdr:row>
                    <xdr:rowOff>0</xdr:rowOff>
                  </from>
                  <to>
                    <xdr:col>12035</xdr:col>
                    <xdr:colOff>0</xdr:colOff>
                    <xdr:row>393273</xdr:row>
                    <xdr:rowOff>0</xdr:rowOff>
                  </to>
                </anchor>
              </controlPr>
            </control>
          </mc:Choice>
        </mc:AlternateContent>
        <mc:AlternateContent xmlns:mc="http://schemas.openxmlformats.org/markup-compatibility/2006">
          <mc:Choice Requires="x14">
            <control shapeId="61236" r:id="rId764" name="Button 820">
              <controlPr locked="0" defaultSize="0" autoFill="0" autoLine="0" autoPict="0">
                <anchor moveWithCells="1" sizeWithCells="1">
                  <from>
                    <xdr:col>12035</xdr:col>
                    <xdr:colOff>0</xdr:colOff>
                    <xdr:row>458809</xdr:row>
                    <xdr:rowOff>0</xdr:rowOff>
                  </from>
                  <to>
                    <xdr:col>12035</xdr:col>
                    <xdr:colOff>0</xdr:colOff>
                    <xdr:row>458809</xdr:row>
                    <xdr:rowOff>0</xdr:rowOff>
                  </to>
                </anchor>
              </controlPr>
            </control>
          </mc:Choice>
        </mc:AlternateContent>
        <mc:AlternateContent xmlns:mc="http://schemas.openxmlformats.org/markup-compatibility/2006">
          <mc:Choice Requires="x14">
            <control shapeId="61237" r:id="rId765" name="Button 821">
              <controlPr locked="0" defaultSize="0" autoFill="0" autoLine="0" autoPict="0">
                <anchor moveWithCells="1" sizeWithCells="1">
                  <from>
                    <xdr:col>12035</xdr:col>
                    <xdr:colOff>0</xdr:colOff>
                    <xdr:row>524345</xdr:row>
                    <xdr:rowOff>0</xdr:rowOff>
                  </from>
                  <to>
                    <xdr:col>12035</xdr:col>
                    <xdr:colOff>0</xdr:colOff>
                    <xdr:row>524345</xdr:row>
                    <xdr:rowOff>0</xdr:rowOff>
                  </to>
                </anchor>
              </controlPr>
            </control>
          </mc:Choice>
        </mc:AlternateContent>
        <mc:AlternateContent xmlns:mc="http://schemas.openxmlformats.org/markup-compatibility/2006">
          <mc:Choice Requires="x14">
            <control shapeId="61238" r:id="rId766" name="Button 822">
              <controlPr locked="0" defaultSize="0" autoFill="0" autoLine="0" autoPict="0">
                <anchor moveWithCells="1" sizeWithCells="1">
                  <from>
                    <xdr:col>12035</xdr:col>
                    <xdr:colOff>0</xdr:colOff>
                    <xdr:row>589881</xdr:row>
                    <xdr:rowOff>0</xdr:rowOff>
                  </from>
                  <to>
                    <xdr:col>12035</xdr:col>
                    <xdr:colOff>0</xdr:colOff>
                    <xdr:row>589881</xdr:row>
                    <xdr:rowOff>0</xdr:rowOff>
                  </to>
                </anchor>
              </controlPr>
            </control>
          </mc:Choice>
        </mc:AlternateContent>
        <mc:AlternateContent xmlns:mc="http://schemas.openxmlformats.org/markup-compatibility/2006">
          <mc:Choice Requires="x14">
            <control shapeId="61239" r:id="rId767" name="Button 823">
              <controlPr locked="0" defaultSize="0" autoFill="0" autoLine="0" autoPict="0">
                <anchor moveWithCells="1" sizeWithCells="1">
                  <from>
                    <xdr:col>12035</xdr:col>
                    <xdr:colOff>0</xdr:colOff>
                    <xdr:row>655417</xdr:row>
                    <xdr:rowOff>0</xdr:rowOff>
                  </from>
                  <to>
                    <xdr:col>12035</xdr:col>
                    <xdr:colOff>0</xdr:colOff>
                    <xdr:row>655417</xdr:row>
                    <xdr:rowOff>0</xdr:rowOff>
                  </to>
                </anchor>
              </controlPr>
            </control>
          </mc:Choice>
        </mc:AlternateContent>
        <mc:AlternateContent xmlns:mc="http://schemas.openxmlformats.org/markup-compatibility/2006">
          <mc:Choice Requires="x14">
            <control shapeId="61240" r:id="rId768" name="Button 824">
              <controlPr locked="0" defaultSize="0" autoFill="0" autoLine="0" autoPict="0">
                <anchor moveWithCells="1" sizeWithCells="1">
                  <from>
                    <xdr:col>12035</xdr:col>
                    <xdr:colOff>0</xdr:colOff>
                    <xdr:row>720953</xdr:row>
                    <xdr:rowOff>0</xdr:rowOff>
                  </from>
                  <to>
                    <xdr:col>12035</xdr:col>
                    <xdr:colOff>0</xdr:colOff>
                    <xdr:row>720953</xdr:row>
                    <xdr:rowOff>0</xdr:rowOff>
                  </to>
                </anchor>
              </controlPr>
            </control>
          </mc:Choice>
        </mc:AlternateContent>
        <mc:AlternateContent xmlns:mc="http://schemas.openxmlformats.org/markup-compatibility/2006">
          <mc:Choice Requires="x14">
            <control shapeId="61241" r:id="rId769" name="Button 825">
              <controlPr locked="0" defaultSize="0" autoFill="0" autoLine="0" autoPict="0">
                <anchor moveWithCells="1" sizeWithCells="1">
                  <from>
                    <xdr:col>12035</xdr:col>
                    <xdr:colOff>0</xdr:colOff>
                    <xdr:row>786489</xdr:row>
                    <xdr:rowOff>0</xdr:rowOff>
                  </from>
                  <to>
                    <xdr:col>12035</xdr:col>
                    <xdr:colOff>0</xdr:colOff>
                    <xdr:row>786489</xdr:row>
                    <xdr:rowOff>0</xdr:rowOff>
                  </to>
                </anchor>
              </controlPr>
            </control>
          </mc:Choice>
        </mc:AlternateContent>
        <mc:AlternateContent xmlns:mc="http://schemas.openxmlformats.org/markup-compatibility/2006">
          <mc:Choice Requires="x14">
            <control shapeId="61242" r:id="rId770" name="Button 826">
              <controlPr locked="0" defaultSize="0" autoFill="0" autoLine="0" autoPict="0">
                <anchor moveWithCells="1" sizeWithCells="1">
                  <from>
                    <xdr:col>12035</xdr:col>
                    <xdr:colOff>0</xdr:colOff>
                    <xdr:row>852025</xdr:row>
                    <xdr:rowOff>0</xdr:rowOff>
                  </from>
                  <to>
                    <xdr:col>12035</xdr:col>
                    <xdr:colOff>0</xdr:colOff>
                    <xdr:row>852025</xdr:row>
                    <xdr:rowOff>0</xdr:rowOff>
                  </to>
                </anchor>
              </controlPr>
            </control>
          </mc:Choice>
        </mc:AlternateContent>
        <mc:AlternateContent xmlns:mc="http://schemas.openxmlformats.org/markup-compatibility/2006">
          <mc:Choice Requires="x14">
            <control shapeId="61243" r:id="rId771" name="Button 827">
              <controlPr locked="0" defaultSize="0" autoFill="0" autoLine="0" autoPict="0">
                <anchor moveWithCells="1" sizeWithCells="1">
                  <from>
                    <xdr:col>12035</xdr:col>
                    <xdr:colOff>0</xdr:colOff>
                    <xdr:row>917561</xdr:row>
                    <xdr:rowOff>0</xdr:rowOff>
                  </from>
                  <to>
                    <xdr:col>12035</xdr:col>
                    <xdr:colOff>0</xdr:colOff>
                    <xdr:row>917561</xdr:row>
                    <xdr:rowOff>0</xdr:rowOff>
                  </to>
                </anchor>
              </controlPr>
            </control>
          </mc:Choice>
        </mc:AlternateContent>
        <mc:AlternateContent xmlns:mc="http://schemas.openxmlformats.org/markup-compatibility/2006">
          <mc:Choice Requires="x14">
            <control shapeId="61244" r:id="rId772" name="Button 828">
              <controlPr locked="0" defaultSize="0" autoFill="0" autoLine="0" autoPict="0">
                <anchor moveWithCells="1" sizeWithCells="1">
                  <from>
                    <xdr:col>12035</xdr:col>
                    <xdr:colOff>0</xdr:colOff>
                    <xdr:row>983097</xdr:row>
                    <xdr:rowOff>0</xdr:rowOff>
                  </from>
                  <to>
                    <xdr:col>12035</xdr:col>
                    <xdr:colOff>0</xdr:colOff>
                    <xdr:row>983097</xdr:row>
                    <xdr:rowOff>0</xdr:rowOff>
                  </to>
                </anchor>
              </controlPr>
            </control>
          </mc:Choice>
        </mc:AlternateContent>
        <mc:AlternateContent xmlns:mc="http://schemas.openxmlformats.org/markup-compatibility/2006">
          <mc:Choice Requires="x14">
            <control shapeId="61245" r:id="rId773" name="Button 829">
              <controlPr locked="0" defaultSize="0" autoFill="0" autoLine="0" autoPict="0">
                <anchor moveWithCells="1" sizeWithCells="1">
                  <from>
                    <xdr:col>12289</xdr:col>
                    <xdr:colOff>0</xdr:colOff>
                    <xdr:row>56</xdr:row>
                    <xdr:rowOff>0</xdr:rowOff>
                  </from>
                  <to>
                    <xdr:col>12289</xdr:col>
                    <xdr:colOff>0</xdr:colOff>
                    <xdr:row>56</xdr:row>
                    <xdr:rowOff>0</xdr:rowOff>
                  </to>
                </anchor>
              </controlPr>
            </control>
          </mc:Choice>
        </mc:AlternateContent>
        <mc:AlternateContent xmlns:mc="http://schemas.openxmlformats.org/markup-compatibility/2006">
          <mc:Choice Requires="x14">
            <control shapeId="61246" r:id="rId774" name="Button 830">
              <controlPr locked="0" defaultSize="0" autoFill="0" autoLine="0" autoPict="0">
                <anchor moveWithCells="1" sizeWithCells="1">
                  <from>
                    <xdr:col>12291</xdr:col>
                    <xdr:colOff>0</xdr:colOff>
                    <xdr:row>65593</xdr:row>
                    <xdr:rowOff>0</xdr:rowOff>
                  </from>
                  <to>
                    <xdr:col>12291</xdr:col>
                    <xdr:colOff>0</xdr:colOff>
                    <xdr:row>65593</xdr:row>
                    <xdr:rowOff>0</xdr:rowOff>
                  </to>
                </anchor>
              </controlPr>
            </control>
          </mc:Choice>
        </mc:AlternateContent>
        <mc:AlternateContent xmlns:mc="http://schemas.openxmlformats.org/markup-compatibility/2006">
          <mc:Choice Requires="x14">
            <control shapeId="61247" r:id="rId775" name="Button 831">
              <controlPr locked="0" defaultSize="0" autoFill="0" autoLine="0" autoPict="0">
                <anchor moveWithCells="1" sizeWithCells="1">
                  <from>
                    <xdr:col>12291</xdr:col>
                    <xdr:colOff>0</xdr:colOff>
                    <xdr:row>131129</xdr:row>
                    <xdr:rowOff>0</xdr:rowOff>
                  </from>
                  <to>
                    <xdr:col>12291</xdr:col>
                    <xdr:colOff>0</xdr:colOff>
                    <xdr:row>131129</xdr:row>
                    <xdr:rowOff>0</xdr:rowOff>
                  </to>
                </anchor>
              </controlPr>
            </control>
          </mc:Choice>
        </mc:AlternateContent>
        <mc:AlternateContent xmlns:mc="http://schemas.openxmlformats.org/markup-compatibility/2006">
          <mc:Choice Requires="x14">
            <control shapeId="61248" r:id="rId776" name="Button 832">
              <controlPr locked="0" defaultSize="0" autoFill="0" autoLine="0" autoPict="0">
                <anchor moveWithCells="1" sizeWithCells="1">
                  <from>
                    <xdr:col>12291</xdr:col>
                    <xdr:colOff>0</xdr:colOff>
                    <xdr:row>196665</xdr:row>
                    <xdr:rowOff>0</xdr:rowOff>
                  </from>
                  <to>
                    <xdr:col>12291</xdr:col>
                    <xdr:colOff>0</xdr:colOff>
                    <xdr:row>196665</xdr:row>
                    <xdr:rowOff>0</xdr:rowOff>
                  </to>
                </anchor>
              </controlPr>
            </control>
          </mc:Choice>
        </mc:AlternateContent>
        <mc:AlternateContent xmlns:mc="http://schemas.openxmlformats.org/markup-compatibility/2006">
          <mc:Choice Requires="x14">
            <control shapeId="61249" r:id="rId777" name="Button 833">
              <controlPr locked="0" defaultSize="0" autoFill="0" autoLine="0" autoPict="0">
                <anchor moveWithCells="1" sizeWithCells="1">
                  <from>
                    <xdr:col>12291</xdr:col>
                    <xdr:colOff>0</xdr:colOff>
                    <xdr:row>262201</xdr:row>
                    <xdr:rowOff>0</xdr:rowOff>
                  </from>
                  <to>
                    <xdr:col>12291</xdr:col>
                    <xdr:colOff>0</xdr:colOff>
                    <xdr:row>262201</xdr:row>
                    <xdr:rowOff>0</xdr:rowOff>
                  </to>
                </anchor>
              </controlPr>
            </control>
          </mc:Choice>
        </mc:AlternateContent>
        <mc:AlternateContent xmlns:mc="http://schemas.openxmlformats.org/markup-compatibility/2006">
          <mc:Choice Requires="x14">
            <control shapeId="61250" r:id="rId778" name="Button 834">
              <controlPr locked="0" defaultSize="0" autoFill="0" autoLine="0" autoPict="0">
                <anchor moveWithCells="1" sizeWithCells="1">
                  <from>
                    <xdr:col>12291</xdr:col>
                    <xdr:colOff>0</xdr:colOff>
                    <xdr:row>327737</xdr:row>
                    <xdr:rowOff>0</xdr:rowOff>
                  </from>
                  <to>
                    <xdr:col>12291</xdr:col>
                    <xdr:colOff>0</xdr:colOff>
                    <xdr:row>327737</xdr:row>
                    <xdr:rowOff>0</xdr:rowOff>
                  </to>
                </anchor>
              </controlPr>
            </control>
          </mc:Choice>
        </mc:AlternateContent>
        <mc:AlternateContent xmlns:mc="http://schemas.openxmlformats.org/markup-compatibility/2006">
          <mc:Choice Requires="x14">
            <control shapeId="61251" r:id="rId779" name="Button 835">
              <controlPr locked="0" defaultSize="0" autoFill="0" autoLine="0" autoPict="0">
                <anchor moveWithCells="1" sizeWithCells="1">
                  <from>
                    <xdr:col>12291</xdr:col>
                    <xdr:colOff>0</xdr:colOff>
                    <xdr:row>393273</xdr:row>
                    <xdr:rowOff>0</xdr:rowOff>
                  </from>
                  <to>
                    <xdr:col>12291</xdr:col>
                    <xdr:colOff>0</xdr:colOff>
                    <xdr:row>393273</xdr:row>
                    <xdr:rowOff>0</xdr:rowOff>
                  </to>
                </anchor>
              </controlPr>
            </control>
          </mc:Choice>
        </mc:AlternateContent>
        <mc:AlternateContent xmlns:mc="http://schemas.openxmlformats.org/markup-compatibility/2006">
          <mc:Choice Requires="x14">
            <control shapeId="61252" r:id="rId780" name="Button 836">
              <controlPr locked="0" defaultSize="0" autoFill="0" autoLine="0" autoPict="0">
                <anchor moveWithCells="1" sizeWithCells="1">
                  <from>
                    <xdr:col>12291</xdr:col>
                    <xdr:colOff>0</xdr:colOff>
                    <xdr:row>458809</xdr:row>
                    <xdr:rowOff>0</xdr:rowOff>
                  </from>
                  <to>
                    <xdr:col>12291</xdr:col>
                    <xdr:colOff>0</xdr:colOff>
                    <xdr:row>458809</xdr:row>
                    <xdr:rowOff>0</xdr:rowOff>
                  </to>
                </anchor>
              </controlPr>
            </control>
          </mc:Choice>
        </mc:AlternateContent>
        <mc:AlternateContent xmlns:mc="http://schemas.openxmlformats.org/markup-compatibility/2006">
          <mc:Choice Requires="x14">
            <control shapeId="61253" r:id="rId781" name="Button 837">
              <controlPr locked="0" defaultSize="0" autoFill="0" autoLine="0" autoPict="0">
                <anchor moveWithCells="1" sizeWithCells="1">
                  <from>
                    <xdr:col>12291</xdr:col>
                    <xdr:colOff>0</xdr:colOff>
                    <xdr:row>524345</xdr:row>
                    <xdr:rowOff>0</xdr:rowOff>
                  </from>
                  <to>
                    <xdr:col>12291</xdr:col>
                    <xdr:colOff>0</xdr:colOff>
                    <xdr:row>524345</xdr:row>
                    <xdr:rowOff>0</xdr:rowOff>
                  </to>
                </anchor>
              </controlPr>
            </control>
          </mc:Choice>
        </mc:AlternateContent>
        <mc:AlternateContent xmlns:mc="http://schemas.openxmlformats.org/markup-compatibility/2006">
          <mc:Choice Requires="x14">
            <control shapeId="61254" r:id="rId782" name="Button 838">
              <controlPr locked="0" defaultSize="0" autoFill="0" autoLine="0" autoPict="0">
                <anchor moveWithCells="1" sizeWithCells="1">
                  <from>
                    <xdr:col>12291</xdr:col>
                    <xdr:colOff>0</xdr:colOff>
                    <xdr:row>589881</xdr:row>
                    <xdr:rowOff>0</xdr:rowOff>
                  </from>
                  <to>
                    <xdr:col>12291</xdr:col>
                    <xdr:colOff>0</xdr:colOff>
                    <xdr:row>589881</xdr:row>
                    <xdr:rowOff>0</xdr:rowOff>
                  </to>
                </anchor>
              </controlPr>
            </control>
          </mc:Choice>
        </mc:AlternateContent>
        <mc:AlternateContent xmlns:mc="http://schemas.openxmlformats.org/markup-compatibility/2006">
          <mc:Choice Requires="x14">
            <control shapeId="61255" r:id="rId783" name="Button 839">
              <controlPr locked="0" defaultSize="0" autoFill="0" autoLine="0" autoPict="0">
                <anchor moveWithCells="1" sizeWithCells="1">
                  <from>
                    <xdr:col>12291</xdr:col>
                    <xdr:colOff>0</xdr:colOff>
                    <xdr:row>655417</xdr:row>
                    <xdr:rowOff>0</xdr:rowOff>
                  </from>
                  <to>
                    <xdr:col>12291</xdr:col>
                    <xdr:colOff>0</xdr:colOff>
                    <xdr:row>655417</xdr:row>
                    <xdr:rowOff>0</xdr:rowOff>
                  </to>
                </anchor>
              </controlPr>
            </control>
          </mc:Choice>
        </mc:AlternateContent>
        <mc:AlternateContent xmlns:mc="http://schemas.openxmlformats.org/markup-compatibility/2006">
          <mc:Choice Requires="x14">
            <control shapeId="61256" r:id="rId784" name="Button 840">
              <controlPr locked="0" defaultSize="0" autoFill="0" autoLine="0" autoPict="0">
                <anchor moveWithCells="1" sizeWithCells="1">
                  <from>
                    <xdr:col>12291</xdr:col>
                    <xdr:colOff>0</xdr:colOff>
                    <xdr:row>720953</xdr:row>
                    <xdr:rowOff>0</xdr:rowOff>
                  </from>
                  <to>
                    <xdr:col>12291</xdr:col>
                    <xdr:colOff>0</xdr:colOff>
                    <xdr:row>720953</xdr:row>
                    <xdr:rowOff>0</xdr:rowOff>
                  </to>
                </anchor>
              </controlPr>
            </control>
          </mc:Choice>
        </mc:AlternateContent>
        <mc:AlternateContent xmlns:mc="http://schemas.openxmlformats.org/markup-compatibility/2006">
          <mc:Choice Requires="x14">
            <control shapeId="61257" r:id="rId785" name="Button 841">
              <controlPr locked="0" defaultSize="0" autoFill="0" autoLine="0" autoPict="0">
                <anchor moveWithCells="1" sizeWithCells="1">
                  <from>
                    <xdr:col>12291</xdr:col>
                    <xdr:colOff>0</xdr:colOff>
                    <xdr:row>786489</xdr:row>
                    <xdr:rowOff>0</xdr:rowOff>
                  </from>
                  <to>
                    <xdr:col>12291</xdr:col>
                    <xdr:colOff>0</xdr:colOff>
                    <xdr:row>786489</xdr:row>
                    <xdr:rowOff>0</xdr:rowOff>
                  </to>
                </anchor>
              </controlPr>
            </control>
          </mc:Choice>
        </mc:AlternateContent>
        <mc:AlternateContent xmlns:mc="http://schemas.openxmlformats.org/markup-compatibility/2006">
          <mc:Choice Requires="x14">
            <control shapeId="61258" r:id="rId786" name="Button 842">
              <controlPr locked="0" defaultSize="0" autoFill="0" autoLine="0" autoPict="0">
                <anchor moveWithCells="1" sizeWithCells="1">
                  <from>
                    <xdr:col>12291</xdr:col>
                    <xdr:colOff>0</xdr:colOff>
                    <xdr:row>852025</xdr:row>
                    <xdr:rowOff>0</xdr:rowOff>
                  </from>
                  <to>
                    <xdr:col>12291</xdr:col>
                    <xdr:colOff>0</xdr:colOff>
                    <xdr:row>852025</xdr:row>
                    <xdr:rowOff>0</xdr:rowOff>
                  </to>
                </anchor>
              </controlPr>
            </control>
          </mc:Choice>
        </mc:AlternateContent>
        <mc:AlternateContent xmlns:mc="http://schemas.openxmlformats.org/markup-compatibility/2006">
          <mc:Choice Requires="x14">
            <control shapeId="61259" r:id="rId787" name="Button 843">
              <controlPr locked="0" defaultSize="0" autoFill="0" autoLine="0" autoPict="0">
                <anchor moveWithCells="1" sizeWithCells="1">
                  <from>
                    <xdr:col>12291</xdr:col>
                    <xdr:colOff>0</xdr:colOff>
                    <xdr:row>917561</xdr:row>
                    <xdr:rowOff>0</xdr:rowOff>
                  </from>
                  <to>
                    <xdr:col>12291</xdr:col>
                    <xdr:colOff>0</xdr:colOff>
                    <xdr:row>917561</xdr:row>
                    <xdr:rowOff>0</xdr:rowOff>
                  </to>
                </anchor>
              </controlPr>
            </control>
          </mc:Choice>
        </mc:AlternateContent>
        <mc:AlternateContent xmlns:mc="http://schemas.openxmlformats.org/markup-compatibility/2006">
          <mc:Choice Requires="x14">
            <control shapeId="61260" r:id="rId788" name="Button 844">
              <controlPr locked="0" defaultSize="0" autoFill="0" autoLine="0" autoPict="0">
                <anchor moveWithCells="1" sizeWithCells="1">
                  <from>
                    <xdr:col>12291</xdr:col>
                    <xdr:colOff>0</xdr:colOff>
                    <xdr:row>983097</xdr:row>
                    <xdr:rowOff>0</xdr:rowOff>
                  </from>
                  <to>
                    <xdr:col>12291</xdr:col>
                    <xdr:colOff>0</xdr:colOff>
                    <xdr:row>983097</xdr:row>
                    <xdr:rowOff>0</xdr:rowOff>
                  </to>
                </anchor>
              </controlPr>
            </control>
          </mc:Choice>
        </mc:AlternateContent>
        <mc:AlternateContent xmlns:mc="http://schemas.openxmlformats.org/markup-compatibility/2006">
          <mc:Choice Requires="x14">
            <control shapeId="61261" r:id="rId789" name="Button 845">
              <controlPr locked="0" defaultSize="0" autoFill="0" autoLine="0" autoPict="0">
                <anchor moveWithCells="1" sizeWithCells="1">
                  <from>
                    <xdr:col>12545</xdr:col>
                    <xdr:colOff>0</xdr:colOff>
                    <xdr:row>56</xdr:row>
                    <xdr:rowOff>0</xdr:rowOff>
                  </from>
                  <to>
                    <xdr:col>12545</xdr:col>
                    <xdr:colOff>0</xdr:colOff>
                    <xdr:row>56</xdr:row>
                    <xdr:rowOff>0</xdr:rowOff>
                  </to>
                </anchor>
              </controlPr>
            </control>
          </mc:Choice>
        </mc:AlternateContent>
        <mc:AlternateContent xmlns:mc="http://schemas.openxmlformats.org/markup-compatibility/2006">
          <mc:Choice Requires="x14">
            <control shapeId="61262" r:id="rId790" name="Button 846">
              <controlPr locked="0" defaultSize="0" autoFill="0" autoLine="0" autoPict="0">
                <anchor moveWithCells="1" sizeWithCells="1">
                  <from>
                    <xdr:col>12547</xdr:col>
                    <xdr:colOff>0</xdr:colOff>
                    <xdr:row>65593</xdr:row>
                    <xdr:rowOff>0</xdr:rowOff>
                  </from>
                  <to>
                    <xdr:col>12547</xdr:col>
                    <xdr:colOff>0</xdr:colOff>
                    <xdr:row>65593</xdr:row>
                    <xdr:rowOff>0</xdr:rowOff>
                  </to>
                </anchor>
              </controlPr>
            </control>
          </mc:Choice>
        </mc:AlternateContent>
        <mc:AlternateContent xmlns:mc="http://schemas.openxmlformats.org/markup-compatibility/2006">
          <mc:Choice Requires="x14">
            <control shapeId="61263" r:id="rId791" name="Button 847">
              <controlPr locked="0" defaultSize="0" autoFill="0" autoLine="0" autoPict="0">
                <anchor moveWithCells="1" sizeWithCells="1">
                  <from>
                    <xdr:col>12547</xdr:col>
                    <xdr:colOff>0</xdr:colOff>
                    <xdr:row>131129</xdr:row>
                    <xdr:rowOff>0</xdr:rowOff>
                  </from>
                  <to>
                    <xdr:col>12547</xdr:col>
                    <xdr:colOff>0</xdr:colOff>
                    <xdr:row>131129</xdr:row>
                    <xdr:rowOff>0</xdr:rowOff>
                  </to>
                </anchor>
              </controlPr>
            </control>
          </mc:Choice>
        </mc:AlternateContent>
        <mc:AlternateContent xmlns:mc="http://schemas.openxmlformats.org/markup-compatibility/2006">
          <mc:Choice Requires="x14">
            <control shapeId="61264" r:id="rId792" name="Button 848">
              <controlPr locked="0" defaultSize="0" autoFill="0" autoLine="0" autoPict="0">
                <anchor moveWithCells="1" sizeWithCells="1">
                  <from>
                    <xdr:col>12547</xdr:col>
                    <xdr:colOff>0</xdr:colOff>
                    <xdr:row>196665</xdr:row>
                    <xdr:rowOff>0</xdr:rowOff>
                  </from>
                  <to>
                    <xdr:col>12547</xdr:col>
                    <xdr:colOff>0</xdr:colOff>
                    <xdr:row>196665</xdr:row>
                    <xdr:rowOff>0</xdr:rowOff>
                  </to>
                </anchor>
              </controlPr>
            </control>
          </mc:Choice>
        </mc:AlternateContent>
        <mc:AlternateContent xmlns:mc="http://schemas.openxmlformats.org/markup-compatibility/2006">
          <mc:Choice Requires="x14">
            <control shapeId="61265" r:id="rId793" name="Button 849">
              <controlPr locked="0" defaultSize="0" autoFill="0" autoLine="0" autoPict="0">
                <anchor moveWithCells="1" sizeWithCells="1">
                  <from>
                    <xdr:col>12547</xdr:col>
                    <xdr:colOff>0</xdr:colOff>
                    <xdr:row>262201</xdr:row>
                    <xdr:rowOff>0</xdr:rowOff>
                  </from>
                  <to>
                    <xdr:col>12547</xdr:col>
                    <xdr:colOff>0</xdr:colOff>
                    <xdr:row>262201</xdr:row>
                    <xdr:rowOff>0</xdr:rowOff>
                  </to>
                </anchor>
              </controlPr>
            </control>
          </mc:Choice>
        </mc:AlternateContent>
        <mc:AlternateContent xmlns:mc="http://schemas.openxmlformats.org/markup-compatibility/2006">
          <mc:Choice Requires="x14">
            <control shapeId="61266" r:id="rId794" name="Button 850">
              <controlPr locked="0" defaultSize="0" autoFill="0" autoLine="0" autoPict="0">
                <anchor moveWithCells="1" sizeWithCells="1">
                  <from>
                    <xdr:col>12547</xdr:col>
                    <xdr:colOff>0</xdr:colOff>
                    <xdr:row>327737</xdr:row>
                    <xdr:rowOff>0</xdr:rowOff>
                  </from>
                  <to>
                    <xdr:col>12547</xdr:col>
                    <xdr:colOff>0</xdr:colOff>
                    <xdr:row>327737</xdr:row>
                    <xdr:rowOff>0</xdr:rowOff>
                  </to>
                </anchor>
              </controlPr>
            </control>
          </mc:Choice>
        </mc:AlternateContent>
        <mc:AlternateContent xmlns:mc="http://schemas.openxmlformats.org/markup-compatibility/2006">
          <mc:Choice Requires="x14">
            <control shapeId="61267" r:id="rId795" name="Button 851">
              <controlPr locked="0" defaultSize="0" autoFill="0" autoLine="0" autoPict="0">
                <anchor moveWithCells="1" sizeWithCells="1">
                  <from>
                    <xdr:col>12547</xdr:col>
                    <xdr:colOff>0</xdr:colOff>
                    <xdr:row>393273</xdr:row>
                    <xdr:rowOff>0</xdr:rowOff>
                  </from>
                  <to>
                    <xdr:col>12547</xdr:col>
                    <xdr:colOff>0</xdr:colOff>
                    <xdr:row>393273</xdr:row>
                    <xdr:rowOff>0</xdr:rowOff>
                  </to>
                </anchor>
              </controlPr>
            </control>
          </mc:Choice>
        </mc:AlternateContent>
        <mc:AlternateContent xmlns:mc="http://schemas.openxmlformats.org/markup-compatibility/2006">
          <mc:Choice Requires="x14">
            <control shapeId="61268" r:id="rId796" name="Button 852">
              <controlPr locked="0" defaultSize="0" autoFill="0" autoLine="0" autoPict="0">
                <anchor moveWithCells="1" sizeWithCells="1">
                  <from>
                    <xdr:col>12547</xdr:col>
                    <xdr:colOff>0</xdr:colOff>
                    <xdr:row>458809</xdr:row>
                    <xdr:rowOff>0</xdr:rowOff>
                  </from>
                  <to>
                    <xdr:col>12547</xdr:col>
                    <xdr:colOff>0</xdr:colOff>
                    <xdr:row>458809</xdr:row>
                    <xdr:rowOff>0</xdr:rowOff>
                  </to>
                </anchor>
              </controlPr>
            </control>
          </mc:Choice>
        </mc:AlternateContent>
        <mc:AlternateContent xmlns:mc="http://schemas.openxmlformats.org/markup-compatibility/2006">
          <mc:Choice Requires="x14">
            <control shapeId="61269" r:id="rId797" name="Button 853">
              <controlPr locked="0" defaultSize="0" autoFill="0" autoLine="0" autoPict="0">
                <anchor moveWithCells="1" sizeWithCells="1">
                  <from>
                    <xdr:col>12547</xdr:col>
                    <xdr:colOff>0</xdr:colOff>
                    <xdr:row>524345</xdr:row>
                    <xdr:rowOff>0</xdr:rowOff>
                  </from>
                  <to>
                    <xdr:col>12547</xdr:col>
                    <xdr:colOff>0</xdr:colOff>
                    <xdr:row>524345</xdr:row>
                    <xdr:rowOff>0</xdr:rowOff>
                  </to>
                </anchor>
              </controlPr>
            </control>
          </mc:Choice>
        </mc:AlternateContent>
        <mc:AlternateContent xmlns:mc="http://schemas.openxmlformats.org/markup-compatibility/2006">
          <mc:Choice Requires="x14">
            <control shapeId="61270" r:id="rId798" name="Button 854">
              <controlPr locked="0" defaultSize="0" autoFill="0" autoLine="0" autoPict="0">
                <anchor moveWithCells="1" sizeWithCells="1">
                  <from>
                    <xdr:col>12547</xdr:col>
                    <xdr:colOff>0</xdr:colOff>
                    <xdr:row>589881</xdr:row>
                    <xdr:rowOff>0</xdr:rowOff>
                  </from>
                  <to>
                    <xdr:col>12547</xdr:col>
                    <xdr:colOff>0</xdr:colOff>
                    <xdr:row>589881</xdr:row>
                    <xdr:rowOff>0</xdr:rowOff>
                  </to>
                </anchor>
              </controlPr>
            </control>
          </mc:Choice>
        </mc:AlternateContent>
        <mc:AlternateContent xmlns:mc="http://schemas.openxmlformats.org/markup-compatibility/2006">
          <mc:Choice Requires="x14">
            <control shapeId="61271" r:id="rId799" name="Button 855">
              <controlPr locked="0" defaultSize="0" autoFill="0" autoLine="0" autoPict="0">
                <anchor moveWithCells="1" sizeWithCells="1">
                  <from>
                    <xdr:col>12547</xdr:col>
                    <xdr:colOff>0</xdr:colOff>
                    <xdr:row>655417</xdr:row>
                    <xdr:rowOff>0</xdr:rowOff>
                  </from>
                  <to>
                    <xdr:col>12547</xdr:col>
                    <xdr:colOff>0</xdr:colOff>
                    <xdr:row>655417</xdr:row>
                    <xdr:rowOff>0</xdr:rowOff>
                  </to>
                </anchor>
              </controlPr>
            </control>
          </mc:Choice>
        </mc:AlternateContent>
        <mc:AlternateContent xmlns:mc="http://schemas.openxmlformats.org/markup-compatibility/2006">
          <mc:Choice Requires="x14">
            <control shapeId="61272" r:id="rId800" name="Button 856">
              <controlPr locked="0" defaultSize="0" autoFill="0" autoLine="0" autoPict="0">
                <anchor moveWithCells="1" sizeWithCells="1">
                  <from>
                    <xdr:col>12547</xdr:col>
                    <xdr:colOff>0</xdr:colOff>
                    <xdr:row>720953</xdr:row>
                    <xdr:rowOff>0</xdr:rowOff>
                  </from>
                  <to>
                    <xdr:col>12547</xdr:col>
                    <xdr:colOff>0</xdr:colOff>
                    <xdr:row>720953</xdr:row>
                    <xdr:rowOff>0</xdr:rowOff>
                  </to>
                </anchor>
              </controlPr>
            </control>
          </mc:Choice>
        </mc:AlternateContent>
        <mc:AlternateContent xmlns:mc="http://schemas.openxmlformats.org/markup-compatibility/2006">
          <mc:Choice Requires="x14">
            <control shapeId="61273" r:id="rId801" name="Button 857">
              <controlPr locked="0" defaultSize="0" autoFill="0" autoLine="0" autoPict="0">
                <anchor moveWithCells="1" sizeWithCells="1">
                  <from>
                    <xdr:col>12547</xdr:col>
                    <xdr:colOff>0</xdr:colOff>
                    <xdr:row>786489</xdr:row>
                    <xdr:rowOff>0</xdr:rowOff>
                  </from>
                  <to>
                    <xdr:col>12547</xdr:col>
                    <xdr:colOff>0</xdr:colOff>
                    <xdr:row>786489</xdr:row>
                    <xdr:rowOff>0</xdr:rowOff>
                  </to>
                </anchor>
              </controlPr>
            </control>
          </mc:Choice>
        </mc:AlternateContent>
        <mc:AlternateContent xmlns:mc="http://schemas.openxmlformats.org/markup-compatibility/2006">
          <mc:Choice Requires="x14">
            <control shapeId="61274" r:id="rId802" name="Button 858">
              <controlPr locked="0" defaultSize="0" autoFill="0" autoLine="0" autoPict="0">
                <anchor moveWithCells="1" sizeWithCells="1">
                  <from>
                    <xdr:col>12547</xdr:col>
                    <xdr:colOff>0</xdr:colOff>
                    <xdr:row>852025</xdr:row>
                    <xdr:rowOff>0</xdr:rowOff>
                  </from>
                  <to>
                    <xdr:col>12547</xdr:col>
                    <xdr:colOff>0</xdr:colOff>
                    <xdr:row>852025</xdr:row>
                    <xdr:rowOff>0</xdr:rowOff>
                  </to>
                </anchor>
              </controlPr>
            </control>
          </mc:Choice>
        </mc:AlternateContent>
        <mc:AlternateContent xmlns:mc="http://schemas.openxmlformats.org/markup-compatibility/2006">
          <mc:Choice Requires="x14">
            <control shapeId="61275" r:id="rId803" name="Button 859">
              <controlPr locked="0" defaultSize="0" autoFill="0" autoLine="0" autoPict="0">
                <anchor moveWithCells="1" sizeWithCells="1">
                  <from>
                    <xdr:col>12547</xdr:col>
                    <xdr:colOff>0</xdr:colOff>
                    <xdr:row>917561</xdr:row>
                    <xdr:rowOff>0</xdr:rowOff>
                  </from>
                  <to>
                    <xdr:col>12547</xdr:col>
                    <xdr:colOff>0</xdr:colOff>
                    <xdr:row>917561</xdr:row>
                    <xdr:rowOff>0</xdr:rowOff>
                  </to>
                </anchor>
              </controlPr>
            </control>
          </mc:Choice>
        </mc:AlternateContent>
        <mc:AlternateContent xmlns:mc="http://schemas.openxmlformats.org/markup-compatibility/2006">
          <mc:Choice Requires="x14">
            <control shapeId="61276" r:id="rId804" name="Button 860">
              <controlPr locked="0" defaultSize="0" autoFill="0" autoLine="0" autoPict="0">
                <anchor moveWithCells="1" sizeWithCells="1">
                  <from>
                    <xdr:col>12547</xdr:col>
                    <xdr:colOff>0</xdr:colOff>
                    <xdr:row>983097</xdr:row>
                    <xdr:rowOff>0</xdr:rowOff>
                  </from>
                  <to>
                    <xdr:col>12547</xdr:col>
                    <xdr:colOff>0</xdr:colOff>
                    <xdr:row>983097</xdr:row>
                    <xdr:rowOff>0</xdr:rowOff>
                  </to>
                </anchor>
              </controlPr>
            </control>
          </mc:Choice>
        </mc:AlternateContent>
        <mc:AlternateContent xmlns:mc="http://schemas.openxmlformats.org/markup-compatibility/2006">
          <mc:Choice Requires="x14">
            <control shapeId="61277" r:id="rId805" name="Button 861">
              <controlPr locked="0" defaultSize="0" autoFill="0" autoLine="0" autoPict="0">
                <anchor moveWithCells="1" sizeWithCells="1">
                  <from>
                    <xdr:col>12801</xdr:col>
                    <xdr:colOff>0</xdr:colOff>
                    <xdr:row>56</xdr:row>
                    <xdr:rowOff>0</xdr:rowOff>
                  </from>
                  <to>
                    <xdr:col>12801</xdr:col>
                    <xdr:colOff>0</xdr:colOff>
                    <xdr:row>56</xdr:row>
                    <xdr:rowOff>0</xdr:rowOff>
                  </to>
                </anchor>
              </controlPr>
            </control>
          </mc:Choice>
        </mc:AlternateContent>
        <mc:AlternateContent xmlns:mc="http://schemas.openxmlformats.org/markup-compatibility/2006">
          <mc:Choice Requires="x14">
            <control shapeId="61278" r:id="rId806" name="Button 862">
              <controlPr locked="0" defaultSize="0" autoFill="0" autoLine="0" autoPict="0">
                <anchor moveWithCells="1" sizeWithCells="1">
                  <from>
                    <xdr:col>12803</xdr:col>
                    <xdr:colOff>0</xdr:colOff>
                    <xdr:row>65593</xdr:row>
                    <xdr:rowOff>0</xdr:rowOff>
                  </from>
                  <to>
                    <xdr:col>12803</xdr:col>
                    <xdr:colOff>0</xdr:colOff>
                    <xdr:row>65593</xdr:row>
                    <xdr:rowOff>0</xdr:rowOff>
                  </to>
                </anchor>
              </controlPr>
            </control>
          </mc:Choice>
        </mc:AlternateContent>
        <mc:AlternateContent xmlns:mc="http://schemas.openxmlformats.org/markup-compatibility/2006">
          <mc:Choice Requires="x14">
            <control shapeId="61279" r:id="rId807" name="Button 863">
              <controlPr locked="0" defaultSize="0" autoFill="0" autoLine="0" autoPict="0">
                <anchor moveWithCells="1" sizeWithCells="1">
                  <from>
                    <xdr:col>12803</xdr:col>
                    <xdr:colOff>0</xdr:colOff>
                    <xdr:row>131129</xdr:row>
                    <xdr:rowOff>0</xdr:rowOff>
                  </from>
                  <to>
                    <xdr:col>12803</xdr:col>
                    <xdr:colOff>0</xdr:colOff>
                    <xdr:row>131129</xdr:row>
                    <xdr:rowOff>0</xdr:rowOff>
                  </to>
                </anchor>
              </controlPr>
            </control>
          </mc:Choice>
        </mc:AlternateContent>
        <mc:AlternateContent xmlns:mc="http://schemas.openxmlformats.org/markup-compatibility/2006">
          <mc:Choice Requires="x14">
            <control shapeId="61280" r:id="rId808" name="Button 864">
              <controlPr locked="0" defaultSize="0" autoFill="0" autoLine="0" autoPict="0">
                <anchor moveWithCells="1" sizeWithCells="1">
                  <from>
                    <xdr:col>12803</xdr:col>
                    <xdr:colOff>0</xdr:colOff>
                    <xdr:row>196665</xdr:row>
                    <xdr:rowOff>0</xdr:rowOff>
                  </from>
                  <to>
                    <xdr:col>12803</xdr:col>
                    <xdr:colOff>0</xdr:colOff>
                    <xdr:row>196665</xdr:row>
                    <xdr:rowOff>0</xdr:rowOff>
                  </to>
                </anchor>
              </controlPr>
            </control>
          </mc:Choice>
        </mc:AlternateContent>
        <mc:AlternateContent xmlns:mc="http://schemas.openxmlformats.org/markup-compatibility/2006">
          <mc:Choice Requires="x14">
            <control shapeId="61281" r:id="rId809" name="Button 865">
              <controlPr locked="0" defaultSize="0" autoFill="0" autoLine="0" autoPict="0">
                <anchor moveWithCells="1" sizeWithCells="1">
                  <from>
                    <xdr:col>12803</xdr:col>
                    <xdr:colOff>0</xdr:colOff>
                    <xdr:row>262201</xdr:row>
                    <xdr:rowOff>0</xdr:rowOff>
                  </from>
                  <to>
                    <xdr:col>12803</xdr:col>
                    <xdr:colOff>0</xdr:colOff>
                    <xdr:row>262201</xdr:row>
                    <xdr:rowOff>0</xdr:rowOff>
                  </to>
                </anchor>
              </controlPr>
            </control>
          </mc:Choice>
        </mc:AlternateContent>
        <mc:AlternateContent xmlns:mc="http://schemas.openxmlformats.org/markup-compatibility/2006">
          <mc:Choice Requires="x14">
            <control shapeId="61282" r:id="rId810" name="Button 866">
              <controlPr locked="0" defaultSize="0" autoFill="0" autoLine="0" autoPict="0">
                <anchor moveWithCells="1" sizeWithCells="1">
                  <from>
                    <xdr:col>12803</xdr:col>
                    <xdr:colOff>0</xdr:colOff>
                    <xdr:row>327737</xdr:row>
                    <xdr:rowOff>0</xdr:rowOff>
                  </from>
                  <to>
                    <xdr:col>12803</xdr:col>
                    <xdr:colOff>0</xdr:colOff>
                    <xdr:row>327737</xdr:row>
                    <xdr:rowOff>0</xdr:rowOff>
                  </to>
                </anchor>
              </controlPr>
            </control>
          </mc:Choice>
        </mc:AlternateContent>
        <mc:AlternateContent xmlns:mc="http://schemas.openxmlformats.org/markup-compatibility/2006">
          <mc:Choice Requires="x14">
            <control shapeId="61283" r:id="rId811" name="Button 867">
              <controlPr locked="0" defaultSize="0" autoFill="0" autoLine="0" autoPict="0">
                <anchor moveWithCells="1" sizeWithCells="1">
                  <from>
                    <xdr:col>12803</xdr:col>
                    <xdr:colOff>0</xdr:colOff>
                    <xdr:row>393273</xdr:row>
                    <xdr:rowOff>0</xdr:rowOff>
                  </from>
                  <to>
                    <xdr:col>12803</xdr:col>
                    <xdr:colOff>0</xdr:colOff>
                    <xdr:row>393273</xdr:row>
                    <xdr:rowOff>0</xdr:rowOff>
                  </to>
                </anchor>
              </controlPr>
            </control>
          </mc:Choice>
        </mc:AlternateContent>
        <mc:AlternateContent xmlns:mc="http://schemas.openxmlformats.org/markup-compatibility/2006">
          <mc:Choice Requires="x14">
            <control shapeId="61284" r:id="rId812" name="Button 868">
              <controlPr locked="0" defaultSize="0" autoFill="0" autoLine="0" autoPict="0">
                <anchor moveWithCells="1" sizeWithCells="1">
                  <from>
                    <xdr:col>12803</xdr:col>
                    <xdr:colOff>0</xdr:colOff>
                    <xdr:row>458809</xdr:row>
                    <xdr:rowOff>0</xdr:rowOff>
                  </from>
                  <to>
                    <xdr:col>12803</xdr:col>
                    <xdr:colOff>0</xdr:colOff>
                    <xdr:row>458809</xdr:row>
                    <xdr:rowOff>0</xdr:rowOff>
                  </to>
                </anchor>
              </controlPr>
            </control>
          </mc:Choice>
        </mc:AlternateContent>
        <mc:AlternateContent xmlns:mc="http://schemas.openxmlformats.org/markup-compatibility/2006">
          <mc:Choice Requires="x14">
            <control shapeId="61285" r:id="rId813" name="Button 869">
              <controlPr locked="0" defaultSize="0" autoFill="0" autoLine="0" autoPict="0">
                <anchor moveWithCells="1" sizeWithCells="1">
                  <from>
                    <xdr:col>12803</xdr:col>
                    <xdr:colOff>0</xdr:colOff>
                    <xdr:row>524345</xdr:row>
                    <xdr:rowOff>0</xdr:rowOff>
                  </from>
                  <to>
                    <xdr:col>12803</xdr:col>
                    <xdr:colOff>0</xdr:colOff>
                    <xdr:row>524345</xdr:row>
                    <xdr:rowOff>0</xdr:rowOff>
                  </to>
                </anchor>
              </controlPr>
            </control>
          </mc:Choice>
        </mc:AlternateContent>
        <mc:AlternateContent xmlns:mc="http://schemas.openxmlformats.org/markup-compatibility/2006">
          <mc:Choice Requires="x14">
            <control shapeId="61286" r:id="rId814" name="Button 870">
              <controlPr locked="0" defaultSize="0" autoFill="0" autoLine="0" autoPict="0">
                <anchor moveWithCells="1" sizeWithCells="1">
                  <from>
                    <xdr:col>12803</xdr:col>
                    <xdr:colOff>0</xdr:colOff>
                    <xdr:row>589881</xdr:row>
                    <xdr:rowOff>0</xdr:rowOff>
                  </from>
                  <to>
                    <xdr:col>12803</xdr:col>
                    <xdr:colOff>0</xdr:colOff>
                    <xdr:row>589881</xdr:row>
                    <xdr:rowOff>0</xdr:rowOff>
                  </to>
                </anchor>
              </controlPr>
            </control>
          </mc:Choice>
        </mc:AlternateContent>
        <mc:AlternateContent xmlns:mc="http://schemas.openxmlformats.org/markup-compatibility/2006">
          <mc:Choice Requires="x14">
            <control shapeId="61287" r:id="rId815" name="Button 871">
              <controlPr locked="0" defaultSize="0" autoFill="0" autoLine="0" autoPict="0">
                <anchor moveWithCells="1" sizeWithCells="1">
                  <from>
                    <xdr:col>12803</xdr:col>
                    <xdr:colOff>0</xdr:colOff>
                    <xdr:row>655417</xdr:row>
                    <xdr:rowOff>0</xdr:rowOff>
                  </from>
                  <to>
                    <xdr:col>12803</xdr:col>
                    <xdr:colOff>0</xdr:colOff>
                    <xdr:row>655417</xdr:row>
                    <xdr:rowOff>0</xdr:rowOff>
                  </to>
                </anchor>
              </controlPr>
            </control>
          </mc:Choice>
        </mc:AlternateContent>
        <mc:AlternateContent xmlns:mc="http://schemas.openxmlformats.org/markup-compatibility/2006">
          <mc:Choice Requires="x14">
            <control shapeId="61288" r:id="rId816" name="Button 872">
              <controlPr locked="0" defaultSize="0" autoFill="0" autoLine="0" autoPict="0">
                <anchor moveWithCells="1" sizeWithCells="1">
                  <from>
                    <xdr:col>12803</xdr:col>
                    <xdr:colOff>0</xdr:colOff>
                    <xdr:row>720953</xdr:row>
                    <xdr:rowOff>0</xdr:rowOff>
                  </from>
                  <to>
                    <xdr:col>12803</xdr:col>
                    <xdr:colOff>0</xdr:colOff>
                    <xdr:row>720953</xdr:row>
                    <xdr:rowOff>0</xdr:rowOff>
                  </to>
                </anchor>
              </controlPr>
            </control>
          </mc:Choice>
        </mc:AlternateContent>
        <mc:AlternateContent xmlns:mc="http://schemas.openxmlformats.org/markup-compatibility/2006">
          <mc:Choice Requires="x14">
            <control shapeId="61289" r:id="rId817" name="Button 873">
              <controlPr locked="0" defaultSize="0" autoFill="0" autoLine="0" autoPict="0">
                <anchor moveWithCells="1" sizeWithCells="1">
                  <from>
                    <xdr:col>12803</xdr:col>
                    <xdr:colOff>0</xdr:colOff>
                    <xdr:row>786489</xdr:row>
                    <xdr:rowOff>0</xdr:rowOff>
                  </from>
                  <to>
                    <xdr:col>12803</xdr:col>
                    <xdr:colOff>0</xdr:colOff>
                    <xdr:row>786489</xdr:row>
                    <xdr:rowOff>0</xdr:rowOff>
                  </to>
                </anchor>
              </controlPr>
            </control>
          </mc:Choice>
        </mc:AlternateContent>
        <mc:AlternateContent xmlns:mc="http://schemas.openxmlformats.org/markup-compatibility/2006">
          <mc:Choice Requires="x14">
            <control shapeId="61290" r:id="rId818" name="Button 874">
              <controlPr locked="0" defaultSize="0" autoFill="0" autoLine="0" autoPict="0">
                <anchor moveWithCells="1" sizeWithCells="1">
                  <from>
                    <xdr:col>12803</xdr:col>
                    <xdr:colOff>0</xdr:colOff>
                    <xdr:row>852025</xdr:row>
                    <xdr:rowOff>0</xdr:rowOff>
                  </from>
                  <to>
                    <xdr:col>12803</xdr:col>
                    <xdr:colOff>0</xdr:colOff>
                    <xdr:row>852025</xdr:row>
                    <xdr:rowOff>0</xdr:rowOff>
                  </to>
                </anchor>
              </controlPr>
            </control>
          </mc:Choice>
        </mc:AlternateContent>
        <mc:AlternateContent xmlns:mc="http://schemas.openxmlformats.org/markup-compatibility/2006">
          <mc:Choice Requires="x14">
            <control shapeId="61291" r:id="rId819" name="Button 875">
              <controlPr locked="0" defaultSize="0" autoFill="0" autoLine="0" autoPict="0">
                <anchor moveWithCells="1" sizeWithCells="1">
                  <from>
                    <xdr:col>12803</xdr:col>
                    <xdr:colOff>0</xdr:colOff>
                    <xdr:row>917561</xdr:row>
                    <xdr:rowOff>0</xdr:rowOff>
                  </from>
                  <to>
                    <xdr:col>12803</xdr:col>
                    <xdr:colOff>0</xdr:colOff>
                    <xdr:row>917561</xdr:row>
                    <xdr:rowOff>0</xdr:rowOff>
                  </to>
                </anchor>
              </controlPr>
            </control>
          </mc:Choice>
        </mc:AlternateContent>
        <mc:AlternateContent xmlns:mc="http://schemas.openxmlformats.org/markup-compatibility/2006">
          <mc:Choice Requires="x14">
            <control shapeId="61292" r:id="rId820" name="Button 876">
              <controlPr locked="0" defaultSize="0" autoFill="0" autoLine="0" autoPict="0">
                <anchor moveWithCells="1" sizeWithCells="1">
                  <from>
                    <xdr:col>12803</xdr:col>
                    <xdr:colOff>0</xdr:colOff>
                    <xdr:row>983097</xdr:row>
                    <xdr:rowOff>0</xdr:rowOff>
                  </from>
                  <to>
                    <xdr:col>12803</xdr:col>
                    <xdr:colOff>0</xdr:colOff>
                    <xdr:row>983097</xdr:row>
                    <xdr:rowOff>0</xdr:rowOff>
                  </to>
                </anchor>
              </controlPr>
            </control>
          </mc:Choice>
        </mc:AlternateContent>
        <mc:AlternateContent xmlns:mc="http://schemas.openxmlformats.org/markup-compatibility/2006">
          <mc:Choice Requires="x14">
            <control shapeId="61293" r:id="rId821" name="Button 877">
              <controlPr locked="0" defaultSize="0" autoFill="0" autoLine="0" autoPict="0">
                <anchor moveWithCells="1" sizeWithCells="1">
                  <from>
                    <xdr:col>13057</xdr:col>
                    <xdr:colOff>0</xdr:colOff>
                    <xdr:row>56</xdr:row>
                    <xdr:rowOff>0</xdr:rowOff>
                  </from>
                  <to>
                    <xdr:col>13057</xdr:col>
                    <xdr:colOff>0</xdr:colOff>
                    <xdr:row>56</xdr:row>
                    <xdr:rowOff>0</xdr:rowOff>
                  </to>
                </anchor>
              </controlPr>
            </control>
          </mc:Choice>
        </mc:AlternateContent>
        <mc:AlternateContent xmlns:mc="http://schemas.openxmlformats.org/markup-compatibility/2006">
          <mc:Choice Requires="x14">
            <control shapeId="61294" r:id="rId822" name="Button 878">
              <controlPr locked="0" defaultSize="0" autoFill="0" autoLine="0" autoPict="0">
                <anchor moveWithCells="1" sizeWithCells="1">
                  <from>
                    <xdr:col>13059</xdr:col>
                    <xdr:colOff>0</xdr:colOff>
                    <xdr:row>65593</xdr:row>
                    <xdr:rowOff>0</xdr:rowOff>
                  </from>
                  <to>
                    <xdr:col>13059</xdr:col>
                    <xdr:colOff>0</xdr:colOff>
                    <xdr:row>65593</xdr:row>
                    <xdr:rowOff>0</xdr:rowOff>
                  </to>
                </anchor>
              </controlPr>
            </control>
          </mc:Choice>
        </mc:AlternateContent>
        <mc:AlternateContent xmlns:mc="http://schemas.openxmlformats.org/markup-compatibility/2006">
          <mc:Choice Requires="x14">
            <control shapeId="61295" r:id="rId823" name="Button 879">
              <controlPr locked="0" defaultSize="0" autoFill="0" autoLine="0" autoPict="0">
                <anchor moveWithCells="1" sizeWithCells="1">
                  <from>
                    <xdr:col>13059</xdr:col>
                    <xdr:colOff>0</xdr:colOff>
                    <xdr:row>131129</xdr:row>
                    <xdr:rowOff>0</xdr:rowOff>
                  </from>
                  <to>
                    <xdr:col>13059</xdr:col>
                    <xdr:colOff>0</xdr:colOff>
                    <xdr:row>131129</xdr:row>
                    <xdr:rowOff>0</xdr:rowOff>
                  </to>
                </anchor>
              </controlPr>
            </control>
          </mc:Choice>
        </mc:AlternateContent>
        <mc:AlternateContent xmlns:mc="http://schemas.openxmlformats.org/markup-compatibility/2006">
          <mc:Choice Requires="x14">
            <control shapeId="61296" r:id="rId824" name="Button 880">
              <controlPr locked="0" defaultSize="0" autoFill="0" autoLine="0" autoPict="0">
                <anchor moveWithCells="1" sizeWithCells="1">
                  <from>
                    <xdr:col>13059</xdr:col>
                    <xdr:colOff>0</xdr:colOff>
                    <xdr:row>196665</xdr:row>
                    <xdr:rowOff>0</xdr:rowOff>
                  </from>
                  <to>
                    <xdr:col>13059</xdr:col>
                    <xdr:colOff>0</xdr:colOff>
                    <xdr:row>196665</xdr:row>
                    <xdr:rowOff>0</xdr:rowOff>
                  </to>
                </anchor>
              </controlPr>
            </control>
          </mc:Choice>
        </mc:AlternateContent>
        <mc:AlternateContent xmlns:mc="http://schemas.openxmlformats.org/markup-compatibility/2006">
          <mc:Choice Requires="x14">
            <control shapeId="61297" r:id="rId825" name="Button 881">
              <controlPr locked="0" defaultSize="0" autoFill="0" autoLine="0" autoPict="0">
                <anchor moveWithCells="1" sizeWithCells="1">
                  <from>
                    <xdr:col>13059</xdr:col>
                    <xdr:colOff>0</xdr:colOff>
                    <xdr:row>262201</xdr:row>
                    <xdr:rowOff>0</xdr:rowOff>
                  </from>
                  <to>
                    <xdr:col>13059</xdr:col>
                    <xdr:colOff>0</xdr:colOff>
                    <xdr:row>262201</xdr:row>
                    <xdr:rowOff>0</xdr:rowOff>
                  </to>
                </anchor>
              </controlPr>
            </control>
          </mc:Choice>
        </mc:AlternateContent>
        <mc:AlternateContent xmlns:mc="http://schemas.openxmlformats.org/markup-compatibility/2006">
          <mc:Choice Requires="x14">
            <control shapeId="61298" r:id="rId826" name="Button 882">
              <controlPr locked="0" defaultSize="0" autoFill="0" autoLine="0" autoPict="0">
                <anchor moveWithCells="1" sizeWithCells="1">
                  <from>
                    <xdr:col>13059</xdr:col>
                    <xdr:colOff>0</xdr:colOff>
                    <xdr:row>327737</xdr:row>
                    <xdr:rowOff>0</xdr:rowOff>
                  </from>
                  <to>
                    <xdr:col>13059</xdr:col>
                    <xdr:colOff>0</xdr:colOff>
                    <xdr:row>327737</xdr:row>
                    <xdr:rowOff>0</xdr:rowOff>
                  </to>
                </anchor>
              </controlPr>
            </control>
          </mc:Choice>
        </mc:AlternateContent>
        <mc:AlternateContent xmlns:mc="http://schemas.openxmlformats.org/markup-compatibility/2006">
          <mc:Choice Requires="x14">
            <control shapeId="61299" r:id="rId827" name="Button 883">
              <controlPr locked="0" defaultSize="0" autoFill="0" autoLine="0" autoPict="0">
                <anchor moveWithCells="1" sizeWithCells="1">
                  <from>
                    <xdr:col>13059</xdr:col>
                    <xdr:colOff>0</xdr:colOff>
                    <xdr:row>393273</xdr:row>
                    <xdr:rowOff>0</xdr:rowOff>
                  </from>
                  <to>
                    <xdr:col>13059</xdr:col>
                    <xdr:colOff>0</xdr:colOff>
                    <xdr:row>393273</xdr:row>
                    <xdr:rowOff>0</xdr:rowOff>
                  </to>
                </anchor>
              </controlPr>
            </control>
          </mc:Choice>
        </mc:AlternateContent>
        <mc:AlternateContent xmlns:mc="http://schemas.openxmlformats.org/markup-compatibility/2006">
          <mc:Choice Requires="x14">
            <control shapeId="61300" r:id="rId828" name="Button 884">
              <controlPr locked="0" defaultSize="0" autoFill="0" autoLine="0" autoPict="0">
                <anchor moveWithCells="1" sizeWithCells="1">
                  <from>
                    <xdr:col>13059</xdr:col>
                    <xdr:colOff>0</xdr:colOff>
                    <xdr:row>458809</xdr:row>
                    <xdr:rowOff>0</xdr:rowOff>
                  </from>
                  <to>
                    <xdr:col>13059</xdr:col>
                    <xdr:colOff>0</xdr:colOff>
                    <xdr:row>458809</xdr:row>
                    <xdr:rowOff>0</xdr:rowOff>
                  </to>
                </anchor>
              </controlPr>
            </control>
          </mc:Choice>
        </mc:AlternateContent>
        <mc:AlternateContent xmlns:mc="http://schemas.openxmlformats.org/markup-compatibility/2006">
          <mc:Choice Requires="x14">
            <control shapeId="61301" r:id="rId829" name="Button 885">
              <controlPr locked="0" defaultSize="0" autoFill="0" autoLine="0" autoPict="0">
                <anchor moveWithCells="1" sizeWithCells="1">
                  <from>
                    <xdr:col>13059</xdr:col>
                    <xdr:colOff>0</xdr:colOff>
                    <xdr:row>524345</xdr:row>
                    <xdr:rowOff>0</xdr:rowOff>
                  </from>
                  <to>
                    <xdr:col>13059</xdr:col>
                    <xdr:colOff>0</xdr:colOff>
                    <xdr:row>524345</xdr:row>
                    <xdr:rowOff>0</xdr:rowOff>
                  </to>
                </anchor>
              </controlPr>
            </control>
          </mc:Choice>
        </mc:AlternateContent>
        <mc:AlternateContent xmlns:mc="http://schemas.openxmlformats.org/markup-compatibility/2006">
          <mc:Choice Requires="x14">
            <control shapeId="61302" r:id="rId830" name="Button 886">
              <controlPr locked="0" defaultSize="0" autoFill="0" autoLine="0" autoPict="0">
                <anchor moveWithCells="1" sizeWithCells="1">
                  <from>
                    <xdr:col>13059</xdr:col>
                    <xdr:colOff>0</xdr:colOff>
                    <xdr:row>589881</xdr:row>
                    <xdr:rowOff>0</xdr:rowOff>
                  </from>
                  <to>
                    <xdr:col>13059</xdr:col>
                    <xdr:colOff>0</xdr:colOff>
                    <xdr:row>589881</xdr:row>
                    <xdr:rowOff>0</xdr:rowOff>
                  </to>
                </anchor>
              </controlPr>
            </control>
          </mc:Choice>
        </mc:AlternateContent>
        <mc:AlternateContent xmlns:mc="http://schemas.openxmlformats.org/markup-compatibility/2006">
          <mc:Choice Requires="x14">
            <control shapeId="61303" r:id="rId831" name="Button 887">
              <controlPr locked="0" defaultSize="0" autoFill="0" autoLine="0" autoPict="0">
                <anchor moveWithCells="1" sizeWithCells="1">
                  <from>
                    <xdr:col>13059</xdr:col>
                    <xdr:colOff>0</xdr:colOff>
                    <xdr:row>655417</xdr:row>
                    <xdr:rowOff>0</xdr:rowOff>
                  </from>
                  <to>
                    <xdr:col>13059</xdr:col>
                    <xdr:colOff>0</xdr:colOff>
                    <xdr:row>655417</xdr:row>
                    <xdr:rowOff>0</xdr:rowOff>
                  </to>
                </anchor>
              </controlPr>
            </control>
          </mc:Choice>
        </mc:AlternateContent>
        <mc:AlternateContent xmlns:mc="http://schemas.openxmlformats.org/markup-compatibility/2006">
          <mc:Choice Requires="x14">
            <control shapeId="61304" r:id="rId832" name="Button 888">
              <controlPr locked="0" defaultSize="0" autoFill="0" autoLine="0" autoPict="0">
                <anchor moveWithCells="1" sizeWithCells="1">
                  <from>
                    <xdr:col>13059</xdr:col>
                    <xdr:colOff>0</xdr:colOff>
                    <xdr:row>720953</xdr:row>
                    <xdr:rowOff>0</xdr:rowOff>
                  </from>
                  <to>
                    <xdr:col>13059</xdr:col>
                    <xdr:colOff>0</xdr:colOff>
                    <xdr:row>720953</xdr:row>
                    <xdr:rowOff>0</xdr:rowOff>
                  </to>
                </anchor>
              </controlPr>
            </control>
          </mc:Choice>
        </mc:AlternateContent>
        <mc:AlternateContent xmlns:mc="http://schemas.openxmlformats.org/markup-compatibility/2006">
          <mc:Choice Requires="x14">
            <control shapeId="61305" r:id="rId833" name="Button 889">
              <controlPr locked="0" defaultSize="0" autoFill="0" autoLine="0" autoPict="0">
                <anchor moveWithCells="1" sizeWithCells="1">
                  <from>
                    <xdr:col>13059</xdr:col>
                    <xdr:colOff>0</xdr:colOff>
                    <xdr:row>786489</xdr:row>
                    <xdr:rowOff>0</xdr:rowOff>
                  </from>
                  <to>
                    <xdr:col>13059</xdr:col>
                    <xdr:colOff>0</xdr:colOff>
                    <xdr:row>786489</xdr:row>
                    <xdr:rowOff>0</xdr:rowOff>
                  </to>
                </anchor>
              </controlPr>
            </control>
          </mc:Choice>
        </mc:AlternateContent>
        <mc:AlternateContent xmlns:mc="http://schemas.openxmlformats.org/markup-compatibility/2006">
          <mc:Choice Requires="x14">
            <control shapeId="61306" r:id="rId834" name="Button 890">
              <controlPr locked="0" defaultSize="0" autoFill="0" autoLine="0" autoPict="0">
                <anchor moveWithCells="1" sizeWithCells="1">
                  <from>
                    <xdr:col>13059</xdr:col>
                    <xdr:colOff>0</xdr:colOff>
                    <xdr:row>852025</xdr:row>
                    <xdr:rowOff>0</xdr:rowOff>
                  </from>
                  <to>
                    <xdr:col>13059</xdr:col>
                    <xdr:colOff>0</xdr:colOff>
                    <xdr:row>852025</xdr:row>
                    <xdr:rowOff>0</xdr:rowOff>
                  </to>
                </anchor>
              </controlPr>
            </control>
          </mc:Choice>
        </mc:AlternateContent>
        <mc:AlternateContent xmlns:mc="http://schemas.openxmlformats.org/markup-compatibility/2006">
          <mc:Choice Requires="x14">
            <control shapeId="61307" r:id="rId835" name="Button 891">
              <controlPr locked="0" defaultSize="0" autoFill="0" autoLine="0" autoPict="0">
                <anchor moveWithCells="1" sizeWithCells="1">
                  <from>
                    <xdr:col>13059</xdr:col>
                    <xdr:colOff>0</xdr:colOff>
                    <xdr:row>917561</xdr:row>
                    <xdr:rowOff>0</xdr:rowOff>
                  </from>
                  <to>
                    <xdr:col>13059</xdr:col>
                    <xdr:colOff>0</xdr:colOff>
                    <xdr:row>917561</xdr:row>
                    <xdr:rowOff>0</xdr:rowOff>
                  </to>
                </anchor>
              </controlPr>
            </control>
          </mc:Choice>
        </mc:AlternateContent>
        <mc:AlternateContent xmlns:mc="http://schemas.openxmlformats.org/markup-compatibility/2006">
          <mc:Choice Requires="x14">
            <control shapeId="61308" r:id="rId836" name="Button 892">
              <controlPr locked="0" defaultSize="0" autoFill="0" autoLine="0" autoPict="0">
                <anchor moveWithCells="1" sizeWithCells="1">
                  <from>
                    <xdr:col>13059</xdr:col>
                    <xdr:colOff>0</xdr:colOff>
                    <xdr:row>983097</xdr:row>
                    <xdr:rowOff>0</xdr:rowOff>
                  </from>
                  <to>
                    <xdr:col>13059</xdr:col>
                    <xdr:colOff>0</xdr:colOff>
                    <xdr:row>983097</xdr:row>
                    <xdr:rowOff>0</xdr:rowOff>
                  </to>
                </anchor>
              </controlPr>
            </control>
          </mc:Choice>
        </mc:AlternateContent>
        <mc:AlternateContent xmlns:mc="http://schemas.openxmlformats.org/markup-compatibility/2006">
          <mc:Choice Requires="x14">
            <control shapeId="61309" r:id="rId837" name="Button 893">
              <controlPr locked="0" defaultSize="0" autoFill="0" autoLine="0" autoPict="0">
                <anchor moveWithCells="1" sizeWithCells="1">
                  <from>
                    <xdr:col>13313</xdr:col>
                    <xdr:colOff>0</xdr:colOff>
                    <xdr:row>56</xdr:row>
                    <xdr:rowOff>0</xdr:rowOff>
                  </from>
                  <to>
                    <xdr:col>13313</xdr:col>
                    <xdr:colOff>0</xdr:colOff>
                    <xdr:row>56</xdr:row>
                    <xdr:rowOff>0</xdr:rowOff>
                  </to>
                </anchor>
              </controlPr>
            </control>
          </mc:Choice>
        </mc:AlternateContent>
        <mc:AlternateContent xmlns:mc="http://schemas.openxmlformats.org/markup-compatibility/2006">
          <mc:Choice Requires="x14">
            <control shapeId="61310" r:id="rId838" name="Button 894">
              <controlPr locked="0" defaultSize="0" autoFill="0" autoLine="0" autoPict="0">
                <anchor moveWithCells="1" sizeWithCells="1">
                  <from>
                    <xdr:col>13315</xdr:col>
                    <xdr:colOff>0</xdr:colOff>
                    <xdr:row>65593</xdr:row>
                    <xdr:rowOff>0</xdr:rowOff>
                  </from>
                  <to>
                    <xdr:col>13315</xdr:col>
                    <xdr:colOff>0</xdr:colOff>
                    <xdr:row>65593</xdr:row>
                    <xdr:rowOff>0</xdr:rowOff>
                  </to>
                </anchor>
              </controlPr>
            </control>
          </mc:Choice>
        </mc:AlternateContent>
        <mc:AlternateContent xmlns:mc="http://schemas.openxmlformats.org/markup-compatibility/2006">
          <mc:Choice Requires="x14">
            <control shapeId="61311" r:id="rId839" name="Button 895">
              <controlPr locked="0" defaultSize="0" autoFill="0" autoLine="0" autoPict="0">
                <anchor moveWithCells="1" sizeWithCells="1">
                  <from>
                    <xdr:col>13315</xdr:col>
                    <xdr:colOff>0</xdr:colOff>
                    <xdr:row>131129</xdr:row>
                    <xdr:rowOff>0</xdr:rowOff>
                  </from>
                  <to>
                    <xdr:col>13315</xdr:col>
                    <xdr:colOff>0</xdr:colOff>
                    <xdr:row>131129</xdr:row>
                    <xdr:rowOff>0</xdr:rowOff>
                  </to>
                </anchor>
              </controlPr>
            </control>
          </mc:Choice>
        </mc:AlternateContent>
        <mc:AlternateContent xmlns:mc="http://schemas.openxmlformats.org/markup-compatibility/2006">
          <mc:Choice Requires="x14">
            <control shapeId="61312" r:id="rId840" name="Button 896">
              <controlPr locked="0" defaultSize="0" autoFill="0" autoLine="0" autoPict="0">
                <anchor moveWithCells="1" sizeWithCells="1">
                  <from>
                    <xdr:col>13315</xdr:col>
                    <xdr:colOff>0</xdr:colOff>
                    <xdr:row>196665</xdr:row>
                    <xdr:rowOff>0</xdr:rowOff>
                  </from>
                  <to>
                    <xdr:col>13315</xdr:col>
                    <xdr:colOff>0</xdr:colOff>
                    <xdr:row>196665</xdr:row>
                    <xdr:rowOff>0</xdr:rowOff>
                  </to>
                </anchor>
              </controlPr>
            </control>
          </mc:Choice>
        </mc:AlternateContent>
        <mc:AlternateContent xmlns:mc="http://schemas.openxmlformats.org/markup-compatibility/2006">
          <mc:Choice Requires="x14">
            <control shapeId="61313" r:id="rId841" name="Button 897">
              <controlPr locked="0" defaultSize="0" autoFill="0" autoLine="0" autoPict="0">
                <anchor moveWithCells="1" sizeWithCells="1">
                  <from>
                    <xdr:col>13315</xdr:col>
                    <xdr:colOff>0</xdr:colOff>
                    <xdr:row>262201</xdr:row>
                    <xdr:rowOff>0</xdr:rowOff>
                  </from>
                  <to>
                    <xdr:col>13315</xdr:col>
                    <xdr:colOff>0</xdr:colOff>
                    <xdr:row>262201</xdr:row>
                    <xdr:rowOff>0</xdr:rowOff>
                  </to>
                </anchor>
              </controlPr>
            </control>
          </mc:Choice>
        </mc:AlternateContent>
        <mc:AlternateContent xmlns:mc="http://schemas.openxmlformats.org/markup-compatibility/2006">
          <mc:Choice Requires="x14">
            <control shapeId="61314" r:id="rId842" name="Button 898">
              <controlPr locked="0" defaultSize="0" autoFill="0" autoLine="0" autoPict="0">
                <anchor moveWithCells="1" sizeWithCells="1">
                  <from>
                    <xdr:col>13315</xdr:col>
                    <xdr:colOff>0</xdr:colOff>
                    <xdr:row>327737</xdr:row>
                    <xdr:rowOff>0</xdr:rowOff>
                  </from>
                  <to>
                    <xdr:col>13315</xdr:col>
                    <xdr:colOff>0</xdr:colOff>
                    <xdr:row>327737</xdr:row>
                    <xdr:rowOff>0</xdr:rowOff>
                  </to>
                </anchor>
              </controlPr>
            </control>
          </mc:Choice>
        </mc:AlternateContent>
        <mc:AlternateContent xmlns:mc="http://schemas.openxmlformats.org/markup-compatibility/2006">
          <mc:Choice Requires="x14">
            <control shapeId="61315" r:id="rId843" name="Button 899">
              <controlPr locked="0" defaultSize="0" autoFill="0" autoLine="0" autoPict="0">
                <anchor moveWithCells="1" sizeWithCells="1">
                  <from>
                    <xdr:col>13315</xdr:col>
                    <xdr:colOff>0</xdr:colOff>
                    <xdr:row>393273</xdr:row>
                    <xdr:rowOff>0</xdr:rowOff>
                  </from>
                  <to>
                    <xdr:col>13315</xdr:col>
                    <xdr:colOff>0</xdr:colOff>
                    <xdr:row>393273</xdr:row>
                    <xdr:rowOff>0</xdr:rowOff>
                  </to>
                </anchor>
              </controlPr>
            </control>
          </mc:Choice>
        </mc:AlternateContent>
        <mc:AlternateContent xmlns:mc="http://schemas.openxmlformats.org/markup-compatibility/2006">
          <mc:Choice Requires="x14">
            <control shapeId="61316" r:id="rId844" name="Button 900">
              <controlPr locked="0" defaultSize="0" autoFill="0" autoLine="0" autoPict="0">
                <anchor moveWithCells="1" sizeWithCells="1">
                  <from>
                    <xdr:col>13315</xdr:col>
                    <xdr:colOff>0</xdr:colOff>
                    <xdr:row>458809</xdr:row>
                    <xdr:rowOff>0</xdr:rowOff>
                  </from>
                  <to>
                    <xdr:col>13315</xdr:col>
                    <xdr:colOff>0</xdr:colOff>
                    <xdr:row>458809</xdr:row>
                    <xdr:rowOff>0</xdr:rowOff>
                  </to>
                </anchor>
              </controlPr>
            </control>
          </mc:Choice>
        </mc:AlternateContent>
        <mc:AlternateContent xmlns:mc="http://schemas.openxmlformats.org/markup-compatibility/2006">
          <mc:Choice Requires="x14">
            <control shapeId="61317" r:id="rId845" name="Button 901">
              <controlPr locked="0" defaultSize="0" autoFill="0" autoLine="0" autoPict="0">
                <anchor moveWithCells="1" sizeWithCells="1">
                  <from>
                    <xdr:col>13315</xdr:col>
                    <xdr:colOff>0</xdr:colOff>
                    <xdr:row>524345</xdr:row>
                    <xdr:rowOff>0</xdr:rowOff>
                  </from>
                  <to>
                    <xdr:col>13315</xdr:col>
                    <xdr:colOff>0</xdr:colOff>
                    <xdr:row>524345</xdr:row>
                    <xdr:rowOff>0</xdr:rowOff>
                  </to>
                </anchor>
              </controlPr>
            </control>
          </mc:Choice>
        </mc:AlternateContent>
        <mc:AlternateContent xmlns:mc="http://schemas.openxmlformats.org/markup-compatibility/2006">
          <mc:Choice Requires="x14">
            <control shapeId="61318" r:id="rId846" name="Button 902">
              <controlPr locked="0" defaultSize="0" autoFill="0" autoLine="0" autoPict="0">
                <anchor moveWithCells="1" sizeWithCells="1">
                  <from>
                    <xdr:col>13315</xdr:col>
                    <xdr:colOff>0</xdr:colOff>
                    <xdr:row>589881</xdr:row>
                    <xdr:rowOff>0</xdr:rowOff>
                  </from>
                  <to>
                    <xdr:col>13315</xdr:col>
                    <xdr:colOff>0</xdr:colOff>
                    <xdr:row>589881</xdr:row>
                    <xdr:rowOff>0</xdr:rowOff>
                  </to>
                </anchor>
              </controlPr>
            </control>
          </mc:Choice>
        </mc:AlternateContent>
        <mc:AlternateContent xmlns:mc="http://schemas.openxmlformats.org/markup-compatibility/2006">
          <mc:Choice Requires="x14">
            <control shapeId="61319" r:id="rId847" name="Button 903">
              <controlPr locked="0" defaultSize="0" autoFill="0" autoLine="0" autoPict="0">
                <anchor moveWithCells="1" sizeWithCells="1">
                  <from>
                    <xdr:col>13315</xdr:col>
                    <xdr:colOff>0</xdr:colOff>
                    <xdr:row>655417</xdr:row>
                    <xdr:rowOff>0</xdr:rowOff>
                  </from>
                  <to>
                    <xdr:col>13315</xdr:col>
                    <xdr:colOff>0</xdr:colOff>
                    <xdr:row>655417</xdr:row>
                    <xdr:rowOff>0</xdr:rowOff>
                  </to>
                </anchor>
              </controlPr>
            </control>
          </mc:Choice>
        </mc:AlternateContent>
        <mc:AlternateContent xmlns:mc="http://schemas.openxmlformats.org/markup-compatibility/2006">
          <mc:Choice Requires="x14">
            <control shapeId="61320" r:id="rId848" name="Button 904">
              <controlPr locked="0" defaultSize="0" autoFill="0" autoLine="0" autoPict="0">
                <anchor moveWithCells="1" sizeWithCells="1">
                  <from>
                    <xdr:col>13315</xdr:col>
                    <xdr:colOff>0</xdr:colOff>
                    <xdr:row>720953</xdr:row>
                    <xdr:rowOff>0</xdr:rowOff>
                  </from>
                  <to>
                    <xdr:col>13315</xdr:col>
                    <xdr:colOff>0</xdr:colOff>
                    <xdr:row>720953</xdr:row>
                    <xdr:rowOff>0</xdr:rowOff>
                  </to>
                </anchor>
              </controlPr>
            </control>
          </mc:Choice>
        </mc:AlternateContent>
        <mc:AlternateContent xmlns:mc="http://schemas.openxmlformats.org/markup-compatibility/2006">
          <mc:Choice Requires="x14">
            <control shapeId="61321" r:id="rId849" name="Button 905">
              <controlPr locked="0" defaultSize="0" autoFill="0" autoLine="0" autoPict="0">
                <anchor moveWithCells="1" sizeWithCells="1">
                  <from>
                    <xdr:col>13315</xdr:col>
                    <xdr:colOff>0</xdr:colOff>
                    <xdr:row>786489</xdr:row>
                    <xdr:rowOff>0</xdr:rowOff>
                  </from>
                  <to>
                    <xdr:col>13315</xdr:col>
                    <xdr:colOff>0</xdr:colOff>
                    <xdr:row>786489</xdr:row>
                    <xdr:rowOff>0</xdr:rowOff>
                  </to>
                </anchor>
              </controlPr>
            </control>
          </mc:Choice>
        </mc:AlternateContent>
        <mc:AlternateContent xmlns:mc="http://schemas.openxmlformats.org/markup-compatibility/2006">
          <mc:Choice Requires="x14">
            <control shapeId="61322" r:id="rId850" name="Button 906">
              <controlPr locked="0" defaultSize="0" autoFill="0" autoLine="0" autoPict="0">
                <anchor moveWithCells="1" sizeWithCells="1">
                  <from>
                    <xdr:col>13315</xdr:col>
                    <xdr:colOff>0</xdr:colOff>
                    <xdr:row>852025</xdr:row>
                    <xdr:rowOff>0</xdr:rowOff>
                  </from>
                  <to>
                    <xdr:col>13315</xdr:col>
                    <xdr:colOff>0</xdr:colOff>
                    <xdr:row>852025</xdr:row>
                    <xdr:rowOff>0</xdr:rowOff>
                  </to>
                </anchor>
              </controlPr>
            </control>
          </mc:Choice>
        </mc:AlternateContent>
        <mc:AlternateContent xmlns:mc="http://schemas.openxmlformats.org/markup-compatibility/2006">
          <mc:Choice Requires="x14">
            <control shapeId="61323" r:id="rId851" name="Button 907">
              <controlPr locked="0" defaultSize="0" autoFill="0" autoLine="0" autoPict="0">
                <anchor moveWithCells="1" sizeWithCells="1">
                  <from>
                    <xdr:col>13315</xdr:col>
                    <xdr:colOff>0</xdr:colOff>
                    <xdr:row>917561</xdr:row>
                    <xdr:rowOff>0</xdr:rowOff>
                  </from>
                  <to>
                    <xdr:col>13315</xdr:col>
                    <xdr:colOff>0</xdr:colOff>
                    <xdr:row>917561</xdr:row>
                    <xdr:rowOff>0</xdr:rowOff>
                  </to>
                </anchor>
              </controlPr>
            </control>
          </mc:Choice>
        </mc:AlternateContent>
        <mc:AlternateContent xmlns:mc="http://schemas.openxmlformats.org/markup-compatibility/2006">
          <mc:Choice Requires="x14">
            <control shapeId="61324" r:id="rId852" name="Button 908">
              <controlPr locked="0" defaultSize="0" autoFill="0" autoLine="0" autoPict="0">
                <anchor moveWithCells="1" sizeWithCells="1">
                  <from>
                    <xdr:col>13315</xdr:col>
                    <xdr:colOff>0</xdr:colOff>
                    <xdr:row>983097</xdr:row>
                    <xdr:rowOff>0</xdr:rowOff>
                  </from>
                  <to>
                    <xdr:col>13315</xdr:col>
                    <xdr:colOff>0</xdr:colOff>
                    <xdr:row>983097</xdr:row>
                    <xdr:rowOff>0</xdr:rowOff>
                  </to>
                </anchor>
              </controlPr>
            </control>
          </mc:Choice>
        </mc:AlternateContent>
        <mc:AlternateContent xmlns:mc="http://schemas.openxmlformats.org/markup-compatibility/2006">
          <mc:Choice Requires="x14">
            <control shapeId="61325" r:id="rId853" name="Button 909">
              <controlPr locked="0" defaultSize="0" autoFill="0" autoLine="0" autoPict="0">
                <anchor moveWithCells="1" sizeWithCells="1">
                  <from>
                    <xdr:col>13569</xdr:col>
                    <xdr:colOff>0</xdr:colOff>
                    <xdr:row>56</xdr:row>
                    <xdr:rowOff>0</xdr:rowOff>
                  </from>
                  <to>
                    <xdr:col>13569</xdr:col>
                    <xdr:colOff>0</xdr:colOff>
                    <xdr:row>56</xdr:row>
                    <xdr:rowOff>0</xdr:rowOff>
                  </to>
                </anchor>
              </controlPr>
            </control>
          </mc:Choice>
        </mc:AlternateContent>
        <mc:AlternateContent xmlns:mc="http://schemas.openxmlformats.org/markup-compatibility/2006">
          <mc:Choice Requires="x14">
            <control shapeId="61326" r:id="rId854" name="Button 910">
              <controlPr locked="0" defaultSize="0" autoFill="0" autoLine="0" autoPict="0">
                <anchor moveWithCells="1" sizeWithCells="1">
                  <from>
                    <xdr:col>13571</xdr:col>
                    <xdr:colOff>0</xdr:colOff>
                    <xdr:row>65593</xdr:row>
                    <xdr:rowOff>0</xdr:rowOff>
                  </from>
                  <to>
                    <xdr:col>13571</xdr:col>
                    <xdr:colOff>0</xdr:colOff>
                    <xdr:row>65593</xdr:row>
                    <xdr:rowOff>0</xdr:rowOff>
                  </to>
                </anchor>
              </controlPr>
            </control>
          </mc:Choice>
        </mc:AlternateContent>
        <mc:AlternateContent xmlns:mc="http://schemas.openxmlformats.org/markup-compatibility/2006">
          <mc:Choice Requires="x14">
            <control shapeId="61327" r:id="rId855" name="Button 911">
              <controlPr locked="0" defaultSize="0" autoFill="0" autoLine="0" autoPict="0">
                <anchor moveWithCells="1" sizeWithCells="1">
                  <from>
                    <xdr:col>13571</xdr:col>
                    <xdr:colOff>0</xdr:colOff>
                    <xdr:row>131129</xdr:row>
                    <xdr:rowOff>0</xdr:rowOff>
                  </from>
                  <to>
                    <xdr:col>13571</xdr:col>
                    <xdr:colOff>0</xdr:colOff>
                    <xdr:row>131129</xdr:row>
                    <xdr:rowOff>0</xdr:rowOff>
                  </to>
                </anchor>
              </controlPr>
            </control>
          </mc:Choice>
        </mc:AlternateContent>
        <mc:AlternateContent xmlns:mc="http://schemas.openxmlformats.org/markup-compatibility/2006">
          <mc:Choice Requires="x14">
            <control shapeId="61328" r:id="rId856" name="Button 912">
              <controlPr locked="0" defaultSize="0" autoFill="0" autoLine="0" autoPict="0">
                <anchor moveWithCells="1" sizeWithCells="1">
                  <from>
                    <xdr:col>13571</xdr:col>
                    <xdr:colOff>0</xdr:colOff>
                    <xdr:row>196665</xdr:row>
                    <xdr:rowOff>0</xdr:rowOff>
                  </from>
                  <to>
                    <xdr:col>13571</xdr:col>
                    <xdr:colOff>0</xdr:colOff>
                    <xdr:row>196665</xdr:row>
                    <xdr:rowOff>0</xdr:rowOff>
                  </to>
                </anchor>
              </controlPr>
            </control>
          </mc:Choice>
        </mc:AlternateContent>
        <mc:AlternateContent xmlns:mc="http://schemas.openxmlformats.org/markup-compatibility/2006">
          <mc:Choice Requires="x14">
            <control shapeId="61329" r:id="rId857" name="Button 913">
              <controlPr locked="0" defaultSize="0" autoFill="0" autoLine="0" autoPict="0">
                <anchor moveWithCells="1" sizeWithCells="1">
                  <from>
                    <xdr:col>13571</xdr:col>
                    <xdr:colOff>0</xdr:colOff>
                    <xdr:row>262201</xdr:row>
                    <xdr:rowOff>0</xdr:rowOff>
                  </from>
                  <to>
                    <xdr:col>13571</xdr:col>
                    <xdr:colOff>0</xdr:colOff>
                    <xdr:row>262201</xdr:row>
                    <xdr:rowOff>0</xdr:rowOff>
                  </to>
                </anchor>
              </controlPr>
            </control>
          </mc:Choice>
        </mc:AlternateContent>
        <mc:AlternateContent xmlns:mc="http://schemas.openxmlformats.org/markup-compatibility/2006">
          <mc:Choice Requires="x14">
            <control shapeId="61330" r:id="rId858" name="Button 914">
              <controlPr locked="0" defaultSize="0" autoFill="0" autoLine="0" autoPict="0">
                <anchor moveWithCells="1" sizeWithCells="1">
                  <from>
                    <xdr:col>13571</xdr:col>
                    <xdr:colOff>0</xdr:colOff>
                    <xdr:row>327737</xdr:row>
                    <xdr:rowOff>0</xdr:rowOff>
                  </from>
                  <to>
                    <xdr:col>13571</xdr:col>
                    <xdr:colOff>0</xdr:colOff>
                    <xdr:row>327737</xdr:row>
                    <xdr:rowOff>0</xdr:rowOff>
                  </to>
                </anchor>
              </controlPr>
            </control>
          </mc:Choice>
        </mc:AlternateContent>
        <mc:AlternateContent xmlns:mc="http://schemas.openxmlformats.org/markup-compatibility/2006">
          <mc:Choice Requires="x14">
            <control shapeId="61331" r:id="rId859" name="Button 915">
              <controlPr locked="0" defaultSize="0" autoFill="0" autoLine="0" autoPict="0">
                <anchor moveWithCells="1" sizeWithCells="1">
                  <from>
                    <xdr:col>13571</xdr:col>
                    <xdr:colOff>0</xdr:colOff>
                    <xdr:row>393273</xdr:row>
                    <xdr:rowOff>0</xdr:rowOff>
                  </from>
                  <to>
                    <xdr:col>13571</xdr:col>
                    <xdr:colOff>0</xdr:colOff>
                    <xdr:row>393273</xdr:row>
                    <xdr:rowOff>0</xdr:rowOff>
                  </to>
                </anchor>
              </controlPr>
            </control>
          </mc:Choice>
        </mc:AlternateContent>
        <mc:AlternateContent xmlns:mc="http://schemas.openxmlformats.org/markup-compatibility/2006">
          <mc:Choice Requires="x14">
            <control shapeId="61332" r:id="rId860" name="Button 916">
              <controlPr locked="0" defaultSize="0" autoFill="0" autoLine="0" autoPict="0">
                <anchor moveWithCells="1" sizeWithCells="1">
                  <from>
                    <xdr:col>13571</xdr:col>
                    <xdr:colOff>0</xdr:colOff>
                    <xdr:row>458809</xdr:row>
                    <xdr:rowOff>0</xdr:rowOff>
                  </from>
                  <to>
                    <xdr:col>13571</xdr:col>
                    <xdr:colOff>0</xdr:colOff>
                    <xdr:row>458809</xdr:row>
                    <xdr:rowOff>0</xdr:rowOff>
                  </to>
                </anchor>
              </controlPr>
            </control>
          </mc:Choice>
        </mc:AlternateContent>
        <mc:AlternateContent xmlns:mc="http://schemas.openxmlformats.org/markup-compatibility/2006">
          <mc:Choice Requires="x14">
            <control shapeId="61333" r:id="rId861" name="Button 917">
              <controlPr locked="0" defaultSize="0" autoFill="0" autoLine="0" autoPict="0">
                <anchor moveWithCells="1" sizeWithCells="1">
                  <from>
                    <xdr:col>13571</xdr:col>
                    <xdr:colOff>0</xdr:colOff>
                    <xdr:row>524345</xdr:row>
                    <xdr:rowOff>0</xdr:rowOff>
                  </from>
                  <to>
                    <xdr:col>13571</xdr:col>
                    <xdr:colOff>0</xdr:colOff>
                    <xdr:row>524345</xdr:row>
                    <xdr:rowOff>0</xdr:rowOff>
                  </to>
                </anchor>
              </controlPr>
            </control>
          </mc:Choice>
        </mc:AlternateContent>
        <mc:AlternateContent xmlns:mc="http://schemas.openxmlformats.org/markup-compatibility/2006">
          <mc:Choice Requires="x14">
            <control shapeId="61334" r:id="rId862" name="Button 918">
              <controlPr locked="0" defaultSize="0" autoFill="0" autoLine="0" autoPict="0">
                <anchor moveWithCells="1" sizeWithCells="1">
                  <from>
                    <xdr:col>13571</xdr:col>
                    <xdr:colOff>0</xdr:colOff>
                    <xdr:row>589881</xdr:row>
                    <xdr:rowOff>0</xdr:rowOff>
                  </from>
                  <to>
                    <xdr:col>13571</xdr:col>
                    <xdr:colOff>0</xdr:colOff>
                    <xdr:row>589881</xdr:row>
                    <xdr:rowOff>0</xdr:rowOff>
                  </to>
                </anchor>
              </controlPr>
            </control>
          </mc:Choice>
        </mc:AlternateContent>
        <mc:AlternateContent xmlns:mc="http://schemas.openxmlformats.org/markup-compatibility/2006">
          <mc:Choice Requires="x14">
            <control shapeId="61335" r:id="rId863" name="Button 919">
              <controlPr locked="0" defaultSize="0" autoFill="0" autoLine="0" autoPict="0">
                <anchor moveWithCells="1" sizeWithCells="1">
                  <from>
                    <xdr:col>13571</xdr:col>
                    <xdr:colOff>0</xdr:colOff>
                    <xdr:row>655417</xdr:row>
                    <xdr:rowOff>0</xdr:rowOff>
                  </from>
                  <to>
                    <xdr:col>13571</xdr:col>
                    <xdr:colOff>0</xdr:colOff>
                    <xdr:row>655417</xdr:row>
                    <xdr:rowOff>0</xdr:rowOff>
                  </to>
                </anchor>
              </controlPr>
            </control>
          </mc:Choice>
        </mc:AlternateContent>
        <mc:AlternateContent xmlns:mc="http://schemas.openxmlformats.org/markup-compatibility/2006">
          <mc:Choice Requires="x14">
            <control shapeId="61336" r:id="rId864" name="Button 920">
              <controlPr locked="0" defaultSize="0" autoFill="0" autoLine="0" autoPict="0">
                <anchor moveWithCells="1" sizeWithCells="1">
                  <from>
                    <xdr:col>13571</xdr:col>
                    <xdr:colOff>0</xdr:colOff>
                    <xdr:row>720953</xdr:row>
                    <xdr:rowOff>0</xdr:rowOff>
                  </from>
                  <to>
                    <xdr:col>13571</xdr:col>
                    <xdr:colOff>0</xdr:colOff>
                    <xdr:row>720953</xdr:row>
                    <xdr:rowOff>0</xdr:rowOff>
                  </to>
                </anchor>
              </controlPr>
            </control>
          </mc:Choice>
        </mc:AlternateContent>
        <mc:AlternateContent xmlns:mc="http://schemas.openxmlformats.org/markup-compatibility/2006">
          <mc:Choice Requires="x14">
            <control shapeId="61337" r:id="rId865" name="Button 921">
              <controlPr locked="0" defaultSize="0" autoFill="0" autoLine="0" autoPict="0">
                <anchor moveWithCells="1" sizeWithCells="1">
                  <from>
                    <xdr:col>13571</xdr:col>
                    <xdr:colOff>0</xdr:colOff>
                    <xdr:row>786489</xdr:row>
                    <xdr:rowOff>0</xdr:rowOff>
                  </from>
                  <to>
                    <xdr:col>13571</xdr:col>
                    <xdr:colOff>0</xdr:colOff>
                    <xdr:row>786489</xdr:row>
                    <xdr:rowOff>0</xdr:rowOff>
                  </to>
                </anchor>
              </controlPr>
            </control>
          </mc:Choice>
        </mc:AlternateContent>
        <mc:AlternateContent xmlns:mc="http://schemas.openxmlformats.org/markup-compatibility/2006">
          <mc:Choice Requires="x14">
            <control shapeId="61338" r:id="rId866" name="Button 922">
              <controlPr locked="0" defaultSize="0" autoFill="0" autoLine="0" autoPict="0">
                <anchor moveWithCells="1" sizeWithCells="1">
                  <from>
                    <xdr:col>13571</xdr:col>
                    <xdr:colOff>0</xdr:colOff>
                    <xdr:row>852025</xdr:row>
                    <xdr:rowOff>0</xdr:rowOff>
                  </from>
                  <to>
                    <xdr:col>13571</xdr:col>
                    <xdr:colOff>0</xdr:colOff>
                    <xdr:row>852025</xdr:row>
                    <xdr:rowOff>0</xdr:rowOff>
                  </to>
                </anchor>
              </controlPr>
            </control>
          </mc:Choice>
        </mc:AlternateContent>
        <mc:AlternateContent xmlns:mc="http://schemas.openxmlformats.org/markup-compatibility/2006">
          <mc:Choice Requires="x14">
            <control shapeId="61339" r:id="rId867" name="Button 923">
              <controlPr locked="0" defaultSize="0" autoFill="0" autoLine="0" autoPict="0">
                <anchor moveWithCells="1" sizeWithCells="1">
                  <from>
                    <xdr:col>13571</xdr:col>
                    <xdr:colOff>0</xdr:colOff>
                    <xdr:row>917561</xdr:row>
                    <xdr:rowOff>0</xdr:rowOff>
                  </from>
                  <to>
                    <xdr:col>13571</xdr:col>
                    <xdr:colOff>0</xdr:colOff>
                    <xdr:row>917561</xdr:row>
                    <xdr:rowOff>0</xdr:rowOff>
                  </to>
                </anchor>
              </controlPr>
            </control>
          </mc:Choice>
        </mc:AlternateContent>
        <mc:AlternateContent xmlns:mc="http://schemas.openxmlformats.org/markup-compatibility/2006">
          <mc:Choice Requires="x14">
            <control shapeId="61340" r:id="rId868" name="Button 924">
              <controlPr locked="0" defaultSize="0" autoFill="0" autoLine="0" autoPict="0">
                <anchor moveWithCells="1" sizeWithCells="1">
                  <from>
                    <xdr:col>13571</xdr:col>
                    <xdr:colOff>0</xdr:colOff>
                    <xdr:row>983097</xdr:row>
                    <xdr:rowOff>0</xdr:rowOff>
                  </from>
                  <to>
                    <xdr:col>13571</xdr:col>
                    <xdr:colOff>0</xdr:colOff>
                    <xdr:row>983097</xdr:row>
                    <xdr:rowOff>0</xdr:rowOff>
                  </to>
                </anchor>
              </controlPr>
            </control>
          </mc:Choice>
        </mc:AlternateContent>
        <mc:AlternateContent xmlns:mc="http://schemas.openxmlformats.org/markup-compatibility/2006">
          <mc:Choice Requires="x14">
            <control shapeId="61341" r:id="rId869" name="Button 925">
              <controlPr locked="0" defaultSize="0" autoFill="0" autoLine="0" autoPict="0">
                <anchor moveWithCells="1" sizeWithCells="1">
                  <from>
                    <xdr:col>13825</xdr:col>
                    <xdr:colOff>0</xdr:colOff>
                    <xdr:row>56</xdr:row>
                    <xdr:rowOff>0</xdr:rowOff>
                  </from>
                  <to>
                    <xdr:col>13825</xdr:col>
                    <xdr:colOff>0</xdr:colOff>
                    <xdr:row>56</xdr:row>
                    <xdr:rowOff>0</xdr:rowOff>
                  </to>
                </anchor>
              </controlPr>
            </control>
          </mc:Choice>
        </mc:AlternateContent>
        <mc:AlternateContent xmlns:mc="http://schemas.openxmlformats.org/markup-compatibility/2006">
          <mc:Choice Requires="x14">
            <control shapeId="61342" r:id="rId870" name="Button 926">
              <controlPr locked="0" defaultSize="0" autoFill="0" autoLine="0" autoPict="0">
                <anchor moveWithCells="1" sizeWithCells="1">
                  <from>
                    <xdr:col>13827</xdr:col>
                    <xdr:colOff>0</xdr:colOff>
                    <xdr:row>65593</xdr:row>
                    <xdr:rowOff>0</xdr:rowOff>
                  </from>
                  <to>
                    <xdr:col>13827</xdr:col>
                    <xdr:colOff>0</xdr:colOff>
                    <xdr:row>65593</xdr:row>
                    <xdr:rowOff>0</xdr:rowOff>
                  </to>
                </anchor>
              </controlPr>
            </control>
          </mc:Choice>
        </mc:AlternateContent>
        <mc:AlternateContent xmlns:mc="http://schemas.openxmlformats.org/markup-compatibility/2006">
          <mc:Choice Requires="x14">
            <control shapeId="61343" r:id="rId871" name="Button 927">
              <controlPr locked="0" defaultSize="0" autoFill="0" autoLine="0" autoPict="0">
                <anchor moveWithCells="1" sizeWithCells="1">
                  <from>
                    <xdr:col>13827</xdr:col>
                    <xdr:colOff>0</xdr:colOff>
                    <xdr:row>131129</xdr:row>
                    <xdr:rowOff>0</xdr:rowOff>
                  </from>
                  <to>
                    <xdr:col>13827</xdr:col>
                    <xdr:colOff>0</xdr:colOff>
                    <xdr:row>131129</xdr:row>
                    <xdr:rowOff>0</xdr:rowOff>
                  </to>
                </anchor>
              </controlPr>
            </control>
          </mc:Choice>
        </mc:AlternateContent>
        <mc:AlternateContent xmlns:mc="http://schemas.openxmlformats.org/markup-compatibility/2006">
          <mc:Choice Requires="x14">
            <control shapeId="61344" r:id="rId872" name="Button 928">
              <controlPr locked="0" defaultSize="0" autoFill="0" autoLine="0" autoPict="0">
                <anchor moveWithCells="1" sizeWithCells="1">
                  <from>
                    <xdr:col>13827</xdr:col>
                    <xdr:colOff>0</xdr:colOff>
                    <xdr:row>196665</xdr:row>
                    <xdr:rowOff>0</xdr:rowOff>
                  </from>
                  <to>
                    <xdr:col>13827</xdr:col>
                    <xdr:colOff>0</xdr:colOff>
                    <xdr:row>196665</xdr:row>
                    <xdr:rowOff>0</xdr:rowOff>
                  </to>
                </anchor>
              </controlPr>
            </control>
          </mc:Choice>
        </mc:AlternateContent>
        <mc:AlternateContent xmlns:mc="http://schemas.openxmlformats.org/markup-compatibility/2006">
          <mc:Choice Requires="x14">
            <control shapeId="61345" r:id="rId873" name="Button 929">
              <controlPr locked="0" defaultSize="0" autoFill="0" autoLine="0" autoPict="0">
                <anchor moveWithCells="1" sizeWithCells="1">
                  <from>
                    <xdr:col>13827</xdr:col>
                    <xdr:colOff>0</xdr:colOff>
                    <xdr:row>262201</xdr:row>
                    <xdr:rowOff>0</xdr:rowOff>
                  </from>
                  <to>
                    <xdr:col>13827</xdr:col>
                    <xdr:colOff>0</xdr:colOff>
                    <xdr:row>262201</xdr:row>
                    <xdr:rowOff>0</xdr:rowOff>
                  </to>
                </anchor>
              </controlPr>
            </control>
          </mc:Choice>
        </mc:AlternateContent>
        <mc:AlternateContent xmlns:mc="http://schemas.openxmlformats.org/markup-compatibility/2006">
          <mc:Choice Requires="x14">
            <control shapeId="61346" r:id="rId874" name="Button 930">
              <controlPr locked="0" defaultSize="0" autoFill="0" autoLine="0" autoPict="0">
                <anchor moveWithCells="1" sizeWithCells="1">
                  <from>
                    <xdr:col>13827</xdr:col>
                    <xdr:colOff>0</xdr:colOff>
                    <xdr:row>327737</xdr:row>
                    <xdr:rowOff>0</xdr:rowOff>
                  </from>
                  <to>
                    <xdr:col>13827</xdr:col>
                    <xdr:colOff>0</xdr:colOff>
                    <xdr:row>327737</xdr:row>
                    <xdr:rowOff>0</xdr:rowOff>
                  </to>
                </anchor>
              </controlPr>
            </control>
          </mc:Choice>
        </mc:AlternateContent>
        <mc:AlternateContent xmlns:mc="http://schemas.openxmlformats.org/markup-compatibility/2006">
          <mc:Choice Requires="x14">
            <control shapeId="61347" r:id="rId875" name="Button 931">
              <controlPr locked="0" defaultSize="0" autoFill="0" autoLine="0" autoPict="0">
                <anchor moveWithCells="1" sizeWithCells="1">
                  <from>
                    <xdr:col>13827</xdr:col>
                    <xdr:colOff>0</xdr:colOff>
                    <xdr:row>393273</xdr:row>
                    <xdr:rowOff>0</xdr:rowOff>
                  </from>
                  <to>
                    <xdr:col>13827</xdr:col>
                    <xdr:colOff>0</xdr:colOff>
                    <xdr:row>393273</xdr:row>
                    <xdr:rowOff>0</xdr:rowOff>
                  </to>
                </anchor>
              </controlPr>
            </control>
          </mc:Choice>
        </mc:AlternateContent>
        <mc:AlternateContent xmlns:mc="http://schemas.openxmlformats.org/markup-compatibility/2006">
          <mc:Choice Requires="x14">
            <control shapeId="61348" r:id="rId876" name="Button 932">
              <controlPr locked="0" defaultSize="0" autoFill="0" autoLine="0" autoPict="0">
                <anchor moveWithCells="1" sizeWithCells="1">
                  <from>
                    <xdr:col>13827</xdr:col>
                    <xdr:colOff>0</xdr:colOff>
                    <xdr:row>458809</xdr:row>
                    <xdr:rowOff>0</xdr:rowOff>
                  </from>
                  <to>
                    <xdr:col>13827</xdr:col>
                    <xdr:colOff>0</xdr:colOff>
                    <xdr:row>458809</xdr:row>
                    <xdr:rowOff>0</xdr:rowOff>
                  </to>
                </anchor>
              </controlPr>
            </control>
          </mc:Choice>
        </mc:AlternateContent>
        <mc:AlternateContent xmlns:mc="http://schemas.openxmlformats.org/markup-compatibility/2006">
          <mc:Choice Requires="x14">
            <control shapeId="61349" r:id="rId877" name="Button 933">
              <controlPr locked="0" defaultSize="0" autoFill="0" autoLine="0" autoPict="0">
                <anchor moveWithCells="1" sizeWithCells="1">
                  <from>
                    <xdr:col>13827</xdr:col>
                    <xdr:colOff>0</xdr:colOff>
                    <xdr:row>524345</xdr:row>
                    <xdr:rowOff>0</xdr:rowOff>
                  </from>
                  <to>
                    <xdr:col>13827</xdr:col>
                    <xdr:colOff>0</xdr:colOff>
                    <xdr:row>524345</xdr:row>
                    <xdr:rowOff>0</xdr:rowOff>
                  </to>
                </anchor>
              </controlPr>
            </control>
          </mc:Choice>
        </mc:AlternateContent>
        <mc:AlternateContent xmlns:mc="http://schemas.openxmlformats.org/markup-compatibility/2006">
          <mc:Choice Requires="x14">
            <control shapeId="61350" r:id="rId878" name="Button 934">
              <controlPr locked="0" defaultSize="0" autoFill="0" autoLine="0" autoPict="0">
                <anchor moveWithCells="1" sizeWithCells="1">
                  <from>
                    <xdr:col>13827</xdr:col>
                    <xdr:colOff>0</xdr:colOff>
                    <xdr:row>589881</xdr:row>
                    <xdr:rowOff>0</xdr:rowOff>
                  </from>
                  <to>
                    <xdr:col>13827</xdr:col>
                    <xdr:colOff>0</xdr:colOff>
                    <xdr:row>589881</xdr:row>
                    <xdr:rowOff>0</xdr:rowOff>
                  </to>
                </anchor>
              </controlPr>
            </control>
          </mc:Choice>
        </mc:AlternateContent>
        <mc:AlternateContent xmlns:mc="http://schemas.openxmlformats.org/markup-compatibility/2006">
          <mc:Choice Requires="x14">
            <control shapeId="61351" r:id="rId879" name="Button 935">
              <controlPr locked="0" defaultSize="0" autoFill="0" autoLine="0" autoPict="0">
                <anchor moveWithCells="1" sizeWithCells="1">
                  <from>
                    <xdr:col>13827</xdr:col>
                    <xdr:colOff>0</xdr:colOff>
                    <xdr:row>655417</xdr:row>
                    <xdr:rowOff>0</xdr:rowOff>
                  </from>
                  <to>
                    <xdr:col>13827</xdr:col>
                    <xdr:colOff>0</xdr:colOff>
                    <xdr:row>655417</xdr:row>
                    <xdr:rowOff>0</xdr:rowOff>
                  </to>
                </anchor>
              </controlPr>
            </control>
          </mc:Choice>
        </mc:AlternateContent>
        <mc:AlternateContent xmlns:mc="http://schemas.openxmlformats.org/markup-compatibility/2006">
          <mc:Choice Requires="x14">
            <control shapeId="61352" r:id="rId880" name="Button 936">
              <controlPr locked="0" defaultSize="0" autoFill="0" autoLine="0" autoPict="0">
                <anchor moveWithCells="1" sizeWithCells="1">
                  <from>
                    <xdr:col>13827</xdr:col>
                    <xdr:colOff>0</xdr:colOff>
                    <xdr:row>720953</xdr:row>
                    <xdr:rowOff>0</xdr:rowOff>
                  </from>
                  <to>
                    <xdr:col>13827</xdr:col>
                    <xdr:colOff>0</xdr:colOff>
                    <xdr:row>720953</xdr:row>
                    <xdr:rowOff>0</xdr:rowOff>
                  </to>
                </anchor>
              </controlPr>
            </control>
          </mc:Choice>
        </mc:AlternateContent>
        <mc:AlternateContent xmlns:mc="http://schemas.openxmlformats.org/markup-compatibility/2006">
          <mc:Choice Requires="x14">
            <control shapeId="61353" r:id="rId881" name="Button 937">
              <controlPr locked="0" defaultSize="0" autoFill="0" autoLine="0" autoPict="0">
                <anchor moveWithCells="1" sizeWithCells="1">
                  <from>
                    <xdr:col>13827</xdr:col>
                    <xdr:colOff>0</xdr:colOff>
                    <xdr:row>786489</xdr:row>
                    <xdr:rowOff>0</xdr:rowOff>
                  </from>
                  <to>
                    <xdr:col>13827</xdr:col>
                    <xdr:colOff>0</xdr:colOff>
                    <xdr:row>786489</xdr:row>
                    <xdr:rowOff>0</xdr:rowOff>
                  </to>
                </anchor>
              </controlPr>
            </control>
          </mc:Choice>
        </mc:AlternateContent>
        <mc:AlternateContent xmlns:mc="http://schemas.openxmlformats.org/markup-compatibility/2006">
          <mc:Choice Requires="x14">
            <control shapeId="61354" r:id="rId882" name="Button 938">
              <controlPr locked="0" defaultSize="0" autoFill="0" autoLine="0" autoPict="0">
                <anchor moveWithCells="1" sizeWithCells="1">
                  <from>
                    <xdr:col>13827</xdr:col>
                    <xdr:colOff>0</xdr:colOff>
                    <xdr:row>852025</xdr:row>
                    <xdr:rowOff>0</xdr:rowOff>
                  </from>
                  <to>
                    <xdr:col>13827</xdr:col>
                    <xdr:colOff>0</xdr:colOff>
                    <xdr:row>852025</xdr:row>
                    <xdr:rowOff>0</xdr:rowOff>
                  </to>
                </anchor>
              </controlPr>
            </control>
          </mc:Choice>
        </mc:AlternateContent>
        <mc:AlternateContent xmlns:mc="http://schemas.openxmlformats.org/markup-compatibility/2006">
          <mc:Choice Requires="x14">
            <control shapeId="61355" r:id="rId883" name="Button 939">
              <controlPr locked="0" defaultSize="0" autoFill="0" autoLine="0" autoPict="0">
                <anchor moveWithCells="1" sizeWithCells="1">
                  <from>
                    <xdr:col>13827</xdr:col>
                    <xdr:colOff>0</xdr:colOff>
                    <xdr:row>917561</xdr:row>
                    <xdr:rowOff>0</xdr:rowOff>
                  </from>
                  <to>
                    <xdr:col>13827</xdr:col>
                    <xdr:colOff>0</xdr:colOff>
                    <xdr:row>917561</xdr:row>
                    <xdr:rowOff>0</xdr:rowOff>
                  </to>
                </anchor>
              </controlPr>
            </control>
          </mc:Choice>
        </mc:AlternateContent>
        <mc:AlternateContent xmlns:mc="http://schemas.openxmlformats.org/markup-compatibility/2006">
          <mc:Choice Requires="x14">
            <control shapeId="61356" r:id="rId884" name="Button 940">
              <controlPr locked="0" defaultSize="0" autoFill="0" autoLine="0" autoPict="0">
                <anchor moveWithCells="1" sizeWithCells="1">
                  <from>
                    <xdr:col>13827</xdr:col>
                    <xdr:colOff>0</xdr:colOff>
                    <xdr:row>983097</xdr:row>
                    <xdr:rowOff>0</xdr:rowOff>
                  </from>
                  <to>
                    <xdr:col>13827</xdr:col>
                    <xdr:colOff>0</xdr:colOff>
                    <xdr:row>983097</xdr:row>
                    <xdr:rowOff>0</xdr:rowOff>
                  </to>
                </anchor>
              </controlPr>
            </control>
          </mc:Choice>
        </mc:AlternateContent>
        <mc:AlternateContent xmlns:mc="http://schemas.openxmlformats.org/markup-compatibility/2006">
          <mc:Choice Requires="x14">
            <control shapeId="61357" r:id="rId885" name="Button 941">
              <controlPr locked="0" defaultSize="0" autoFill="0" autoLine="0" autoPict="0">
                <anchor moveWithCells="1" sizeWithCells="1">
                  <from>
                    <xdr:col>14081</xdr:col>
                    <xdr:colOff>0</xdr:colOff>
                    <xdr:row>56</xdr:row>
                    <xdr:rowOff>0</xdr:rowOff>
                  </from>
                  <to>
                    <xdr:col>14081</xdr:col>
                    <xdr:colOff>0</xdr:colOff>
                    <xdr:row>56</xdr:row>
                    <xdr:rowOff>0</xdr:rowOff>
                  </to>
                </anchor>
              </controlPr>
            </control>
          </mc:Choice>
        </mc:AlternateContent>
        <mc:AlternateContent xmlns:mc="http://schemas.openxmlformats.org/markup-compatibility/2006">
          <mc:Choice Requires="x14">
            <control shapeId="61358" r:id="rId886" name="Button 942">
              <controlPr locked="0" defaultSize="0" autoFill="0" autoLine="0" autoPict="0">
                <anchor moveWithCells="1" sizeWithCells="1">
                  <from>
                    <xdr:col>14083</xdr:col>
                    <xdr:colOff>0</xdr:colOff>
                    <xdr:row>65593</xdr:row>
                    <xdr:rowOff>0</xdr:rowOff>
                  </from>
                  <to>
                    <xdr:col>14083</xdr:col>
                    <xdr:colOff>0</xdr:colOff>
                    <xdr:row>65593</xdr:row>
                    <xdr:rowOff>0</xdr:rowOff>
                  </to>
                </anchor>
              </controlPr>
            </control>
          </mc:Choice>
        </mc:AlternateContent>
        <mc:AlternateContent xmlns:mc="http://schemas.openxmlformats.org/markup-compatibility/2006">
          <mc:Choice Requires="x14">
            <control shapeId="61359" r:id="rId887" name="Button 943">
              <controlPr locked="0" defaultSize="0" autoFill="0" autoLine="0" autoPict="0">
                <anchor moveWithCells="1" sizeWithCells="1">
                  <from>
                    <xdr:col>14083</xdr:col>
                    <xdr:colOff>0</xdr:colOff>
                    <xdr:row>131129</xdr:row>
                    <xdr:rowOff>0</xdr:rowOff>
                  </from>
                  <to>
                    <xdr:col>14083</xdr:col>
                    <xdr:colOff>0</xdr:colOff>
                    <xdr:row>131129</xdr:row>
                    <xdr:rowOff>0</xdr:rowOff>
                  </to>
                </anchor>
              </controlPr>
            </control>
          </mc:Choice>
        </mc:AlternateContent>
        <mc:AlternateContent xmlns:mc="http://schemas.openxmlformats.org/markup-compatibility/2006">
          <mc:Choice Requires="x14">
            <control shapeId="61360" r:id="rId888" name="Button 944">
              <controlPr locked="0" defaultSize="0" autoFill="0" autoLine="0" autoPict="0">
                <anchor moveWithCells="1" sizeWithCells="1">
                  <from>
                    <xdr:col>14083</xdr:col>
                    <xdr:colOff>0</xdr:colOff>
                    <xdr:row>196665</xdr:row>
                    <xdr:rowOff>0</xdr:rowOff>
                  </from>
                  <to>
                    <xdr:col>14083</xdr:col>
                    <xdr:colOff>0</xdr:colOff>
                    <xdr:row>196665</xdr:row>
                    <xdr:rowOff>0</xdr:rowOff>
                  </to>
                </anchor>
              </controlPr>
            </control>
          </mc:Choice>
        </mc:AlternateContent>
        <mc:AlternateContent xmlns:mc="http://schemas.openxmlformats.org/markup-compatibility/2006">
          <mc:Choice Requires="x14">
            <control shapeId="61361" r:id="rId889" name="Button 945">
              <controlPr locked="0" defaultSize="0" autoFill="0" autoLine="0" autoPict="0">
                <anchor moveWithCells="1" sizeWithCells="1">
                  <from>
                    <xdr:col>14083</xdr:col>
                    <xdr:colOff>0</xdr:colOff>
                    <xdr:row>262201</xdr:row>
                    <xdr:rowOff>0</xdr:rowOff>
                  </from>
                  <to>
                    <xdr:col>14083</xdr:col>
                    <xdr:colOff>0</xdr:colOff>
                    <xdr:row>262201</xdr:row>
                    <xdr:rowOff>0</xdr:rowOff>
                  </to>
                </anchor>
              </controlPr>
            </control>
          </mc:Choice>
        </mc:AlternateContent>
        <mc:AlternateContent xmlns:mc="http://schemas.openxmlformats.org/markup-compatibility/2006">
          <mc:Choice Requires="x14">
            <control shapeId="61362" r:id="rId890" name="Button 946">
              <controlPr locked="0" defaultSize="0" autoFill="0" autoLine="0" autoPict="0">
                <anchor moveWithCells="1" sizeWithCells="1">
                  <from>
                    <xdr:col>14083</xdr:col>
                    <xdr:colOff>0</xdr:colOff>
                    <xdr:row>327737</xdr:row>
                    <xdr:rowOff>0</xdr:rowOff>
                  </from>
                  <to>
                    <xdr:col>14083</xdr:col>
                    <xdr:colOff>0</xdr:colOff>
                    <xdr:row>327737</xdr:row>
                    <xdr:rowOff>0</xdr:rowOff>
                  </to>
                </anchor>
              </controlPr>
            </control>
          </mc:Choice>
        </mc:AlternateContent>
        <mc:AlternateContent xmlns:mc="http://schemas.openxmlformats.org/markup-compatibility/2006">
          <mc:Choice Requires="x14">
            <control shapeId="61363" r:id="rId891" name="Button 947">
              <controlPr locked="0" defaultSize="0" autoFill="0" autoLine="0" autoPict="0">
                <anchor moveWithCells="1" sizeWithCells="1">
                  <from>
                    <xdr:col>14083</xdr:col>
                    <xdr:colOff>0</xdr:colOff>
                    <xdr:row>393273</xdr:row>
                    <xdr:rowOff>0</xdr:rowOff>
                  </from>
                  <to>
                    <xdr:col>14083</xdr:col>
                    <xdr:colOff>0</xdr:colOff>
                    <xdr:row>393273</xdr:row>
                    <xdr:rowOff>0</xdr:rowOff>
                  </to>
                </anchor>
              </controlPr>
            </control>
          </mc:Choice>
        </mc:AlternateContent>
        <mc:AlternateContent xmlns:mc="http://schemas.openxmlformats.org/markup-compatibility/2006">
          <mc:Choice Requires="x14">
            <control shapeId="61364" r:id="rId892" name="Button 948">
              <controlPr locked="0" defaultSize="0" autoFill="0" autoLine="0" autoPict="0">
                <anchor moveWithCells="1" sizeWithCells="1">
                  <from>
                    <xdr:col>14083</xdr:col>
                    <xdr:colOff>0</xdr:colOff>
                    <xdr:row>458809</xdr:row>
                    <xdr:rowOff>0</xdr:rowOff>
                  </from>
                  <to>
                    <xdr:col>14083</xdr:col>
                    <xdr:colOff>0</xdr:colOff>
                    <xdr:row>458809</xdr:row>
                    <xdr:rowOff>0</xdr:rowOff>
                  </to>
                </anchor>
              </controlPr>
            </control>
          </mc:Choice>
        </mc:AlternateContent>
        <mc:AlternateContent xmlns:mc="http://schemas.openxmlformats.org/markup-compatibility/2006">
          <mc:Choice Requires="x14">
            <control shapeId="61365" r:id="rId893" name="Button 949">
              <controlPr locked="0" defaultSize="0" autoFill="0" autoLine="0" autoPict="0">
                <anchor moveWithCells="1" sizeWithCells="1">
                  <from>
                    <xdr:col>14083</xdr:col>
                    <xdr:colOff>0</xdr:colOff>
                    <xdr:row>524345</xdr:row>
                    <xdr:rowOff>0</xdr:rowOff>
                  </from>
                  <to>
                    <xdr:col>14083</xdr:col>
                    <xdr:colOff>0</xdr:colOff>
                    <xdr:row>524345</xdr:row>
                    <xdr:rowOff>0</xdr:rowOff>
                  </to>
                </anchor>
              </controlPr>
            </control>
          </mc:Choice>
        </mc:AlternateContent>
        <mc:AlternateContent xmlns:mc="http://schemas.openxmlformats.org/markup-compatibility/2006">
          <mc:Choice Requires="x14">
            <control shapeId="61366" r:id="rId894" name="Button 950">
              <controlPr locked="0" defaultSize="0" autoFill="0" autoLine="0" autoPict="0">
                <anchor moveWithCells="1" sizeWithCells="1">
                  <from>
                    <xdr:col>14083</xdr:col>
                    <xdr:colOff>0</xdr:colOff>
                    <xdr:row>589881</xdr:row>
                    <xdr:rowOff>0</xdr:rowOff>
                  </from>
                  <to>
                    <xdr:col>14083</xdr:col>
                    <xdr:colOff>0</xdr:colOff>
                    <xdr:row>589881</xdr:row>
                    <xdr:rowOff>0</xdr:rowOff>
                  </to>
                </anchor>
              </controlPr>
            </control>
          </mc:Choice>
        </mc:AlternateContent>
        <mc:AlternateContent xmlns:mc="http://schemas.openxmlformats.org/markup-compatibility/2006">
          <mc:Choice Requires="x14">
            <control shapeId="61367" r:id="rId895" name="Button 951">
              <controlPr locked="0" defaultSize="0" autoFill="0" autoLine="0" autoPict="0">
                <anchor moveWithCells="1" sizeWithCells="1">
                  <from>
                    <xdr:col>14083</xdr:col>
                    <xdr:colOff>0</xdr:colOff>
                    <xdr:row>655417</xdr:row>
                    <xdr:rowOff>0</xdr:rowOff>
                  </from>
                  <to>
                    <xdr:col>14083</xdr:col>
                    <xdr:colOff>0</xdr:colOff>
                    <xdr:row>655417</xdr:row>
                    <xdr:rowOff>0</xdr:rowOff>
                  </to>
                </anchor>
              </controlPr>
            </control>
          </mc:Choice>
        </mc:AlternateContent>
        <mc:AlternateContent xmlns:mc="http://schemas.openxmlformats.org/markup-compatibility/2006">
          <mc:Choice Requires="x14">
            <control shapeId="61368" r:id="rId896" name="Button 952">
              <controlPr locked="0" defaultSize="0" autoFill="0" autoLine="0" autoPict="0">
                <anchor moveWithCells="1" sizeWithCells="1">
                  <from>
                    <xdr:col>14083</xdr:col>
                    <xdr:colOff>0</xdr:colOff>
                    <xdr:row>720953</xdr:row>
                    <xdr:rowOff>0</xdr:rowOff>
                  </from>
                  <to>
                    <xdr:col>14083</xdr:col>
                    <xdr:colOff>0</xdr:colOff>
                    <xdr:row>720953</xdr:row>
                    <xdr:rowOff>0</xdr:rowOff>
                  </to>
                </anchor>
              </controlPr>
            </control>
          </mc:Choice>
        </mc:AlternateContent>
        <mc:AlternateContent xmlns:mc="http://schemas.openxmlformats.org/markup-compatibility/2006">
          <mc:Choice Requires="x14">
            <control shapeId="61369" r:id="rId897" name="Button 953">
              <controlPr locked="0" defaultSize="0" autoFill="0" autoLine="0" autoPict="0">
                <anchor moveWithCells="1" sizeWithCells="1">
                  <from>
                    <xdr:col>14083</xdr:col>
                    <xdr:colOff>0</xdr:colOff>
                    <xdr:row>786489</xdr:row>
                    <xdr:rowOff>0</xdr:rowOff>
                  </from>
                  <to>
                    <xdr:col>14083</xdr:col>
                    <xdr:colOff>0</xdr:colOff>
                    <xdr:row>786489</xdr:row>
                    <xdr:rowOff>0</xdr:rowOff>
                  </to>
                </anchor>
              </controlPr>
            </control>
          </mc:Choice>
        </mc:AlternateContent>
        <mc:AlternateContent xmlns:mc="http://schemas.openxmlformats.org/markup-compatibility/2006">
          <mc:Choice Requires="x14">
            <control shapeId="61370" r:id="rId898" name="Button 954">
              <controlPr locked="0" defaultSize="0" autoFill="0" autoLine="0" autoPict="0">
                <anchor moveWithCells="1" sizeWithCells="1">
                  <from>
                    <xdr:col>14083</xdr:col>
                    <xdr:colOff>0</xdr:colOff>
                    <xdr:row>852025</xdr:row>
                    <xdr:rowOff>0</xdr:rowOff>
                  </from>
                  <to>
                    <xdr:col>14083</xdr:col>
                    <xdr:colOff>0</xdr:colOff>
                    <xdr:row>852025</xdr:row>
                    <xdr:rowOff>0</xdr:rowOff>
                  </to>
                </anchor>
              </controlPr>
            </control>
          </mc:Choice>
        </mc:AlternateContent>
        <mc:AlternateContent xmlns:mc="http://schemas.openxmlformats.org/markup-compatibility/2006">
          <mc:Choice Requires="x14">
            <control shapeId="61371" r:id="rId899" name="Button 955">
              <controlPr locked="0" defaultSize="0" autoFill="0" autoLine="0" autoPict="0">
                <anchor moveWithCells="1" sizeWithCells="1">
                  <from>
                    <xdr:col>14083</xdr:col>
                    <xdr:colOff>0</xdr:colOff>
                    <xdr:row>917561</xdr:row>
                    <xdr:rowOff>0</xdr:rowOff>
                  </from>
                  <to>
                    <xdr:col>14083</xdr:col>
                    <xdr:colOff>0</xdr:colOff>
                    <xdr:row>917561</xdr:row>
                    <xdr:rowOff>0</xdr:rowOff>
                  </to>
                </anchor>
              </controlPr>
            </control>
          </mc:Choice>
        </mc:AlternateContent>
        <mc:AlternateContent xmlns:mc="http://schemas.openxmlformats.org/markup-compatibility/2006">
          <mc:Choice Requires="x14">
            <control shapeId="61372" r:id="rId900" name="Button 956">
              <controlPr locked="0" defaultSize="0" autoFill="0" autoLine="0" autoPict="0">
                <anchor moveWithCells="1" sizeWithCells="1">
                  <from>
                    <xdr:col>14083</xdr:col>
                    <xdr:colOff>0</xdr:colOff>
                    <xdr:row>983097</xdr:row>
                    <xdr:rowOff>0</xdr:rowOff>
                  </from>
                  <to>
                    <xdr:col>14083</xdr:col>
                    <xdr:colOff>0</xdr:colOff>
                    <xdr:row>983097</xdr:row>
                    <xdr:rowOff>0</xdr:rowOff>
                  </to>
                </anchor>
              </controlPr>
            </control>
          </mc:Choice>
        </mc:AlternateContent>
        <mc:AlternateContent xmlns:mc="http://schemas.openxmlformats.org/markup-compatibility/2006">
          <mc:Choice Requires="x14">
            <control shapeId="61373" r:id="rId901" name="Button 957">
              <controlPr locked="0" defaultSize="0" autoFill="0" autoLine="0" autoPict="0">
                <anchor moveWithCells="1" sizeWithCells="1">
                  <from>
                    <xdr:col>14337</xdr:col>
                    <xdr:colOff>0</xdr:colOff>
                    <xdr:row>56</xdr:row>
                    <xdr:rowOff>0</xdr:rowOff>
                  </from>
                  <to>
                    <xdr:col>14337</xdr:col>
                    <xdr:colOff>0</xdr:colOff>
                    <xdr:row>56</xdr:row>
                    <xdr:rowOff>0</xdr:rowOff>
                  </to>
                </anchor>
              </controlPr>
            </control>
          </mc:Choice>
        </mc:AlternateContent>
        <mc:AlternateContent xmlns:mc="http://schemas.openxmlformats.org/markup-compatibility/2006">
          <mc:Choice Requires="x14">
            <control shapeId="61374" r:id="rId902" name="Button 958">
              <controlPr locked="0" defaultSize="0" autoFill="0" autoLine="0" autoPict="0">
                <anchor moveWithCells="1" sizeWithCells="1">
                  <from>
                    <xdr:col>14339</xdr:col>
                    <xdr:colOff>0</xdr:colOff>
                    <xdr:row>65593</xdr:row>
                    <xdr:rowOff>0</xdr:rowOff>
                  </from>
                  <to>
                    <xdr:col>14339</xdr:col>
                    <xdr:colOff>0</xdr:colOff>
                    <xdr:row>65593</xdr:row>
                    <xdr:rowOff>0</xdr:rowOff>
                  </to>
                </anchor>
              </controlPr>
            </control>
          </mc:Choice>
        </mc:AlternateContent>
        <mc:AlternateContent xmlns:mc="http://schemas.openxmlformats.org/markup-compatibility/2006">
          <mc:Choice Requires="x14">
            <control shapeId="61375" r:id="rId903" name="Button 959">
              <controlPr locked="0" defaultSize="0" autoFill="0" autoLine="0" autoPict="0">
                <anchor moveWithCells="1" sizeWithCells="1">
                  <from>
                    <xdr:col>14339</xdr:col>
                    <xdr:colOff>0</xdr:colOff>
                    <xdr:row>131129</xdr:row>
                    <xdr:rowOff>0</xdr:rowOff>
                  </from>
                  <to>
                    <xdr:col>14339</xdr:col>
                    <xdr:colOff>0</xdr:colOff>
                    <xdr:row>131129</xdr:row>
                    <xdr:rowOff>0</xdr:rowOff>
                  </to>
                </anchor>
              </controlPr>
            </control>
          </mc:Choice>
        </mc:AlternateContent>
        <mc:AlternateContent xmlns:mc="http://schemas.openxmlformats.org/markup-compatibility/2006">
          <mc:Choice Requires="x14">
            <control shapeId="61376" r:id="rId904" name="Button 960">
              <controlPr locked="0" defaultSize="0" autoFill="0" autoLine="0" autoPict="0">
                <anchor moveWithCells="1" sizeWithCells="1">
                  <from>
                    <xdr:col>14339</xdr:col>
                    <xdr:colOff>0</xdr:colOff>
                    <xdr:row>196665</xdr:row>
                    <xdr:rowOff>0</xdr:rowOff>
                  </from>
                  <to>
                    <xdr:col>14339</xdr:col>
                    <xdr:colOff>0</xdr:colOff>
                    <xdr:row>196665</xdr:row>
                    <xdr:rowOff>0</xdr:rowOff>
                  </to>
                </anchor>
              </controlPr>
            </control>
          </mc:Choice>
        </mc:AlternateContent>
        <mc:AlternateContent xmlns:mc="http://schemas.openxmlformats.org/markup-compatibility/2006">
          <mc:Choice Requires="x14">
            <control shapeId="61377" r:id="rId905" name="Button 961">
              <controlPr locked="0" defaultSize="0" autoFill="0" autoLine="0" autoPict="0">
                <anchor moveWithCells="1" sizeWithCells="1">
                  <from>
                    <xdr:col>14339</xdr:col>
                    <xdr:colOff>0</xdr:colOff>
                    <xdr:row>262201</xdr:row>
                    <xdr:rowOff>0</xdr:rowOff>
                  </from>
                  <to>
                    <xdr:col>14339</xdr:col>
                    <xdr:colOff>0</xdr:colOff>
                    <xdr:row>262201</xdr:row>
                    <xdr:rowOff>0</xdr:rowOff>
                  </to>
                </anchor>
              </controlPr>
            </control>
          </mc:Choice>
        </mc:AlternateContent>
        <mc:AlternateContent xmlns:mc="http://schemas.openxmlformats.org/markup-compatibility/2006">
          <mc:Choice Requires="x14">
            <control shapeId="61378" r:id="rId906" name="Button 962">
              <controlPr locked="0" defaultSize="0" autoFill="0" autoLine="0" autoPict="0">
                <anchor moveWithCells="1" sizeWithCells="1">
                  <from>
                    <xdr:col>14339</xdr:col>
                    <xdr:colOff>0</xdr:colOff>
                    <xdr:row>327737</xdr:row>
                    <xdr:rowOff>0</xdr:rowOff>
                  </from>
                  <to>
                    <xdr:col>14339</xdr:col>
                    <xdr:colOff>0</xdr:colOff>
                    <xdr:row>327737</xdr:row>
                    <xdr:rowOff>0</xdr:rowOff>
                  </to>
                </anchor>
              </controlPr>
            </control>
          </mc:Choice>
        </mc:AlternateContent>
        <mc:AlternateContent xmlns:mc="http://schemas.openxmlformats.org/markup-compatibility/2006">
          <mc:Choice Requires="x14">
            <control shapeId="61379" r:id="rId907" name="Button 963">
              <controlPr locked="0" defaultSize="0" autoFill="0" autoLine="0" autoPict="0">
                <anchor moveWithCells="1" sizeWithCells="1">
                  <from>
                    <xdr:col>14339</xdr:col>
                    <xdr:colOff>0</xdr:colOff>
                    <xdr:row>393273</xdr:row>
                    <xdr:rowOff>0</xdr:rowOff>
                  </from>
                  <to>
                    <xdr:col>14339</xdr:col>
                    <xdr:colOff>0</xdr:colOff>
                    <xdr:row>393273</xdr:row>
                    <xdr:rowOff>0</xdr:rowOff>
                  </to>
                </anchor>
              </controlPr>
            </control>
          </mc:Choice>
        </mc:AlternateContent>
        <mc:AlternateContent xmlns:mc="http://schemas.openxmlformats.org/markup-compatibility/2006">
          <mc:Choice Requires="x14">
            <control shapeId="61380" r:id="rId908" name="Button 964">
              <controlPr locked="0" defaultSize="0" autoFill="0" autoLine="0" autoPict="0">
                <anchor moveWithCells="1" sizeWithCells="1">
                  <from>
                    <xdr:col>14339</xdr:col>
                    <xdr:colOff>0</xdr:colOff>
                    <xdr:row>458809</xdr:row>
                    <xdr:rowOff>0</xdr:rowOff>
                  </from>
                  <to>
                    <xdr:col>14339</xdr:col>
                    <xdr:colOff>0</xdr:colOff>
                    <xdr:row>458809</xdr:row>
                    <xdr:rowOff>0</xdr:rowOff>
                  </to>
                </anchor>
              </controlPr>
            </control>
          </mc:Choice>
        </mc:AlternateContent>
        <mc:AlternateContent xmlns:mc="http://schemas.openxmlformats.org/markup-compatibility/2006">
          <mc:Choice Requires="x14">
            <control shapeId="61381" r:id="rId909" name="Button 965">
              <controlPr locked="0" defaultSize="0" autoFill="0" autoLine="0" autoPict="0">
                <anchor moveWithCells="1" sizeWithCells="1">
                  <from>
                    <xdr:col>14339</xdr:col>
                    <xdr:colOff>0</xdr:colOff>
                    <xdr:row>524345</xdr:row>
                    <xdr:rowOff>0</xdr:rowOff>
                  </from>
                  <to>
                    <xdr:col>14339</xdr:col>
                    <xdr:colOff>0</xdr:colOff>
                    <xdr:row>524345</xdr:row>
                    <xdr:rowOff>0</xdr:rowOff>
                  </to>
                </anchor>
              </controlPr>
            </control>
          </mc:Choice>
        </mc:AlternateContent>
        <mc:AlternateContent xmlns:mc="http://schemas.openxmlformats.org/markup-compatibility/2006">
          <mc:Choice Requires="x14">
            <control shapeId="61382" r:id="rId910" name="Button 966">
              <controlPr locked="0" defaultSize="0" autoFill="0" autoLine="0" autoPict="0">
                <anchor moveWithCells="1" sizeWithCells="1">
                  <from>
                    <xdr:col>14339</xdr:col>
                    <xdr:colOff>0</xdr:colOff>
                    <xdr:row>589881</xdr:row>
                    <xdr:rowOff>0</xdr:rowOff>
                  </from>
                  <to>
                    <xdr:col>14339</xdr:col>
                    <xdr:colOff>0</xdr:colOff>
                    <xdr:row>589881</xdr:row>
                    <xdr:rowOff>0</xdr:rowOff>
                  </to>
                </anchor>
              </controlPr>
            </control>
          </mc:Choice>
        </mc:AlternateContent>
        <mc:AlternateContent xmlns:mc="http://schemas.openxmlformats.org/markup-compatibility/2006">
          <mc:Choice Requires="x14">
            <control shapeId="61383" r:id="rId911" name="Button 967">
              <controlPr locked="0" defaultSize="0" autoFill="0" autoLine="0" autoPict="0">
                <anchor moveWithCells="1" sizeWithCells="1">
                  <from>
                    <xdr:col>14339</xdr:col>
                    <xdr:colOff>0</xdr:colOff>
                    <xdr:row>655417</xdr:row>
                    <xdr:rowOff>0</xdr:rowOff>
                  </from>
                  <to>
                    <xdr:col>14339</xdr:col>
                    <xdr:colOff>0</xdr:colOff>
                    <xdr:row>655417</xdr:row>
                    <xdr:rowOff>0</xdr:rowOff>
                  </to>
                </anchor>
              </controlPr>
            </control>
          </mc:Choice>
        </mc:AlternateContent>
        <mc:AlternateContent xmlns:mc="http://schemas.openxmlformats.org/markup-compatibility/2006">
          <mc:Choice Requires="x14">
            <control shapeId="61384" r:id="rId912" name="Button 968">
              <controlPr locked="0" defaultSize="0" autoFill="0" autoLine="0" autoPict="0">
                <anchor moveWithCells="1" sizeWithCells="1">
                  <from>
                    <xdr:col>14339</xdr:col>
                    <xdr:colOff>0</xdr:colOff>
                    <xdr:row>720953</xdr:row>
                    <xdr:rowOff>0</xdr:rowOff>
                  </from>
                  <to>
                    <xdr:col>14339</xdr:col>
                    <xdr:colOff>0</xdr:colOff>
                    <xdr:row>720953</xdr:row>
                    <xdr:rowOff>0</xdr:rowOff>
                  </to>
                </anchor>
              </controlPr>
            </control>
          </mc:Choice>
        </mc:AlternateContent>
        <mc:AlternateContent xmlns:mc="http://schemas.openxmlformats.org/markup-compatibility/2006">
          <mc:Choice Requires="x14">
            <control shapeId="61385" r:id="rId913" name="Button 969">
              <controlPr locked="0" defaultSize="0" autoFill="0" autoLine="0" autoPict="0">
                <anchor moveWithCells="1" sizeWithCells="1">
                  <from>
                    <xdr:col>14339</xdr:col>
                    <xdr:colOff>0</xdr:colOff>
                    <xdr:row>786489</xdr:row>
                    <xdr:rowOff>0</xdr:rowOff>
                  </from>
                  <to>
                    <xdr:col>14339</xdr:col>
                    <xdr:colOff>0</xdr:colOff>
                    <xdr:row>786489</xdr:row>
                    <xdr:rowOff>0</xdr:rowOff>
                  </to>
                </anchor>
              </controlPr>
            </control>
          </mc:Choice>
        </mc:AlternateContent>
        <mc:AlternateContent xmlns:mc="http://schemas.openxmlformats.org/markup-compatibility/2006">
          <mc:Choice Requires="x14">
            <control shapeId="61386" r:id="rId914" name="Button 970">
              <controlPr locked="0" defaultSize="0" autoFill="0" autoLine="0" autoPict="0">
                <anchor moveWithCells="1" sizeWithCells="1">
                  <from>
                    <xdr:col>14339</xdr:col>
                    <xdr:colOff>0</xdr:colOff>
                    <xdr:row>852025</xdr:row>
                    <xdr:rowOff>0</xdr:rowOff>
                  </from>
                  <to>
                    <xdr:col>14339</xdr:col>
                    <xdr:colOff>0</xdr:colOff>
                    <xdr:row>852025</xdr:row>
                    <xdr:rowOff>0</xdr:rowOff>
                  </to>
                </anchor>
              </controlPr>
            </control>
          </mc:Choice>
        </mc:AlternateContent>
        <mc:AlternateContent xmlns:mc="http://schemas.openxmlformats.org/markup-compatibility/2006">
          <mc:Choice Requires="x14">
            <control shapeId="61387" r:id="rId915" name="Button 971">
              <controlPr locked="0" defaultSize="0" autoFill="0" autoLine="0" autoPict="0">
                <anchor moveWithCells="1" sizeWithCells="1">
                  <from>
                    <xdr:col>14339</xdr:col>
                    <xdr:colOff>0</xdr:colOff>
                    <xdr:row>917561</xdr:row>
                    <xdr:rowOff>0</xdr:rowOff>
                  </from>
                  <to>
                    <xdr:col>14339</xdr:col>
                    <xdr:colOff>0</xdr:colOff>
                    <xdr:row>917561</xdr:row>
                    <xdr:rowOff>0</xdr:rowOff>
                  </to>
                </anchor>
              </controlPr>
            </control>
          </mc:Choice>
        </mc:AlternateContent>
        <mc:AlternateContent xmlns:mc="http://schemas.openxmlformats.org/markup-compatibility/2006">
          <mc:Choice Requires="x14">
            <control shapeId="61388" r:id="rId916" name="Button 972">
              <controlPr locked="0" defaultSize="0" autoFill="0" autoLine="0" autoPict="0">
                <anchor moveWithCells="1" sizeWithCells="1">
                  <from>
                    <xdr:col>14339</xdr:col>
                    <xdr:colOff>0</xdr:colOff>
                    <xdr:row>983097</xdr:row>
                    <xdr:rowOff>0</xdr:rowOff>
                  </from>
                  <to>
                    <xdr:col>14339</xdr:col>
                    <xdr:colOff>0</xdr:colOff>
                    <xdr:row>983097</xdr:row>
                    <xdr:rowOff>0</xdr:rowOff>
                  </to>
                </anchor>
              </controlPr>
            </control>
          </mc:Choice>
        </mc:AlternateContent>
        <mc:AlternateContent xmlns:mc="http://schemas.openxmlformats.org/markup-compatibility/2006">
          <mc:Choice Requires="x14">
            <control shapeId="61389" r:id="rId917" name="Button 973">
              <controlPr locked="0" defaultSize="0" autoFill="0" autoLine="0" autoPict="0">
                <anchor moveWithCells="1" sizeWithCells="1">
                  <from>
                    <xdr:col>14593</xdr:col>
                    <xdr:colOff>0</xdr:colOff>
                    <xdr:row>56</xdr:row>
                    <xdr:rowOff>0</xdr:rowOff>
                  </from>
                  <to>
                    <xdr:col>14593</xdr:col>
                    <xdr:colOff>0</xdr:colOff>
                    <xdr:row>56</xdr:row>
                    <xdr:rowOff>0</xdr:rowOff>
                  </to>
                </anchor>
              </controlPr>
            </control>
          </mc:Choice>
        </mc:AlternateContent>
        <mc:AlternateContent xmlns:mc="http://schemas.openxmlformats.org/markup-compatibility/2006">
          <mc:Choice Requires="x14">
            <control shapeId="61390" r:id="rId918" name="Button 974">
              <controlPr locked="0" defaultSize="0" autoFill="0" autoLine="0" autoPict="0">
                <anchor moveWithCells="1" sizeWithCells="1">
                  <from>
                    <xdr:col>14595</xdr:col>
                    <xdr:colOff>0</xdr:colOff>
                    <xdr:row>65593</xdr:row>
                    <xdr:rowOff>0</xdr:rowOff>
                  </from>
                  <to>
                    <xdr:col>14595</xdr:col>
                    <xdr:colOff>0</xdr:colOff>
                    <xdr:row>65593</xdr:row>
                    <xdr:rowOff>0</xdr:rowOff>
                  </to>
                </anchor>
              </controlPr>
            </control>
          </mc:Choice>
        </mc:AlternateContent>
        <mc:AlternateContent xmlns:mc="http://schemas.openxmlformats.org/markup-compatibility/2006">
          <mc:Choice Requires="x14">
            <control shapeId="61391" r:id="rId919" name="Button 975">
              <controlPr locked="0" defaultSize="0" autoFill="0" autoLine="0" autoPict="0">
                <anchor moveWithCells="1" sizeWithCells="1">
                  <from>
                    <xdr:col>14595</xdr:col>
                    <xdr:colOff>0</xdr:colOff>
                    <xdr:row>131129</xdr:row>
                    <xdr:rowOff>0</xdr:rowOff>
                  </from>
                  <to>
                    <xdr:col>14595</xdr:col>
                    <xdr:colOff>0</xdr:colOff>
                    <xdr:row>131129</xdr:row>
                    <xdr:rowOff>0</xdr:rowOff>
                  </to>
                </anchor>
              </controlPr>
            </control>
          </mc:Choice>
        </mc:AlternateContent>
        <mc:AlternateContent xmlns:mc="http://schemas.openxmlformats.org/markup-compatibility/2006">
          <mc:Choice Requires="x14">
            <control shapeId="61392" r:id="rId920" name="Button 976">
              <controlPr locked="0" defaultSize="0" autoFill="0" autoLine="0" autoPict="0">
                <anchor moveWithCells="1" sizeWithCells="1">
                  <from>
                    <xdr:col>14595</xdr:col>
                    <xdr:colOff>0</xdr:colOff>
                    <xdr:row>196665</xdr:row>
                    <xdr:rowOff>0</xdr:rowOff>
                  </from>
                  <to>
                    <xdr:col>14595</xdr:col>
                    <xdr:colOff>0</xdr:colOff>
                    <xdr:row>196665</xdr:row>
                    <xdr:rowOff>0</xdr:rowOff>
                  </to>
                </anchor>
              </controlPr>
            </control>
          </mc:Choice>
        </mc:AlternateContent>
        <mc:AlternateContent xmlns:mc="http://schemas.openxmlformats.org/markup-compatibility/2006">
          <mc:Choice Requires="x14">
            <control shapeId="61393" r:id="rId921" name="Button 977">
              <controlPr locked="0" defaultSize="0" autoFill="0" autoLine="0" autoPict="0">
                <anchor moveWithCells="1" sizeWithCells="1">
                  <from>
                    <xdr:col>14595</xdr:col>
                    <xdr:colOff>0</xdr:colOff>
                    <xdr:row>262201</xdr:row>
                    <xdr:rowOff>0</xdr:rowOff>
                  </from>
                  <to>
                    <xdr:col>14595</xdr:col>
                    <xdr:colOff>0</xdr:colOff>
                    <xdr:row>262201</xdr:row>
                    <xdr:rowOff>0</xdr:rowOff>
                  </to>
                </anchor>
              </controlPr>
            </control>
          </mc:Choice>
        </mc:AlternateContent>
        <mc:AlternateContent xmlns:mc="http://schemas.openxmlformats.org/markup-compatibility/2006">
          <mc:Choice Requires="x14">
            <control shapeId="61394" r:id="rId922" name="Button 978">
              <controlPr locked="0" defaultSize="0" autoFill="0" autoLine="0" autoPict="0">
                <anchor moveWithCells="1" sizeWithCells="1">
                  <from>
                    <xdr:col>14595</xdr:col>
                    <xdr:colOff>0</xdr:colOff>
                    <xdr:row>327737</xdr:row>
                    <xdr:rowOff>0</xdr:rowOff>
                  </from>
                  <to>
                    <xdr:col>14595</xdr:col>
                    <xdr:colOff>0</xdr:colOff>
                    <xdr:row>327737</xdr:row>
                    <xdr:rowOff>0</xdr:rowOff>
                  </to>
                </anchor>
              </controlPr>
            </control>
          </mc:Choice>
        </mc:AlternateContent>
        <mc:AlternateContent xmlns:mc="http://schemas.openxmlformats.org/markup-compatibility/2006">
          <mc:Choice Requires="x14">
            <control shapeId="61395" r:id="rId923" name="Button 979">
              <controlPr locked="0" defaultSize="0" autoFill="0" autoLine="0" autoPict="0">
                <anchor moveWithCells="1" sizeWithCells="1">
                  <from>
                    <xdr:col>14595</xdr:col>
                    <xdr:colOff>0</xdr:colOff>
                    <xdr:row>393273</xdr:row>
                    <xdr:rowOff>0</xdr:rowOff>
                  </from>
                  <to>
                    <xdr:col>14595</xdr:col>
                    <xdr:colOff>0</xdr:colOff>
                    <xdr:row>393273</xdr:row>
                    <xdr:rowOff>0</xdr:rowOff>
                  </to>
                </anchor>
              </controlPr>
            </control>
          </mc:Choice>
        </mc:AlternateContent>
        <mc:AlternateContent xmlns:mc="http://schemas.openxmlformats.org/markup-compatibility/2006">
          <mc:Choice Requires="x14">
            <control shapeId="61396" r:id="rId924" name="Button 980">
              <controlPr locked="0" defaultSize="0" autoFill="0" autoLine="0" autoPict="0">
                <anchor moveWithCells="1" sizeWithCells="1">
                  <from>
                    <xdr:col>14595</xdr:col>
                    <xdr:colOff>0</xdr:colOff>
                    <xdr:row>458809</xdr:row>
                    <xdr:rowOff>0</xdr:rowOff>
                  </from>
                  <to>
                    <xdr:col>14595</xdr:col>
                    <xdr:colOff>0</xdr:colOff>
                    <xdr:row>458809</xdr:row>
                    <xdr:rowOff>0</xdr:rowOff>
                  </to>
                </anchor>
              </controlPr>
            </control>
          </mc:Choice>
        </mc:AlternateContent>
        <mc:AlternateContent xmlns:mc="http://schemas.openxmlformats.org/markup-compatibility/2006">
          <mc:Choice Requires="x14">
            <control shapeId="61397" r:id="rId925" name="Button 981">
              <controlPr locked="0" defaultSize="0" autoFill="0" autoLine="0" autoPict="0">
                <anchor moveWithCells="1" sizeWithCells="1">
                  <from>
                    <xdr:col>14595</xdr:col>
                    <xdr:colOff>0</xdr:colOff>
                    <xdr:row>524345</xdr:row>
                    <xdr:rowOff>0</xdr:rowOff>
                  </from>
                  <to>
                    <xdr:col>14595</xdr:col>
                    <xdr:colOff>0</xdr:colOff>
                    <xdr:row>524345</xdr:row>
                    <xdr:rowOff>0</xdr:rowOff>
                  </to>
                </anchor>
              </controlPr>
            </control>
          </mc:Choice>
        </mc:AlternateContent>
        <mc:AlternateContent xmlns:mc="http://schemas.openxmlformats.org/markup-compatibility/2006">
          <mc:Choice Requires="x14">
            <control shapeId="61398" r:id="rId926" name="Button 982">
              <controlPr locked="0" defaultSize="0" autoFill="0" autoLine="0" autoPict="0">
                <anchor moveWithCells="1" sizeWithCells="1">
                  <from>
                    <xdr:col>14595</xdr:col>
                    <xdr:colOff>0</xdr:colOff>
                    <xdr:row>589881</xdr:row>
                    <xdr:rowOff>0</xdr:rowOff>
                  </from>
                  <to>
                    <xdr:col>14595</xdr:col>
                    <xdr:colOff>0</xdr:colOff>
                    <xdr:row>589881</xdr:row>
                    <xdr:rowOff>0</xdr:rowOff>
                  </to>
                </anchor>
              </controlPr>
            </control>
          </mc:Choice>
        </mc:AlternateContent>
        <mc:AlternateContent xmlns:mc="http://schemas.openxmlformats.org/markup-compatibility/2006">
          <mc:Choice Requires="x14">
            <control shapeId="61399" r:id="rId927" name="Button 983">
              <controlPr locked="0" defaultSize="0" autoFill="0" autoLine="0" autoPict="0">
                <anchor moveWithCells="1" sizeWithCells="1">
                  <from>
                    <xdr:col>14595</xdr:col>
                    <xdr:colOff>0</xdr:colOff>
                    <xdr:row>655417</xdr:row>
                    <xdr:rowOff>0</xdr:rowOff>
                  </from>
                  <to>
                    <xdr:col>14595</xdr:col>
                    <xdr:colOff>0</xdr:colOff>
                    <xdr:row>655417</xdr:row>
                    <xdr:rowOff>0</xdr:rowOff>
                  </to>
                </anchor>
              </controlPr>
            </control>
          </mc:Choice>
        </mc:AlternateContent>
        <mc:AlternateContent xmlns:mc="http://schemas.openxmlformats.org/markup-compatibility/2006">
          <mc:Choice Requires="x14">
            <control shapeId="61400" r:id="rId928" name="Button 984">
              <controlPr locked="0" defaultSize="0" autoFill="0" autoLine="0" autoPict="0">
                <anchor moveWithCells="1" sizeWithCells="1">
                  <from>
                    <xdr:col>14595</xdr:col>
                    <xdr:colOff>0</xdr:colOff>
                    <xdr:row>720953</xdr:row>
                    <xdr:rowOff>0</xdr:rowOff>
                  </from>
                  <to>
                    <xdr:col>14595</xdr:col>
                    <xdr:colOff>0</xdr:colOff>
                    <xdr:row>720953</xdr:row>
                    <xdr:rowOff>0</xdr:rowOff>
                  </to>
                </anchor>
              </controlPr>
            </control>
          </mc:Choice>
        </mc:AlternateContent>
        <mc:AlternateContent xmlns:mc="http://schemas.openxmlformats.org/markup-compatibility/2006">
          <mc:Choice Requires="x14">
            <control shapeId="61401" r:id="rId929" name="Button 985">
              <controlPr locked="0" defaultSize="0" autoFill="0" autoLine="0" autoPict="0">
                <anchor moveWithCells="1" sizeWithCells="1">
                  <from>
                    <xdr:col>14595</xdr:col>
                    <xdr:colOff>0</xdr:colOff>
                    <xdr:row>786489</xdr:row>
                    <xdr:rowOff>0</xdr:rowOff>
                  </from>
                  <to>
                    <xdr:col>14595</xdr:col>
                    <xdr:colOff>0</xdr:colOff>
                    <xdr:row>786489</xdr:row>
                    <xdr:rowOff>0</xdr:rowOff>
                  </to>
                </anchor>
              </controlPr>
            </control>
          </mc:Choice>
        </mc:AlternateContent>
        <mc:AlternateContent xmlns:mc="http://schemas.openxmlformats.org/markup-compatibility/2006">
          <mc:Choice Requires="x14">
            <control shapeId="61402" r:id="rId930" name="Button 986">
              <controlPr locked="0" defaultSize="0" autoFill="0" autoLine="0" autoPict="0">
                <anchor moveWithCells="1" sizeWithCells="1">
                  <from>
                    <xdr:col>14595</xdr:col>
                    <xdr:colOff>0</xdr:colOff>
                    <xdr:row>852025</xdr:row>
                    <xdr:rowOff>0</xdr:rowOff>
                  </from>
                  <to>
                    <xdr:col>14595</xdr:col>
                    <xdr:colOff>0</xdr:colOff>
                    <xdr:row>852025</xdr:row>
                    <xdr:rowOff>0</xdr:rowOff>
                  </to>
                </anchor>
              </controlPr>
            </control>
          </mc:Choice>
        </mc:AlternateContent>
        <mc:AlternateContent xmlns:mc="http://schemas.openxmlformats.org/markup-compatibility/2006">
          <mc:Choice Requires="x14">
            <control shapeId="61403" r:id="rId931" name="Button 987">
              <controlPr locked="0" defaultSize="0" autoFill="0" autoLine="0" autoPict="0">
                <anchor moveWithCells="1" sizeWithCells="1">
                  <from>
                    <xdr:col>14595</xdr:col>
                    <xdr:colOff>0</xdr:colOff>
                    <xdr:row>917561</xdr:row>
                    <xdr:rowOff>0</xdr:rowOff>
                  </from>
                  <to>
                    <xdr:col>14595</xdr:col>
                    <xdr:colOff>0</xdr:colOff>
                    <xdr:row>917561</xdr:row>
                    <xdr:rowOff>0</xdr:rowOff>
                  </to>
                </anchor>
              </controlPr>
            </control>
          </mc:Choice>
        </mc:AlternateContent>
        <mc:AlternateContent xmlns:mc="http://schemas.openxmlformats.org/markup-compatibility/2006">
          <mc:Choice Requires="x14">
            <control shapeId="61404" r:id="rId932" name="Button 988">
              <controlPr locked="0" defaultSize="0" autoFill="0" autoLine="0" autoPict="0">
                <anchor moveWithCells="1" sizeWithCells="1">
                  <from>
                    <xdr:col>14595</xdr:col>
                    <xdr:colOff>0</xdr:colOff>
                    <xdr:row>983097</xdr:row>
                    <xdr:rowOff>0</xdr:rowOff>
                  </from>
                  <to>
                    <xdr:col>14595</xdr:col>
                    <xdr:colOff>0</xdr:colOff>
                    <xdr:row>983097</xdr:row>
                    <xdr:rowOff>0</xdr:rowOff>
                  </to>
                </anchor>
              </controlPr>
            </control>
          </mc:Choice>
        </mc:AlternateContent>
        <mc:AlternateContent xmlns:mc="http://schemas.openxmlformats.org/markup-compatibility/2006">
          <mc:Choice Requires="x14">
            <control shapeId="61405" r:id="rId933" name="Button 989">
              <controlPr locked="0" defaultSize="0" autoFill="0" autoLine="0" autoPict="0">
                <anchor moveWithCells="1" sizeWithCells="1">
                  <from>
                    <xdr:col>14849</xdr:col>
                    <xdr:colOff>0</xdr:colOff>
                    <xdr:row>56</xdr:row>
                    <xdr:rowOff>0</xdr:rowOff>
                  </from>
                  <to>
                    <xdr:col>14849</xdr:col>
                    <xdr:colOff>0</xdr:colOff>
                    <xdr:row>56</xdr:row>
                    <xdr:rowOff>0</xdr:rowOff>
                  </to>
                </anchor>
              </controlPr>
            </control>
          </mc:Choice>
        </mc:AlternateContent>
        <mc:AlternateContent xmlns:mc="http://schemas.openxmlformats.org/markup-compatibility/2006">
          <mc:Choice Requires="x14">
            <control shapeId="61406" r:id="rId934" name="Button 990">
              <controlPr locked="0" defaultSize="0" autoFill="0" autoLine="0" autoPict="0">
                <anchor moveWithCells="1" sizeWithCells="1">
                  <from>
                    <xdr:col>14851</xdr:col>
                    <xdr:colOff>0</xdr:colOff>
                    <xdr:row>65593</xdr:row>
                    <xdr:rowOff>0</xdr:rowOff>
                  </from>
                  <to>
                    <xdr:col>14851</xdr:col>
                    <xdr:colOff>0</xdr:colOff>
                    <xdr:row>65593</xdr:row>
                    <xdr:rowOff>0</xdr:rowOff>
                  </to>
                </anchor>
              </controlPr>
            </control>
          </mc:Choice>
        </mc:AlternateContent>
        <mc:AlternateContent xmlns:mc="http://schemas.openxmlformats.org/markup-compatibility/2006">
          <mc:Choice Requires="x14">
            <control shapeId="61407" r:id="rId935" name="Button 991">
              <controlPr locked="0" defaultSize="0" autoFill="0" autoLine="0" autoPict="0">
                <anchor moveWithCells="1" sizeWithCells="1">
                  <from>
                    <xdr:col>14851</xdr:col>
                    <xdr:colOff>0</xdr:colOff>
                    <xdr:row>131129</xdr:row>
                    <xdr:rowOff>0</xdr:rowOff>
                  </from>
                  <to>
                    <xdr:col>14851</xdr:col>
                    <xdr:colOff>0</xdr:colOff>
                    <xdr:row>131129</xdr:row>
                    <xdr:rowOff>0</xdr:rowOff>
                  </to>
                </anchor>
              </controlPr>
            </control>
          </mc:Choice>
        </mc:AlternateContent>
        <mc:AlternateContent xmlns:mc="http://schemas.openxmlformats.org/markup-compatibility/2006">
          <mc:Choice Requires="x14">
            <control shapeId="61408" r:id="rId936" name="Button 992">
              <controlPr locked="0" defaultSize="0" autoFill="0" autoLine="0" autoPict="0">
                <anchor moveWithCells="1" sizeWithCells="1">
                  <from>
                    <xdr:col>14851</xdr:col>
                    <xdr:colOff>0</xdr:colOff>
                    <xdr:row>196665</xdr:row>
                    <xdr:rowOff>0</xdr:rowOff>
                  </from>
                  <to>
                    <xdr:col>14851</xdr:col>
                    <xdr:colOff>0</xdr:colOff>
                    <xdr:row>196665</xdr:row>
                    <xdr:rowOff>0</xdr:rowOff>
                  </to>
                </anchor>
              </controlPr>
            </control>
          </mc:Choice>
        </mc:AlternateContent>
        <mc:AlternateContent xmlns:mc="http://schemas.openxmlformats.org/markup-compatibility/2006">
          <mc:Choice Requires="x14">
            <control shapeId="61409" r:id="rId937" name="Button 993">
              <controlPr locked="0" defaultSize="0" autoFill="0" autoLine="0" autoPict="0">
                <anchor moveWithCells="1" sizeWithCells="1">
                  <from>
                    <xdr:col>14851</xdr:col>
                    <xdr:colOff>0</xdr:colOff>
                    <xdr:row>262201</xdr:row>
                    <xdr:rowOff>0</xdr:rowOff>
                  </from>
                  <to>
                    <xdr:col>14851</xdr:col>
                    <xdr:colOff>0</xdr:colOff>
                    <xdr:row>262201</xdr:row>
                    <xdr:rowOff>0</xdr:rowOff>
                  </to>
                </anchor>
              </controlPr>
            </control>
          </mc:Choice>
        </mc:AlternateContent>
        <mc:AlternateContent xmlns:mc="http://schemas.openxmlformats.org/markup-compatibility/2006">
          <mc:Choice Requires="x14">
            <control shapeId="61410" r:id="rId938" name="Button 994">
              <controlPr locked="0" defaultSize="0" autoFill="0" autoLine="0" autoPict="0">
                <anchor moveWithCells="1" sizeWithCells="1">
                  <from>
                    <xdr:col>14851</xdr:col>
                    <xdr:colOff>0</xdr:colOff>
                    <xdr:row>327737</xdr:row>
                    <xdr:rowOff>0</xdr:rowOff>
                  </from>
                  <to>
                    <xdr:col>14851</xdr:col>
                    <xdr:colOff>0</xdr:colOff>
                    <xdr:row>327737</xdr:row>
                    <xdr:rowOff>0</xdr:rowOff>
                  </to>
                </anchor>
              </controlPr>
            </control>
          </mc:Choice>
        </mc:AlternateContent>
        <mc:AlternateContent xmlns:mc="http://schemas.openxmlformats.org/markup-compatibility/2006">
          <mc:Choice Requires="x14">
            <control shapeId="61411" r:id="rId939" name="Button 995">
              <controlPr locked="0" defaultSize="0" autoFill="0" autoLine="0" autoPict="0">
                <anchor moveWithCells="1" sizeWithCells="1">
                  <from>
                    <xdr:col>14851</xdr:col>
                    <xdr:colOff>0</xdr:colOff>
                    <xdr:row>393273</xdr:row>
                    <xdr:rowOff>0</xdr:rowOff>
                  </from>
                  <to>
                    <xdr:col>14851</xdr:col>
                    <xdr:colOff>0</xdr:colOff>
                    <xdr:row>393273</xdr:row>
                    <xdr:rowOff>0</xdr:rowOff>
                  </to>
                </anchor>
              </controlPr>
            </control>
          </mc:Choice>
        </mc:AlternateContent>
        <mc:AlternateContent xmlns:mc="http://schemas.openxmlformats.org/markup-compatibility/2006">
          <mc:Choice Requires="x14">
            <control shapeId="61412" r:id="rId940" name="Button 996">
              <controlPr locked="0" defaultSize="0" autoFill="0" autoLine="0" autoPict="0">
                <anchor moveWithCells="1" sizeWithCells="1">
                  <from>
                    <xdr:col>14851</xdr:col>
                    <xdr:colOff>0</xdr:colOff>
                    <xdr:row>458809</xdr:row>
                    <xdr:rowOff>0</xdr:rowOff>
                  </from>
                  <to>
                    <xdr:col>14851</xdr:col>
                    <xdr:colOff>0</xdr:colOff>
                    <xdr:row>458809</xdr:row>
                    <xdr:rowOff>0</xdr:rowOff>
                  </to>
                </anchor>
              </controlPr>
            </control>
          </mc:Choice>
        </mc:AlternateContent>
        <mc:AlternateContent xmlns:mc="http://schemas.openxmlformats.org/markup-compatibility/2006">
          <mc:Choice Requires="x14">
            <control shapeId="61413" r:id="rId941" name="Button 997">
              <controlPr locked="0" defaultSize="0" autoFill="0" autoLine="0" autoPict="0">
                <anchor moveWithCells="1" sizeWithCells="1">
                  <from>
                    <xdr:col>14851</xdr:col>
                    <xdr:colOff>0</xdr:colOff>
                    <xdr:row>524345</xdr:row>
                    <xdr:rowOff>0</xdr:rowOff>
                  </from>
                  <to>
                    <xdr:col>14851</xdr:col>
                    <xdr:colOff>0</xdr:colOff>
                    <xdr:row>524345</xdr:row>
                    <xdr:rowOff>0</xdr:rowOff>
                  </to>
                </anchor>
              </controlPr>
            </control>
          </mc:Choice>
        </mc:AlternateContent>
        <mc:AlternateContent xmlns:mc="http://schemas.openxmlformats.org/markup-compatibility/2006">
          <mc:Choice Requires="x14">
            <control shapeId="61414" r:id="rId942" name="Button 998">
              <controlPr locked="0" defaultSize="0" autoFill="0" autoLine="0" autoPict="0">
                <anchor moveWithCells="1" sizeWithCells="1">
                  <from>
                    <xdr:col>14851</xdr:col>
                    <xdr:colOff>0</xdr:colOff>
                    <xdr:row>589881</xdr:row>
                    <xdr:rowOff>0</xdr:rowOff>
                  </from>
                  <to>
                    <xdr:col>14851</xdr:col>
                    <xdr:colOff>0</xdr:colOff>
                    <xdr:row>589881</xdr:row>
                    <xdr:rowOff>0</xdr:rowOff>
                  </to>
                </anchor>
              </controlPr>
            </control>
          </mc:Choice>
        </mc:AlternateContent>
        <mc:AlternateContent xmlns:mc="http://schemas.openxmlformats.org/markup-compatibility/2006">
          <mc:Choice Requires="x14">
            <control shapeId="61415" r:id="rId943" name="Button 999">
              <controlPr locked="0" defaultSize="0" autoFill="0" autoLine="0" autoPict="0">
                <anchor moveWithCells="1" sizeWithCells="1">
                  <from>
                    <xdr:col>14851</xdr:col>
                    <xdr:colOff>0</xdr:colOff>
                    <xdr:row>655417</xdr:row>
                    <xdr:rowOff>0</xdr:rowOff>
                  </from>
                  <to>
                    <xdr:col>14851</xdr:col>
                    <xdr:colOff>0</xdr:colOff>
                    <xdr:row>655417</xdr:row>
                    <xdr:rowOff>0</xdr:rowOff>
                  </to>
                </anchor>
              </controlPr>
            </control>
          </mc:Choice>
        </mc:AlternateContent>
        <mc:AlternateContent xmlns:mc="http://schemas.openxmlformats.org/markup-compatibility/2006">
          <mc:Choice Requires="x14">
            <control shapeId="61416" r:id="rId944" name="Button 1000">
              <controlPr locked="0" defaultSize="0" autoFill="0" autoLine="0" autoPict="0">
                <anchor moveWithCells="1" sizeWithCells="1">
                  <from>
                    <xdr:col>14851</xdr:col>
                    <xdr:colOff>0</xdr:colOff>
                    <xdr:row>720953</xdr:row>
                    <xdr:rowOff>0</xdr:rowOff>
                  </from>
                  <to>
                    <xdr:col>14851</xdr:col>
                    <xdr:colOff>0</xdr:colOff>
                    <xdr:row>720953</xdr:row>
                    <xdr:rowOff>0</xdr:rowOff>
                  </to>
                </anchor>
              </controlPr>
            </control>
          </mc:Choice>
        </mc:AlternateContent>
        <mc:AlternateContent xmlns:mc="http://schemas.openxmlformats.org/markup-compatibility/2006">
          <mc:Choice Requires="x14">
            <control shapeId="61417" r:id="rId945" name="Button 1001">
              <controlPr locked="0" defaultSize="0" autoFill="0" autoLine="0" autoPict="0">
                <anchor moveWithCells="1" sizeWithCells="1">
                  <from>
                    <xdr:col>14851</xdr:col>
                    <xdr:colOff>0</xdr:colOff>
                    <xdr:row>786489</xdr:row>
                    <xdr:rowOff>0</xdr:rowOff>
                  </from>
                  <to>
                    <xdr:col>14851</xdr:col>
                    <xdr:colOff>0</xdr:colOff>
                    <xdr:row>786489</xdr:row>
                    <xdr:rowOff>0</xdr:rowOff>
                  </to>
                </anchor>
              </controlPr>
            </control>
          </mc:Choice>
        </mc:AlternateContent>
        <mc:AlternateContent xmlns:mc="http://schemas.openxmlformats.org/markup-compatibility/2006">
          <mc:Choice Requires="x14">
            <control shapeId="61418" r:id="rId946" name="Button 1002">
              <controlPr locked="0" defaultSize="0" autoFill="0" autoLine="0" autoPict="0">
                <anchor moveWithCells="1" sizeWithCells="1">
                  <from>
                    <xdr:col>14851</xdr:col>
                    <xdr:colOff>0</xdr:colOff>
                    <xdr:row>852025</xdr:row>
                    <xdr:rowOff>0</xdr:rowOff>
                  </from>
                  <to>
                    <xdr:col>14851</xdr:col>
                    <xdr:colOff>0</xdr:colOff>
                    <xdr:row>852025</xdr:row>
                    <xdr:rowOff>0</xdr:rowOff>
                  </to>
                </anchor>
              </controlPr>
            </control>
          </mc:Choice>
        </mc:AlternateContent>
        <mc:AlternateContent xmlns:mc="http://schemas.openxmlformats.org/markup-compatibility/2006">
          <mc:Choice Requires="x14">
            <control shapeId="61419" r:id="rId947" name="Button 1003">
              <controlPr locked="0" defaultSize="0" autoFill="0" autoLine="0" autoPict="0">
                <anchor moveWithCells="1" sizeWithCells="1">
                  <from>
                    <xdr:col>14851</xdr:col>
                    <xdr:colOff>0</xdr:colOff>
                    <xdr:row>917561</xdr:row>
                    <xdr:rowOff>0</xdr:rowOff>
                  </from>
                  <to>
                    <xdr:col>14851</xdr:col>
                    <xdr:colOff>0</xdr:colOff>
                    <xdr:row>917561</xdr:row>
                    <xdr:rowOff>0</xdr:rowOff>
                  </to>
                </anchor>
              </controlPr>
            </control>
          </mc:Choice>
        </mc:AlternateContent>
        <mc:AlternateContent xmlns:mc="http://schemas.openxmlformats.org/markup-compatibility/2006">
          <mc:Choice Requires="x14">
            <control shapeId="61420" r:id="rId948" name="Button 1004">
              <controlPr locked="0" defaultSize="0" autoFill="0" autoLine="0" autoPict="0">
                <anchor moveWithCells="1" sizeWithCells="1">
                  <from>
                    <xdr:col>14851</xdr:col>
                    <xdr:colOff>0</xdr:colOff>
                    <xdr:row>983097</xdr:row>
                    <xdr:rowOff>0</xdr:rowOff>
                  </from>
                  <to>
                    <xdr:col>14851</xdr:col>
                    <xdr:colOff>0</xdr:colOff>
                    <xdr:row>983097</xdr:row>
                    <xdr:rowOff>0</xdr:rowOff>
                  </to>
                </anchor>
              </controlPr>
            </control>
          </mc:Choice>
        </mc:AlternateContent>
        <mc:AlternateContent xmlns:mc="http://schemas.openxmlformats.org/markup-compatibility/2006">
          <mc:Choice Requires="x14">
            <control shapeId="61421" r:id="rId949" name="Button 1005">
              <controlPr locked="0" defaultSize="0" autoFill="0" autoLine="0" autoPict="0">
                <anchor moveWithCells="1" sizeWithCells="1">
                  <from>
                    <xdr:col>15105</xdr:col>
                    <xdr:colOff>0</xdr:colOff>
                    <xdr:row>56</xdr:row>
                    <xdr:rowOff>0</xdr:rowOff>
                  </from>
                  <to>
                    <xdr:col>15105</xdr:col>
                    <xdr:colOff>0</xdr:colOff>
                    <xdr:row>56</xdr:row>
                    <xdr:rowOff>0</xdr:rowOff>
                  </to>
                </anchor>
              </controlPr>
            </control>
          </mc:Choice>
        </mc:AlternateContent>
        <mc:AlternateContent xmlns:mc="http://schemas.openxmlformats.org/markup-compatibility/2006">
          <mc:Choice Requires="x14">
            <control shapeId="61422" r:id="rId950" name="Button 1006">
              <controlPr locked="0" defaultSize="0" autoFill="0" autoLine="0" autoPict="0">
                <anchor moveWithCells="1" sizeWithCells="1">
                  <from>
                    <xdr:col>15107</xdr:col>
                    <xdr:colOff>0</xdr:colOff>
                    <xdr:row>65593</xdr:row>
                    <xdr:rowOff>0</xdr:rowOff>
                  </from>
                  <to>
                    <xdr:col>15107</xdr:col>
                    <xdr:colOff>0</xdr:colOff>
                    <xdr:row>65593</xdr:row>
                    <xdr:rowOff>0</xdr:rowOff>
                  </to>
                </anchor>
              </controlPr>
            </control>
          </mc:Choice>
        </mc:AlternateContent>
        <mc:AlternateContent xmlns:mc="http://schemas.openxmlformats.org/markup-compatibility/2006">
          <mc:Choice Requires="x14">
            <control shapeId="61423" r:id="rId951" name="Button 1007">
              <controlPr locked="0" defaultSize="0" autoFill="0" autoLine="0" autoPict="0">
                <anchor moveWithCells="1" sizeWithCells="1">
                  <from>
                    <xdr:col>15107</xdr:col>
                    <xdr:colOff>0</xdr:colOff>
                    <xdr:row>131129</xdr:row>
                    <xdr:rowOff>0</xdr:rowOff>
                  </from>
                  <to>
                    <xdr:col>15107</xdr:col>
                    <xdr:colOff>0</xdr:colOff>
                    <xdr:row>131129</xdr:row>
                    <xdr:rowOff>0</xdr:rowOff>
                  </to>
                </anchor>
              </controlPr>
            </control>
          </mc:Choice>
        </mc:AlternateContent>
        <mc:AlternateContent xmlns:mc="http://schemas.openxmlformats.org/markup-compatibility/2006">
          <mc:Choice Requires="x14">
            <control shapeId="61424" r:id="rId952" name="Button 1008">
              <controlPr locked="0" defaultSize="0" autoFill="0" autoLine="0" autoPict="0">
                <anchor moveWithCells="1" sizeWithCells="1">
                  <from>
                    <xdr:col>15107</xdr:col>
                    <xdr:colOff>0</xdr:colOff>
                    <xdr:row>196665</xdr:row>
                    <xdr:rowOff>0</xdr:rowOff>
                  </from>
                  <to>
                    <xdr:col>15107</xdr:col>
                    <xdr:colOff>0</xdr:colOff>
                    <xdr:row>196665</xdr:row>
                    <xdr:rowOff>0</xdr:rowOff>
                  </to>
                </anchor>
              </controlPr>
            </control>
          </mc:Choice>
        </mc:AlternateContent>
        <mc:AlternateContent xmlns:mc="http://schemas.openxmlformats.org/markup-compatibility/2006">
          <mc:Choice Requires="x14">
            <control shapeId="61425" r:id="rId953" name="Button 1009">
              <controlPr locked="0" defaultSize="0" autoFill="0" autoLine="0" autoPict="0">
                <anchor moveWithCells="1" sizeWithCells="1">
                  <from>
                    <xdr:col>15107</xdr:col>
                    <xdr:colOff>0</xdr:colOff>
                    <xdr:row>262201</xdr:row>
                    <xdr:rowOff>0</xdr:rowOff>
                  </from>
                  <to>
                    <xdr:col>15107</xdr:col>
                    <xdr:colOff>0</xdr:colOff>
                    <xdr:row>262201</xdr:row>
                    <xdr:rowOff>0</xdr:rowOff>
                  </to>
                </anchor>
              </controlPr>
            </control>
          </mc:Choice>
        </mc:AlternateContent>
        <mc:AlternateContent xmlns:mc="http://schemas.openxmlformats.org/markup-compatibility/2006">
          <mc:Choice Requires="x14">
            <control shapeId="61426" r:id="rId954" name="Button 1010">
              <controlPr locked="0" defaultSize="0" autoFill="0" autoLine="0" autoPict="0">
                <anchor moveWithCells="1" sizeWithCells="1">
                  <from>
                    <xdr:col>15107</xdr:col>
                    <xdr:colOff>0</xdr:colOff>
                    <xdr:row>327737</xdr:row>
                    <xdr:rowOff>0</xdr:rowOff>
                  </from>
                  <to>
                    <xdr:col>15107</xdr:col>
                    <xdr:colOff>0</xdr:colOff>
                    <xdr:row>327737</xdr:row>
                    <xdr:rowOff>0</xdr:rowOff>
                  </to>
                </anchor>
              </controlPr>
            </control>
          </mc:Choice>
        </mc:AlternateContent>
        <mc:AlternateContent xmlns:mc="http://schemas.openxmlformats.org/markup-compatibility/2006">
          <mc:Choice Requires="x14">
            <control shapeId="61427" r:id="rId955" name="Button 1011">
              <controlPr locked="0" defaultSize="0" autoFill="0" autoLine="0" autoPict="0">
                <anchor moveWithCells="1" sizeWithCells="1">
                  <from>
                    <xdr:col>15107</xdr:col>
                    <xdr:colOff>0</xdr:colOff>
                    <xdr:row>393273</xdr:row>
                    <xdr:rowOff>0</xdr:rowOff>
                  </from>
                  <to>
                    <xdr:col>15107</xdr:col>
                    <xdr:colOff>0</xdr:colOff>
                    <xdr:row>393273</xdr:row>
                    <xdr:rowOff>0</xdr:rowOff>
                  </to>
                </anchor>
              </controlPr>
            </control>
          </mc:Choice>
        </mc:AlternateContent>
        <mc:AlternateContent xmlns:mc="http://schemas.openxmlformats.org/markup-compatibility/2006">
          <mc:Choice Requires="x14">
            <control shapeId="61428" r:id="rId956" name="Button 1012">
              <controlPr locked="0" defaultSize="0" autoFill="0" autoLine="0" autoPict="0">
                <anchor moveWithCells="1" sizeWithCells="1">
                  <from>
                    <xdr:col>15107</xdr:col>
                    <xdr:colOff>0</xdr:colOff>
                    <xdr:row>458809</xdr:row>
                    <xdr:rowOff>0</xdr:rowOff>
                  </from>
                  <to>
                    <xdr:col>15107</xdr:col>
                    <xdr:colOff>0</xdr:colOff>
                    <xdr:row>458809</xdr:row>
                    <xdr:rowOff>0</xdr:rowOff>
                  </to>
                </anchor>
              </controlPr>
            </control>
          </mc:Choice>
        </mc:AlternateContent>
        <mc:AlternateContent xmlns:mc="http://schemas.openxmlformats.org/markup-compatibility/2006">
          <mc:Choice Requires="x14">
            <control shapeId="61429" r:id="rId957" name="Button 1013">
              <controlPr locked="0" defaultSize="0" autoFill="0" autoLine="0" autoPict="0">
                <anchor moveWithCells="1" sizeWithCells="1">
                  <from>
                    <xdr:col>15107</xdr:col>
                    <xdr:colOff>0</xdr:colOff>
                    <xdr:row>524345</xdr:row>
                    <xdr:rowOff>0</xdr:rowOff>
                  </from>
                  <to>
                    <xdr:col>15107</xdr:col>
                    <xdr:colOff>0</xdr:colOff>
                    <xdr:row>524345</xdr:row>
                    <xdr:rowOff>0</xdr:rowOff>
                  </to>
                </anchor>
              </controlPr>
            </control>
          </mc:Choice>
        </mc:AlternateContent>
        <mc:AlternateContent xmlns:mc="http://schemas.openxmlformats.org/markup-compatibility/2006">
          <mc:Choice Requires="x14">
            <control shapeId="61430" r:id="rId958" name="Button 1014">
              <controlPr locked="0" defaultSize="0" autoFill="0" autoLine="0" autoPict="0">
                <anchor moveWithCells="1" sizeWithCells="1">
                  <from>
                    <xdr:col>15107</xdr:col>
                    <xdr:colOff>0</xdr:colOff>
                    <xdr:row>589881</xdr:row>
                    <xdr:rowOff>0</xdr:rowOff>
                  </from>
                  <to>
                    <xdr:col>15107</xdr:col>
                    <xdr:colOff>0</xdr:colOff>
                    <xdr:row>589881</xdr:row>
                    <xdr:rowOff>0</xdr:rowOff>
                  </to>
                </anchor>
              </controlPr>
            </control>
          </mc:Choice>
        </mc:AlternateContent>
        <mc:AlternateContent xmlns:mc="http://schemas.openxmlformats.org/markup-compatibility/2006">
          <mc:Choice Requires="x14">
            <control shapeId="61431" r:id="rId959" name="Button 1015">
              <controlPr locked="0" defaultSize="0" autoFill="0" autoLine="0" autoPict="0">
                <anchor moveWithCells="1" sizeWithCells="1">
                  <from>
                    <xdr:col>15107</xdr:col>
                    <xdr:colOff>0</xdr:colOff>
                    <xdr:row>655417</xdr:row>
                    <xdr:rowOff>0</xdr:rowOff>
                  </from>
                  <to>
                    <xdr:col>15107</xdr:col>
                    <xdr:colOff>0</xdr:colOff>
                    <xdr:row>655417</xdr:row>
                    <xdr:rowOff>0</xdr:rowOff>
                  </to>
                </anchor>
              </controlPr>
            </control>
          </mc:Choice>
        </mc:AlternateContent>
        <mc:AlternateContent xmlns:mc="http://schemas.openxmlformats.org/markup-compatibility/2006">
          <mc:Choice Requires="x14">
            <control shapeId="61432" r:id="rId960" name="Button 1016">
              <controlPr locked="0" defaultSize="0" autoFill="0" autoLine="0" autoPict="0">
                <anchor moveWithCells="1" sizeWithCells="1">
                  <from>
                    <xdr:col>15107</xdr:col>
                    <xdr:colOff>0</xdr:colOff>
                    <xdr:row>720953</xdr:row>
                    <xdr:rowOff>0</xdr:rowOff>
                  </from>
                  <to>
                    <xdr:col>15107</xdr:col>
                    <xdr:colOff>0</xdr:colOff>
                    <xdr:row>720953</xdr:row>
                    <xdr:rowOff>0</xdr:rowOff>
                  </to>
                </anchor>
              </controlPr>
            </control>
          </mc:Choice>
        </mc:AlternateContent>
        <mc:AlternateContent xmlns:mc="http://schemas.openxmlformats.org/markup-compatibility/2006">
          <mc:Choice Requires="x14">
            <control shapeId="61433" r:id="rId961" name="Button 1017">
              <controlPr locked="0" defaultSize="0" autoFill="0" autoLine="0" autoPict="0">
                <anchor moveWithCells="1" sizeWithCells="1">
                  <from>
                    <xdr:col>15107</xdr:col>
                    <xdr:colOff>0</xdr:colOff>
                    <xdr:row>786489</xdr:row>
                    <xdr:rowOff>0</xdr:rowOff>
                  </from>
                  <to>
                    <xdr:col>15107</xdr:col>
                    <xdr:colOff>0</xdr:colOff>
                    <xdr:row>786489</xdr:row>
                    <xdr:rowOff>0</xdr:rowOff>
                  </to>
                </anchor>
              </controlPr>
            </control>
          </mc:Choice>
        </mc:AlternateContent>
        <mc:AlternateContent xmlns:mc="http://schemas.openxmlformats.org/markup-compatibility/2006">
          <mc:Choice Requires="x14">
            <control shapeId="61434" r:id="rId962" name="Button 1018">
              <controlPr locked="0" defaultSize="0" autoFill="0" autoLine="0" autoPict="0">
                <anchor moveWithCells="1" sizeWithCells="1">
                  <from>
                    <xdr:col>15107</xdr:col>
                    <xdr:colOff>0</xdr:colOff>
                    <xdr:row>852025</xdr:row>
                    <xdr:rowOff>0</xdr:rowOff>
                  </from>
                  <to>
                    <xdr:col>15107</xdr:col>
                    <xdr:colOff>0</xdr:colOff>
                    <xdr:row>852025</xdr:row>
                    <xdr:rowOff>0</xdr:rowOff>
                  </to>
                </anchor>
              </controlPr>
            </control>
          </mc:Choice>
        </mc:AlternateContent>
        <mc:AlternateContent xmlns:mc="http://schemas.openxmlformats.org/markup-compatibility/2006">
          <mc:Choice Requires="x14">
            <control shapeId="61435" r:id="rId963" name="Button 1019">
              <controlPr locked="0" defaultSize="0" autoFill="0" autoLine="0" autoPict="0">
                <anchor moveWithCells="1" sizeWithCells="1">
                  <from>
                    <xdr:col>15107</xdr:col>
                    <xdr:colOff>0</xdr:colOff>
                    <xdr:row>917561</xdr:row>
                    <xdr:rowOff>0</xdr:rowOff>
                  </from>
                  <to>
                    <xdr:col>15107</xdr:col>
                    <xdr:colOff>0</xdr:colOff>
                    <xdr:row>917561</xdr:row>
                    <xdr:rowOff>0</xdr:rowOff>
                  </to>
                </anchor>
              </controlPr>
            </control>
          </mc:Choice>
        </mc:AlternateContent>
        <mc:AlternateContent xmlns:mc="http://schemas.openxmlformats.org/markup-compatibility/2006">
          <mc:Choice Requires="x14">
            <control shapeId="61436" r:id="rId964" name="Button 1020">
              <controlPr locked="0" defaultSize="0" autoFill="0" autoLine="0" autoPict="0">
                <anchor moveWithCells="1" sizeWithCells="1">
                  <from>
                    <xdr:col>15107</xdr:col>
                    <xdr:colOff>0</xdr:colOff>
                    <xdr:row>983097</xdr:row>
                    <xdr:rowOff>0</xdr:rowOff>
                  </from>
                  <to>
                    <xdr:col>15107</xdr:col>
                    <xdr:colOff>0</xdr:colOff>
                    <xdr:row>983097</xdr:row>
                    <xdr:rowOff>0</xdr:rowOff>
                  </to>
                </anchor>
              </controlPr>
            </control>
          </mc:Choice>
        </mc:AlternateContent>
        <mc:AlternateContent xmlns:mc="http://schemas.openxmlformats.org/markup-compatibility/2006">
          <mc:Choice Requires="x14">
            <control shapeId="61437" r:id="rId965" name="Button 1021">
              <controlPr locked="0" defaultSize="0" autoFill="0" autoLine="0" autoPict="0">
                <anchor moveWithCells="1" sizeWithCells="1">
                  <from>
                    <xdr:col>15361</xdr:col>
                    <xdr:colOff>0</xdr:colOff>
                    <xdr:row>56</xdr:row>
                    <xdr:rowOff>0</xdr:rowOff>
                  </from>
                  <to>
                    <xdr:col>15361</xdr:col>
                    <xdr:colOff>0</xdr:colOff>
                    <xdr:row>56</xdr:row>
                    <xdr:rowOff>0</xdr:rowOff>
                  </to>
                </anchor>
              </controlPr>
            </control>
          </mc:Choice>
        </mc:AlternateContent>
        <mc:AlternateContent xmlns:mc="http://schemas.openxmlformats.org/markup-compatibility/2006">
          <mc:Choice Requires="x14">
            <control shapeId="61438" r:id="rId966" name="Button 1022">
              <controlPr locked="0" defaultSize="0" autoFill="0" autoLine="0" autoPict="0">
                <anchor moveWithCells="1" sizeWithCells="1">
                  <from>
                    <xdr:col>15363</xdr:col>
                    <xdr:colOff>0</xdr:colOff>
                    <xdr:row>65593</xdr:row>
                    <xdr:rowOff>0</xdr:rowOff>
                  </from>
                  <to>
                    <xdr:col>15363</xdr:col>
                    <xdr:colOff>0</xdr:colOff>
                    <xdr:row>65593</xdr:row>
                    <xdr:rowOff>0</xdr:rowOff>
                  </to>
                </anchor>
              </controlPr>
            </control>
          </mc:Choice>
        </mc:AlternateContent>
        <mc:AlternateContent xmlns:mc="http://schemas.openxmlformats.org/markup-compatibility/2006">
          <mc:Choice Requires="x14">
            <control shapeId="61439" r:id="rId967" name="Button 1023">
              <controlPr locked="0" defaultSize="0" autoFill="0" autoLine="0" autoPict="0">
                <anchor moveWithCells="1" sizeWithCells="1">
                  <from>
                    <xdr:col>15363</xdr:col>
                    <xdr:colOff>0</xdr:colOff>
                    <xdr:row>131129</xdr:row>
                    <xdr:rowOff>0</xdr:rowOff>
                  </from>
                  <to>
                    <xdr:col>15363</xdr:col>
                    <xdr:colOff>0</xdr:colOff>
                    <xdr:row>131129</xdr:row>
                    <xdr:rowOff>0</xdr:rowOff>
                  </to>
                </anchor>
              </controlPr>
            </control>
          </mc:Choice>
        </mc:AlternateContent>
        <mc:AlternateContent xmlns:mc="http://schemas.openxmlformats.org/markup-compatibility/2006">
          <mc:Choice Requires="x14">
            <control shapeId="76800" r:id="rId968" name="Button 1024">
              <controlPr locked="0" defaultSize="0" autoFill="0" autoLine="0" autoPict="0">
                <anchor moveWithCells="1" sizeWithCells="1">
                  <from>
                    <xdr:col>15363</xdr:col>
                    <xdr:colOff>0</xdr:colOff>
                    <xdr:row>196665</xdr:row>
                    <xdr:rowOff>0</xdr:rowOff>
                  </from>
                  <to>
                    <xdr:col>15363</xdr:col>
                    <xdr:colOff>0</xdr:colOff>
                    <xdr:row>196665</xdr:row>
                    <xdr:rowOff>0</xdr:rowOff>
                  </to>
                </anchor>
              </controlPr>
            </control>
          </mc:Choice>
        </mc:AlternateContent>
        <mc:AlternateContent xmlns:mc="http://schemas.openxmlformats.org/markup-compatibility/2006">
          <mc:Choice Requires="x14">
            <control shapeId="76801" r:id="rId969" name="Button 1025">
              <controlPr locked="0" defaultSize="0" autoFill="0" autoLine="0" autoPict="0">
                <anchor moveWithCells="1" sizeWithCells="1">
                  <from>
                    <xdr:col>15363</xdr:col>
                    <xdr:colOff>0</xdr:colOff>
                    <xdr:row>262201</xdr:row>
                    <xdr:rowOff>0</xdr:rowOff>
                  </from>
                  <to>
                    <xdr:col>15363</xdr:col>
                    <xdr:colOff>0</xdr:colOff>
                    <xdr:row>262201</xdr:row>
                    <xdr:rowOff>0</xdr:rowOff>
                  </to>
                </anchor>
              </controlPr>
            </control>
          </mc:Choice>
        </mc:AlternateContent>
        <mc:AlternateContent xmlns:mc="http://schemas.openxmlformats.org/markup-compatibility/2006">
          <mc:Choice Requires="x14">
            <control shapeId="76802" r:id="rId970" name="Button 1026">
              <controlPr locked="0" defaultSize="0" autoFill="0" autoLine="0" autoPict="0">
                <anchor moveWithCells="1" sizeWithCells="1">
                  <from>
                    <xdr:col>15363</xdr:col>
                    <xdr:colOff>0</xdr:colOff>
                    <xdr:row>327737</xdr:row>
                    <xdr:rowOff>0</xdr:rowOff>
                  </from>
                  <to>
                    <xdr:col>15363</xdr:col>
                    <xdr:colOff>0</xdr:colOff>
                    <xdr:row>327737</xdr:row>
                    <xdr:rowOff>0</xdr:rowOff>
                  </to>
                </anchor>
              </controlPr>
            </control>
          </mc:Choice>
        </mc:AlternateContent>
        <mc:AlternateContent xmlns:mc="http://schemas.openxmlformats.org/markup-compatibility/2006">
          <mc:Choice Requires="x14">
            <control shapeId="76803" r:id="rId971" name="Button 1027">
              <controlPr locked="0" defaultSize="0" autoFill="0" autoLine="0" autoPict="0">
                <anchor moveWithCells="1" sizeWithCells="1">
                  <from>
                    <xdr:col>15363</xdr:col>
                    <xdr:colOff>0</xdr:colOff>
                    <xdr:row>393273</xdr:row>
                    <xdr:rowOff>0</xdr:rowOff>
                  </from>
                  <to>
                    <xdr:col>15363</xdr:col>
                    <xdr:colOff>0</xdr:colOff>
                    <xdr:row>393273</xdr:row>
                    <xdr:rowOff>0</xdr:rowOff>
                  </to>
                </anchor>
              </controlPr>
            </control>
          </mc:Choice>
        </mc:AlternateContent>
        <mc:AlternateContent xmlns:mc="http://schemas.openxmlformats.org/markup-compatibility/2006">
          <mc:Choice Requires="x14">
            <control shapeId="76804" r:id="rId972" name="Button 1028">
              <controlPr locked="0" defaultSize="0" autoFill="0" autoLine="0" autoPict="0">
                <anchor moveWithCells="1" sizeWithCells="1">
                  <from>
                    <xdr:col>15363</xdr:col>
                    <xdr:colOff>0</xdr:colOff>
                    <xdr:row>458809</xdr:row>
                    <xdr:rowOff>0</xdr:rowOff>
                  </from>
                  <to>
                    <xdr:col>15363</xdr:col>
                    <xdr:colOff>0</xdr:colOff>
                    <xdr:row>458809</xdr:row>
                    <xdr:rowOff>0</xdr:rowOff>
                  </to>
                </anchor>
              </controlPr>
            </control>
          </mc:Choice>
        </mc:AlternateContent>
        <mc:AlternateContent xmlns:mc="http://schemas.openxmlformats.org/markup-compatibility/2006">
          <mc:Choice Requires="x14">
            <control shapeId="76805" r:id="rId973" name="Button 1029">
              <controlPr locked="0" defaultSize="0" autoFill="0" autoLine="0" autoPict="0">
                <anchor moveWithCells="1" sizeWithCells="1">
                  <from>
                    <xdr:col>15363</xdr:col>
                    <xdr:colOff>0</xdr:colOff>
                    <xdr:row>524345</xdr:row>
                    <xdr:rowOff>0</xdr:rowOff>
                  </from>
                  <to>
                    <xdr:col>15363</xdr:col>
                    <xdr:colOff>0</xdr:colOff>
                    <xdr:row>524345</xdr:row>
                    <xdr:rowOff>0</xdr:rowOff>
                  </to>
                </anchor>
              </controlPr>
            </control>
          </mc:Choice>
        </mc:AlternateContent>
        <mc:AlternateContent xmlns:mc="http://schemas.openxmlformats.org/markup-compatibility/2006">
          <mc:Choice Requires="x14">
            <control shapeId="76806" r:id="rId974" name="Button 1030">
              <controlPr locked="0" defaultSize="0" autoFill="0" autoLine="0" autoPict="0">
                <anchor moveWithCells="1" sizeWithCells="1">
                  <from>
                    <xdr:col>15363</xdr:col>
                    <xdr:colOff>0</xdr:colOff>
                    <xdr:row>589881</xdr:row>
                    <xdr:rowOff>0</xdr:rowOff>
                  </from>
                  <to>
                    <xdr:col>15363</xdr:col>
                    <xdr:colOff>0</xdr:colOff>
                    <xdr:row>589881</xdr:row>
                    <xdr:rowOff>0</xdr:rowOff>
                  </to>
                </anchor>
              </controlPr>
            </control>
          </mc:Choice>
        </mc:AlternateContent>
        <mc:AlternateContent xmlns:mc="http://schemas.openxmlformats.org/markup-compatibility/2006">
          <mc:Choice Requires="x14">
            <control shapeId="76807" r:id="rId975" name="Button 1031">
              <controlPr locked="0" defaultSize="0" autoFill="0" autoLine="0" autoPict="0">
                <anchor moveWithCells="1" sizeWithCells="1">
                  <from>
                    <xdr:col>15363</xdr:col>
                    <xdr:colOff>0</xdr:colOff>
                    <xdr:row>655417</xdr:row>
                    <xdr:rowOff>0</xdr:rowOff>
                  </from>
                  <to>
                    <xdr:col>15363</xdr:col>
                    <xdr:colOff>0</xdr:colOff>
                    <xdr:row>655417</xdr:row>
                    <xdr:rowOff>0</xdr:rowOff>
                  </to>
                </anchor>
              </controlPr>
            </control>
          </mc:Choice>
        </mc:AlternateContent>
        <mc:AlternateContent xmlns:mc="http://schemas.openxmlformats.org/markup-compatibility/2006">
          <mc:Choice Requires="x14">
            <control shapeId="76808" r:id="rId976" name="Button 1032">
              <controlPr locked="0" defaultSize="0" autoFill="0" autoLine="0" autoPict="0">
                <anchor moveWithCells="1" sizeWithCells="1">
                  <from>
                    <xdr:col>15363</xdr:col>
                    <xdr:colOff>0</xdr:colOff>
                    <xdr:row>720953</xdr:row>
                    <xdr:rowOff>0</xdr:rowOff>
                  </from>
                  <to>
                    <xdr:col>15363</xdr:col>
                    <xdr:colOff>0</xdr:colOff>
                    <xdr:row>720953</xdr:row>
                    <xdr:rowOff>0</xdr:rowOff>
                  </to>
                </anchor>
              </controlPr>
            </control>
          </mc:Choice>
        </mc:AlternateContent>
        <mc:AlternateContent xmlns:mc="http://schemas.openxmlformats.org/markup-compatibility/2006">
          <mc:Choice Requires="x14">
            <control shapeId="76809" r:id="rId977" name="Button 1033">
              <controlPr locked="0" defaultSize="0" autoFill="0" autoLine="0" autoPict="0">
                <anchor moveWithCells="1" sizeWithCells="1">
                  <from>
                    <xdr:col>15363</xdr:col>
                    <xdr:colOff>0</xdr:colOff>
                    <xdr:row>786489</xdr:row>
                    <xdr:rowOff>0</xdr:rowOff>
                  </from>
                  <to>
                    <xdr:col>15363</xdr:col>
                    <xdr:colOff>0</xdr:colOff>
                    <xdr:row>786489</xdr:row>
                    <xdr:rowOff>0</xdr:rowOff>
                  </to>
                </anchor>
              </controlPr>
            </control>
          </mc:Choice>
        </mc:AlternateContent>
        <mc:AlternateContent xmlns:mc="http://schemas.openxmlformats.org/markup-compatibility/2006">
          <mc:Choice Requires="x14">
            <control shapeId="76810" r:id="rId978" name="Button 1034">
              <controlPr locked="0" defaultSize="0" autoFill="0" autoLine="0" autoPict="0">
                <anchor moveWithCells="1" sizeWithCells="1">
                  <from>
                    <xdr:col>15363</xdr:col>
                    <xdr:colOff>0</xdr:colOff>
                    <xdr:row>852025</xdr:row>
                    <xdr:rowOff>0</xdr:rowOff>
                  </from>
                  <to>
                    <xdr:col>15363</xdr:col>
                    <xdr:colOff>0</xdr:colOff>
                    <xdr:row>852025</xdr:row>
                    <xdr:rowOff>0</xdr:rowOff>
                  </to>
                </anchor>
              </controlPr>
            </control>
          </mc:Choice>
        </mc:AlternateContent>
        <mc:AlternateContent xmlns:mc="http://schemas.openxmlformats.org/markup-compatibility/2006">
          <mc:Choice Requires="x14">
            <control shapeId="76811" r:id="rId979" name="Button 1035">
              <controlPr locked="0" defaultSize="0" autoFill="0" autoLine="0" autoPict="0">
                <anchor moveWithCells="1" sizeWithCells="1">
                  <from>
                    <xdr:col>15363</xdr:col>
                    <xdr:colOff>0</xdr:colOff>
                    <xdr:row>917561</xdr:row>
                    <xdr:rowOff>0</xdr:rowOff>
                  </from>
                  <to>
                    <xdr:col>15363</xdr:col>
                    <xdr:colOff>0</xdr:colOff>
                    <xdr:row>917561</xdr:row>
                    <xdr:rowOff>0</xdr:rowOff>
                  </to>
                </anchor>
              </controlPr>
            </control>
          </mc:Choice>
        </mc:AlternateContent>
        <mc:AlternateContent xmlns:mc="http://schemas.openxmlformats.org/markup-compatibility/2006">
          <mc:Choice Requires="x14">
            <control shapeId="76812" r:id="rId980" name="Button 1036">
              <controlPr locked="0" defaultSize="0" autoFill="0" autoLine="0" autoPict="0">
                <anchor moveWithCells="1" sizeWithCells="1">
                  <from>
                    <xdr:col>15363</xdr:col>
                    <xdr:colOff>0</xdr:colOff>
                    <xdr:row>983097</xdr:row>
                    <xdr:rowOff>0</xdr:rowOff>
                  </from>
                  <to>
                    <xdr:col>15363</xdr:col>
                    <xdr:colOff>0</xdr:colOff>
                    <xdr:row>983097</xdr:row>
                    <xdr:rowOff>0</xdr:rowOff>
                  </to>
                </anchor>
              </controlPr>
            </control>
          </mc:Choice>
        </mc:AlternateContent>
        <mc:AlternateContent xmlns:mc="http://schemas.openxmlformats.org/markup-compatibility/2006">
          <mc:Choice Requires="x14">
            <control shapeId="76813" r:id="rId981" name="Button 1037">
              <controlPr locked="0" defaultSize="0" autoFill="0" autoLine="0" autoPict="0">
                <anchor moveWithCells="1" sizeWithCells="1">
                  <from>
                    <xdr:col>15617</xdr:col>
                    <xdr:colOff>0</xdr:colOff>
                    <xdr:row>56</xdr:row>
                    <xdr:rowOff>0</xdr:rowOff>
                  </from>
                  <to>
                    <xdr:col>15617</xdr:col>
                    <xdr:colOff>0</xdr:colOff>
                    <xdr:row>56</xdr:row>
                    <xdr:rowOff>0</xdr:rowOff>
                  </to>
                </anchor>
              </controlPr>
            </control>
          </mc:Choice>
        </mc:AlternateContent>
        <mc:AlternateContent xmlns:mc="http://schemas.openxmlformats.org/markup-compatibility/2006">
          <mc:Choice Requires="x14">
            <control shapeId="76814" r:id="rId982" name="Button 1038">
              <controlPr locked="0" defaultSize="0" autoFill="0" autoLine="0" autoPict="0">
                <anchor moveWithCells="1" sizeWithCells="1">
                  <from>
                    <xdr:col>15619</xdr:col>
                    <xdr:colOff>0</xdr:colOff>
                    <xdr:row>65593</xdr:row>
                    <xdr:rowOff>0</xdr:rowOff>
                  </from>
                  <to>
                    <xdr:col>15619</xdr:col>
                    <xdr:colOff>0</xdr:colOff>
                    <xdr:row>65593</xdr:row>
                    <xdr:rowOff>0</xdr:rowOff>
                  </to>
                </anchor>
              </controlPr>
            </control>
          </mc:Choice>
        </mc:AlternateContent>
        <mc:AlternateContent xmlns:mc="http://schemas.openxmlformats.org/markup-compatibility/2006">
          <mc:Choice Requires="x14">
            <control shapeId="76815" r:id="rId983" name="Button 1039">
              <controlPr locked="0" defaultSize="0" autoFill="0" autoLine="0" autoPict="0">
                <anchor moveWithCells="1" sizeWithCells="1">
                  <from>
                    <xdr:col>15619</xdr:col>
                    <xdr:colOff>0</xdr:colOff>
                    <xdr:row>131129</xdr:row>
                    <xdr:rowOff>0</xdr:rowOff>
                  </from>
                  <to>
                    <xdr:col>15619</xdr:col>
                    <xdr:colOff>0</xdr:colOff>
                    <xdr:row>131129</xdr:row>
                    <xdr:rowOff>0</xdr:rowOff>
                  </to>
                </anchor>
              </controlPr>
            </control>
          </mc:Choice>
        </mc:AlternateContent>
        <mc:AlternateContent xmlns:mc="http://schemas.openxmlformats.org/markup-compatibility/2006">
          <mc:Choice Requires="x14">
            <control shapeId="76816" r:id="rId984" name="Button 1040">
              <controlPr locked="0" defaultSize="0" autoFill="0" autoLine="0" autoPict="0">
                <anchor moveWithCells="1" sizeWithCells="1">
                  <from>
                    <xdr:col>15619</xdr:col>
                    <xdr:colOff>0</xdr:colOff>
                    <xdr:row>196665</xdr:row>
                    <xdr:rowOff>0</xdr:rowOff>
                  </from>
                  <to>
                    <xdr:col>15619</xdr:col>
                    <xdr:colOff>0</xdr:colOff>
                    <xdr:row>196665</xdr:row>
                    <xdr:rowOff>0</xdr:rowOff>
                  </to>
                </anchor>
              </controlPr>
            </control>
          </mc:Choice>
        </mc:AlternateContent>
        <mc:AlternateContent xmlns:mc="http://schemas.openxmlformats.org/markup-compatibility/2006">
          <mc:Choice Requires="x14">
            <control shapeId="76817" r:id="rId985" name="Button 1041">
              <controlPr locked="0" defaultSize="0" autoFill="0" autoLine="0" autoPict="0">
                <anchor moveWithCells="1" sizeWithCells="1">
                  <from>
                    <xdr:col>15619</xdr:col>
                    <xdr:colOff>0</xdr:colOff>
                    <xdr:row>262201</xdr:row>
                    <xdr:rowOff>0</xdr:rowOff>
                  </from>
                  <to>
                    <xdr:col>15619</xdr:col>
                    <xdr:colOff>0</xdr:colOff>
                    <xdr:row>262201</xdr:row>
                    <xdr:rowOff>0</xdr:rowOff>
                  </to>
                </anchor>
              </controlPr>
            </control>
          </mc:Choice>
        </mc:AlternateContent>
        <mc:AlternateContent xmlns:mc="http://schemas.openxmlformats.org/markup-compatibility/2006">
          <mc:Choice Requires="x14">
            <control shapeId="76818" r:id="rId986" name="Button 1042">
              <controlPr locked="0" defaultSize="0" autoFill="0" autoLine="0" autoPict="0">
                <anchor moveWithCells="1" sizeWithCells="1">
                  <from>
                    <xdr:col>15619</xdr:col>
                    <xdr:colOff>0</xdr:colOff>
                    <xdr:row>327737</xdr:row>
                    <xdr:rowOff>0</xdr:rowOff>
                  </from>
                  <to>
                    <xdr:col>15619</xdr:col>
                    <xdr:colOff>0</xdr:colOff>
                    <xdr:row>327737</xdr:row>
                    <xdr:rowOff>0</xdr:rowOff>
                  </to>
                </anchor>
              </controlPr>
            </control>
          </mc:Choice>
        </mc:AlternateContent>
        <mc:AlternateContent xmlns:mc="http://schemas.openxmlformats.org/markup-compatibility/2006">
          <mc:Choice Requires="x14">
            <control shapeId="76819" r:id="rId987" name="Button 1043">
              <controlPr locked="0" defaultSize="0" autoFill="0" autoLine="0" autoPict="0">
                <anchor moveWithCells="1" sizeWithCells="1">
                  <from>
                    <xdr:col>15619</xdr:col>
                    <xdr:colOff>0</xdr:colOff>
                    <xdr:row>393273</xdr:row>
                    <xdr:rowOff>0</xdr:rowOff>
                  </from>
                  <to>
                    <xdr:col>15619</xdr:col>
                    <xdr:colOff>0</xdr:colOff>
                    <xdr:row>393273</xdr:row>
                    <xdr:rowOff>0</xdr:rowOff>
                  </to>
                </anchor>
              </controlPr>
            </control>
          </mc:Choice>
        </mc:AlternateContent>
        <mc:AlternateContent xmlns:mc="http://schemas.openxmlformats.org/markup-compatibility/2006">
          <mc:Choice Requires="x14">
            <control shapeId="76820" r:id="rId988" name="Button 1044">
              <controlPr locked="0" defaultSize="0" autoFill="0" autoLine="0" autoPict="0">
                <anchor moveWithCells="1" sizeWithCells="1">
                  <from>
                    <xdr:col>15619</xdr:col>
                    <xdr:colOff>0</xdr:colOff>
                    <xdr:row>458809</xdr:row>
                    <xdr:rowOff>0</xdr:rowOff>
                  </from>
                  <to>
                    <xdr:col>15619</xdr:col>
                    <xdr:colOff>0</xdr:colOff>
                    <xdr:row>458809</xdr:row>
                    <xdr:rowOff>0</xdr:rowOff>
                  </to>
                </anchor>
              </controlPr>
            </control>
          </mc:Choice>
        </mc:AlternateContent>
        <mc:AlternateContent xmlns:mc="http://schemas.openxmlformats.org/markup-compatibility/2006">
          <mc:Choice Requires="x14">
            <control shapeId="76821" r:id="rId989" name="Button 1045">
              <controlPr locked="0" defaultSize="0" autoFill="0" autoLine="0" autoPict="0">
                <anchor moveWithCells="1" sizeWithCells="1">
                  <from>
                    <xdr:col>15619</xdr:col>
                    <xdr:colOff>0</xdr:colOff>
                    <xdr:row>524345</xdr:row>
                    <xdr:rowOff>0</xdr:rowOff>
                  </from>
                  <to>
                    <xdr:col>15619</xdr:col>
                    <xdr:colOff>0</xdr:colOff>
                    <xdr:row>524345</xdr:row>
                    <xdr:rowOff>0</xdr:rowOff>
                  </to>
                </anchor>
              </controlPr>
            </control>
          </mc:Choice>
        </mc:AlternateContent>
        <mc:AlternateContent xmlns:mc="http://schemas.openxmlformats.org/markup-compatibility/2006">
          <mc:Choice Requires="x14">
            <control shapeId="76822" r:id="rId990" name="Button 1046">
              <controlPr locked="0" defaultSize="0" autoFill="0" autoLine="0" autoPict="0">
                <anchor moveWithCells="1" sizeWithCells="1">
                  <from>
                    <xdr:col>15619</xdr:col>
                    <xdr:colOff>0</xdr:colOff>
                    <xdr:row>589881</xdr:row>
                    <xdr:rowOff>0</xdr:rowOff>
                  </from>
                  <to>
                    <xdr:col>15619</xdr:col>
                    <xdr:colOff>0</xdr:colOff>
                    <xdr:row>589881</xdr:row>
                    <xdr:rowOff>0</xdr:rowOff>
                  </to>
                </anchor>
              </controlPr>
            </control>
          </mc:Choice>
        </mc:AlternateContent>
        <mc:AlternateContent xmlns:mc="http://schemas.openxmlformats.org/markup-compatibility/2006">
          <mc:Choice Requires="x14">
            <control shapeId="76823" r:id="rId991" name="Button 1047">
              <controlPr locked="0" defaultSize="0" autoFill="0" autoLine="0" autoPict="0">
                <anchor moveWithCells="1" sizeWithCells="1">
                  <from>
                    <xdr:col>15619</xdr:col>
                    <xdr:colOff>0</xdr:colOff>
                    <xdr:row>655417</xdr:row>
                    <xdr:rowOff>0</xdr:rowOff>
                  </from>
                  <to>
                    <xdr:col>15619</xdr:col>
                    <xdr:colOff>0</xdr:colOff>
                    <xdr:row>655417</xdr:row>
                    <xdr:rowOff>0</xdr:rowOff>
                  </to>
                </anchor>
              </controlPr>
            </control>
          </mc:Choice>
        </mc:AlternateContent>
        <mc:AlternateContent xmlns:mc="http://schemas.openxmlformats.org/markup-compatibility/2006">
          <mc:Choice Requires="x14">
            <control shapeId="76824" r:id="rId992" name="Button 1048">
              <controlPr locked="0" defaultSize="0" autoFill="0" autoLine="0" autoPict="0">
                <anchor moveWithCells="1" sizeWithCells="1">
                  <from>
                    <xdr:col>15619</xdr:col>
                    <xdr:colOff>0</xdr:colOff>
                    <xdr:row>720953</xdr:row>
                    <xdr:rowOff>0</xdr:rowOff>
                  </from>
                  <to>
                    <xdr:col>15619</xdr:col>
                    <xdr:colOff>0</xdr:colOff>
                    <xdr:row>720953</xdr:row>
                    <xdr:rowOff>0</xdr:rowOff>
                  </to>
                </anchor>
              </controlPr>
            </control>
          </mc:Choice>
        </mc:AlternateContent>
        <mc:AlternateContent xmlns:mc="http://schemas.openxmlformats.org/markup-compatibility/2006">
          <mc:Choice Requires="x14">
            <control shapeId="76825" r:id="rId993" name="Button 1049">
              <controlPr locked="0" defaultSize="0" autoFill="0" autoLine="0" autoPict="0">
                <anchor moveWithCells="1" sizeWithCells="1">
                  <from>
                    <xdr:col>15619</xdr:col>
                    <xdr:colOff>0</xdr:colOff>
                    <xdr:row>786489</xdr:row>
                    <xdr:rowOff>0</xdr:rowOff>
                  </from>
                  <to>
                    <xdr:col>15619</xdr:col>
                    <xdr:colOff>0</xdr:colOff>
                    <xdr:row>786489</xdr:row>
                    <xdr:rowOff>0</xdr:rowOff>
                  </to>
                </anchor>
              </controlPr>
            </control>
          </mc:Choice>
        </mc:AlternateContent>
        <mc:AlternateContent xmlns:mc="http://schemas.openxmlformats.org/markup-compatibility/2006">
          <mc:Choice Requires="x14">
            <control shapeId="76826" r:id="rId994" name="Button 1050">
              <controlPr locked="0" defaultSize="0" autoFill="0" autoLine="0" autoPict="0">
                <anchor moveWithCells="1" sizeWithCells="1">
                  <from>
                    <xdr:col>15619</xdr:col>
                    <xdr:colOff>0</xdr:colOff>
                    <xdr:row>852025</xdr:row>
                    <xdr:rowOff>0</xdr:rowOff>
                  </from>
                  <to>
                    <xdr:col>15619</xdr:col>
                    <xdr:colOff>0</xdr:colOff>
                    <xdr:row>852025</xdr:row>
                    <xdr:rowOff>0</xdr:rowOff>
                  </to>
                </anchor>
              </controlPr>
            </control>
          </mc:Choice>
        </mc:AlternateContent>
        <mc:AlternateContent xmlns:mc="http://schemas.openxmlformats.org/markup-compatibility/2006">
          <mc:Choice Requires="x14">
            <control shapeId="76827" r:id="rId995" name="Button 1051">
              <controlPr locked="0" defaultSize="0" autoFill="0" autoLine="0" autoPict="0">
                <anchor moveWithCells="1" sizeWithCells="1">
                  <from>
                    <xdr:col>15619</xdr:col>
                    <xdr:colOff>0</xdr:colOff>
                    <xdr:row>917561</xdr:row>
                    <xdr:rowOff>0</xdr:rowOff>
                  </from>
                  <to>
                    <xdr:col>15619</xdr:col>
                    <xdr:colOff>0</xdr:colOff>
                    <xdr:row>917561</xdr:row>
                    <xdr:rowOff>0</xdr:rowOff>
                  </to>
                </anchor>
              </controlPr>
            </control>
          </mc:Choice>
        </mc:AlternateContent>
        <mc:AlternateContent xmlns:mc="http://schemas.openxmlformats.org/markup-compatibility/2006">
          <mc:Choice Requires="x14">
            <control shapeId="76828" r:id="rId996" name="Button 1052">
              <controlPr locked="0" defaultSize="0" autoFill="0" autoLine="0" autoPict="0">
                <anchor moveWithCells="1" sizeWithCells="1">
                  <from>
                    <xdr:col>15619</xdr:col>
                    <xdr:colOff>0</xdr:colOff>
                    <xdr:row>983097</xdr:row>
                    <xdr:rowOff>0</xdr:rowOff>
                  </from>
                  <to>
                    <xdr:col>15619</xdr:col>
                    <xdr:colOff>0</xdr:colOff>
                    <xdr:row>983097</xdr:row>
                    <xdr:rowOff>0</xdr:rowOff>
                  </to>
                </anchor>
              </controlPr>
            </control>
          </mc:Choice>
        </mc:AlternateContent>
        <mc:AlternateContent xmlns:mc="http://schemas.openxmlformats.org/markup-compatibility/2006">
          <mc:Choice Requires="x14">
            <control shapeId="76829" r:id="rId997" name="Button 1053">
              <controlPr locked="0" defaultSize="0" autoFill="0" autoLine="0" autoPict="0">
                <anchor moveWithCells="1" sizeWithCells="1">
                  <from>
                    <xdr:col>15873</xdr:col>
                    <xdr:colOff>0</xdr:colOff>
                    <xdr:row>56</xdr:row>
                    <xdr:rowOff>0</xdr:rowOff>
                  </from>
                  <to>
                    <xdr:col>15873</xdr:col>
                    <xdr:colOff>0</xdr:colOff>
                    <xdr:row>56</xdr:row>
                    <xdr:rowOff>0</xdr:rowOff>
                  </to>
                </anchor>
              </controlPr>
            </control>
          </mc:Choice>
        </mc:AlternateContent>
        <mc:AlternateContent xmlns:mc="http://schemas.openxmlformats.org/markup-compatibility/2006">
          <mc:Choice Requires="x14">
            <control shapeId="76830" r:id="rId998" name="Button 1054">
              <controlPr locked="0" defaultSize="0" autoFill="0" autoLine="0" autoPict="0">
                <anchor moveWithCells="1" sizeWithCells="1">
                  <from>
                    <xdr:col>15875</xdr:col>
                    <xdr:colOff>0</xdr:colOff>
                    <xdr:row>65593</xdr:row>
                    <xdr:rowOff>0</xdr:rowOff>
                  </from>
                  <to>
                    <xdr:col>15875</xdr:col>
                    <xdr:colOff>0</xdr:colOff>
                    <xdr:row>65593</xdr:row>
                    <xdr:rowOff>0</xdr:rowOff>
                  </to>
                </anchor>
              </controlPr>
            </control>
          </mc:Choice>
        </mc:AlternateContent>
        <mc:AlternateContent xmlns:mc="http://schemas.openxmlformats.org/markup-compatibility/2006">
          <mc:Choice Requires="x14">
            <control shapeId="76831" r:id="rId999" name="Button 1055">
              <controlPr locked="0" defaultSize="0" autoFill="0" autoLine="0" autoPict="0">
                <anchor moveWithCells="1" sizeWithCells="1">
                  <from>
                    <xdr:col>15875</xdr:col>
                    <xdr:colOff>0</xdr:colOff>
                    <xdr:row>131129</xdr:row>
                    <xdr:rowOff>0</xdr:rowOff>
                  </from>
                  <to>
                    <xdr:col>15875</xdr:col>
                    <xdr:colOff>0</xdr:colOff>
                    <xdr:row>131129</xdr:row>
                    <xdr:rowOff>0</xdr:rowOff>
                  </to>
                </anchor>
              </controlPr>
            </control>
          </mc:Choice>
        </mc:AlternateContent>
        <mc:AlternateContent xmlns:mc="http://schemas.openxmlformats.org/markup-compatibility/2006">
          <mc:Choice Requires="x14">
            <control shapeId="76832" r:id="rId1000" name="Button 1056">
              <controlPr locked="0" defaultSize="0" autoFill="0" autoLine="0" autoPict="0">
                <anchor moveWithCells="1" sizeWithCells="1">
                  <from>
                    <xdr:col>15875</xdr:col>
                    <xdr:colOff>0</xdr:colOff>
                    <xdr:row>196665</xdr:row>
                    <xdr:rowOff>0</xdr:rowOff>
                  </from>
                  <to>
                    <xdr:col>15875</xdr:col>
                    <xdr:colOff>0</xdr:colOff>
                    <xdr:row>196665</xdr:row>
                    <xdr:rowOff>0</xdr:rowOff>
                  </to>
                </anchor>
              </controlPr>
            </control>
          </mc:Choice>
        </mc:AlternateContent>
        <mc:AlternateContent xmlns:mc="http://schemas.openxmlformats.org/markup-compatibility/2006">
          <mc:Choice Requires="x14">
            <control shapeId="76833" r:id="rId1001" name="Button 1057">
              <controlPr locked="0" defaultSize="0" autoFill="0" autoLine="0" autoPict="0">
                <anchor moveWithCells="1" sizeWithCells="1">
                  <from>
                    <xdr:col>15875</xdr:col>
                    <xdr:colOff>0</xdr:colOff>
                    <xdr:row>262201</xdr:row>
                    <xdr:rowOff>0</xdr:rowOff>
                  </from>
                  <to>
                    <xdr:col>15875</xdr:col>
                    <xdr:colOff>0</xdr:colOff>
                    <xdr:row>262201</xdr:row>
                    <xdr:rowOff>0</xdr:rowOff>
                  </to>
                </anchor>
              </controlPr>
            </control>
          </mc:Choice>
        </mc:AlternateContent>
        <mc:AlternateContent xmlns:mc="http://schemas.openxmlformats.org/markup-compatibility/2006">
          <mc:Choice Requires="x14">
            <control shapeId="76834" r:id="rId1002" name="Button 1058">
              <controlPr locked="0" defaultSize="0" autoFill="0" autoLine="0" autoPict="0">
                <anchor moveWithCells="1" sizeWithCells="1">
                  <from>
                    <xdr:col>15875</xdr:col>
                    <xdr:colOff>0</xdr:colOff>
                    <xdr:row>327737</xdr:row>
                    <xdr:rowOff>0</xdr:rowOff>
                  </from>
                  <to>
                    <xdr:col>15875</xdr:col>
                    <xdr:colOff>0</xdr:colOff>
                    <xdr:row>327737</xdr:row>
                    <xdr:rowOff>0</xdr:rowOff>
                  </to>
                </anchor>
              </controlPr>
            </control>
          </mc:Choice>
        </mc:AlternateContent>
        <mc:AlternateContent xmlns:mc="http://schemas.openxmlformats.org/markup-compatibility/2006">
          <mc:Choice Requires="x14">
            <control shapeId="76835" r:id="rId1003" name="Button 1059">
              <controlPr locked="0" defaultSize="0" autoFill="0" autoLine="0" autoPict="0">
                <anchor moveWithCells="1" sizeWithCells="1">
                  <from>
                    <xdr:col>15875</xdr:col>
                    <xdr:colOff>0</xdr:colOff>
                    <xdr:row>393273</xdr:row>
                    <xdr:rowOff>0</xdr:rowOff>
                  </from>
                  <to>
                    <xdr:col>15875</xdr:col>
                    <xdr:colOff>0</xdr:colOff>
                    <xdr:row>393273</xdr:row>
                    <xdr:rowOff>0</xdr:rowOff>
                  </to>
                </anchor>
              </controlPr>
            </control>
          </mc:Choice>
        </mc:AlternateContent>
        <mc:AlternateContent xmlns:mc="http://schemas.openxmlformats.org/markup-compatibility/2006">
          <mc:Choice Requires="x14">
            <control shapeId="76836" r:id="rId1004" name="Button 1060">
              <controlPr locked="0" defaultSize="0" autoFill="0" autoLine="0" autoPict="0">
                <anchor moveWithCells="1" sizeWithCells="1">
                  <from>
                    <xdr:col>15875</xdr:col>
                    <xdr:colOff>0</xdr:colOff>
                    <xdr:row>458809</xdr:row>
                    <xdr:rowOff>0</xdr:rowOff>
                  </from>
                  <to>
                    <xdr:col>15875</xdr:col>
                    <xdr:colOff>0</xdr:colOff>
                    <xdr:row>458809</xdr:row>
                    <xdr:rowOff>0</xdr:rowOff>
                  </to>
                </anchor>
              </controlPr>
            </control>
          </mc:Choice>
        </mc:AlternateContent>
        <mc:AlternateContent xmlns:mc="http://schemas.openxmlformats.org/markup-compatibility/2006">
          <mc:Choice Requires="x14">
            <control shapeId="76837" r:id="rId1005" name="Button 1061">
              <controlPr locked="0" defaultSize="0" autoFill="0" autoLine="0" autoPict="0">
                <anchor moveWithCells="1" sizeWithCells="1">
                  <from>
                    <xdr:col>15875</xdr:col>
                    <xdr:colOff>0</xdr:colOff>
                    <xdr:row>524345</xdr:row>
                    <xdr:rowOff>0</xdr:rowOff>
                  </from>
                  <to>
                    <xdr:col>15875</xdr:col>
                    <xdr:colOff>0</xdr:colOff>
                    <xdr:row>524345</xdr:row>
                    <xdr:rowOff>0</xdr:rowOff>
                  </to>
                </anchor>
              </controlPr>
            </control>
          </mc:Choice>
        </mc:AlternateContent>
        <mc:AlternateContent xmlns:mc="http://schemas.openxmlformats.org/markup-compatibility/2006">
          <mc:Choice Requires="x14">
            <control shapeId="76838" r:id="rId1006" name="Button 1062">
              <controlPr locked="0" defaultSize="0" autoFill="0" autoLine="0" autoPict="0">
                <anchor moveWithCells="1" sizeWithCells="1">
                  <from>
                    <xdr:col>15875</xdr:col>
                    <xdr:colOff>0</xdr:colOff>
                    <xdr:row>589881</xdr:row>
                    <xdr:rowOff>0</xdr:rowOff>
                  </from>
                  <to>
                    <xdr:col>15875</xdr:col>
                    <xdr:colOff>0</xdr:colOff>
                    <xdr:row>589881</xdr:row>
                    <xdr:rowOff>0</xdr:rowOff>
                  </to>
                </anchor>
              </controlPr>
            </control>
          </mc:Choice>
        </mc:AlternateContent>
        <mc:AlternateContent xmlns:mc="http://schemas.openxmlformats.org/markup-compatibility/2006">
          <mc:Choice Requires="x14">
            <control shapeId="76839" r:id="rId1007" name="Button 1063">
              <controlPr locked="0" defaultSize="0" autoFill="0" autoLine="0" autoPict="0">
                <anchor moveWithCells="1" sizeWithCells="1">
                  <from>
                    <xdr:col>15875</xdr:col>
                    <xdr:colOff>0</xdr:colOff>
                    <xdr:row>655417</xdr:row>
                    <xdr:rowOff>0</xdr:rowOff>
                  </from>
                  <to>
                    <xdr:col>15875</xdr:col>
                    <xdr:colOff>0</xdr:colOff>
                    <xdr:row>655417</xdr:row>
                    <xdr:rowOff>0</xdr:rowOff>
                  </to>
                </anchor>
              </controlPr>
            </control>
          </mc:Choice>
        </mc:AlternateContent>
        <mc:AlternateContent xmlns:mc="http://schemas.openxmlformats.org/markup-compatibility/2006">
          <mc:Choice Requires="x14">
            <control shapeId="76840" r:id="rId1008" name="Button 1064">
              <controlPr locked="0" defaultSize="0" autoFill="0" autoLine="0" autoPict="0">
                <anchor moveWithCells="1" sizeWithCells="1">
                  <from>
                    <xdr:col>15875</xdr:col>
                    <xdr:colOff>0</xdr:colOff>
                    <xdr:row>720953</xdr:row>
                    <xdr:rowOff>0</xdr:rowOff>
                  </from>
                  <to>
                    <xdr:col>15875</xdr:col>
                    <xdr:colOff>0</xdr:colOff>
                    <xdr:row>720953</xdr:row>
                    <xdr:rowOff>0</xdr:rowOff>
                  </to>
                </anchor>
              </controlPr>
            </control>
          </mc:Choice>
        </mc:AlternateContent>
        <mc:AlternateContent xmlns:mc="http://schemas.openxmlformats.org/markup-compatibility/2006">
          <mc:Choice Requires="x14">
            <control shapeId="76841" r:id="rId1009" name="Button 1065">
              <controlPr locked="0" defaultSize="0" autoFill="0" autoLine="0" autoPict="0">
                <anchor moveWithCells="1" sizeWithCells="1">
                  <from>
                    <xdr:col>15875</xdr:col>
                    <xdr:colOff>0</xdr:colOff>
                    <xdr:row>786489</xdr:row>
                    <xdr:rowOff>0</xdr:rowOff>
                  </from>
                  <to>
                    <xdr:col>15875</xdr:col>
                    <xdr:colOff>0</xdr:colOff>
                    <xdr:row>786489</xdr:row>
                    <xdr:rowOff>0</xdr:rowOff>
                  </to>
                </anchor>
              </controlPr>
            </control>
          </mc:Choice>
        </mc:AlternateContent>
        <mc:AlternateContent xmlns:mc="http://schemas.openxmlformats.org/markup-compatibility/2006">
          <mc:Choice Requires="x14">
            <control shapeId="76842" r:id="rId1010" name="Button 1066">
              <controlPr locked="0" defaultSize="0" autoFill="0" autoLine="0" autoPict="0">
                <anchor moveWithCells="1" sizeWithCells="1">
                  <from>
                    <xdr:col>15875</xdr:col>
                    <xdr:colOff>0</xdr:colOff>
                    <xdr:row>852025</xdr:row>
                    <xdr:rowOff>0</xdr:rowOff>
                  </from>
                  <to>
                    <xdr:col>15875</xdr:col>
                    <xdr:colOff>0</xdr:colOff>
                    <xdr:row>852025</xdr:row>
                    <xdr:rowOff>0</xdr:rowOff>
                  </to>
                </anchor>
              </controlPr>
            </control>
          </mc:Choice>
        </mc:AlternateContent>
        <mc:AlternateContent xmlns:mc="http://schemas.openxmlformats.org/markup-compatibility/2006">
          <mc:Choice Requires="x14">
            <control shapeId="76843" r:id="rId1011" name="Button 1067">
              <controlPr locked="0" defaultSize="0" autoFill="0" autoLine="0" autoPict="0">
                <anchor moveWithCells="1" sizeWithCells="1">
                  <from>
                    <xdr:col>15875</xdr:col>
                    <xdr:colOff>0</xdr:colOff>
                    <xdr:row>917561</xdr:row>
                    <xdr:rowOff>0</xdr:rowOff>
                  </from>
                  <to>
                    <xdr:col>15875</xdr:col>
                    <xdr:colOff>0</xdr:colOff>
                    <xdr:row>917561</xdr:row>
                    <xdr:rowOff>0</xdr:rowOff>
                  </to>
                </anchor>
              </controlPr>
            </control>
          </mc:Choice>
        </mc:AlternateContent>
        <mc:AlternateContent xmlns:mc="http://schemas.openxmlformats.org/markup-compatibility/2006">
          <mc:Choice Requires="x14">
            <control shapeId="76844" r:id="rId1012" name="Button 1068">
              <controlPr locked="0" defaultSize="0" autoFill="0" autoLine="0" autoPict="0">
                <anchor moveWithCells="1" sizeWithCells="1">
                  <from>
                    <xdr:col>15875</xdr:col>
                    <xdr:colOff>0</xdr:colOff>
                    <xdr:row>983097</xdr:row>
                    <xdr:rowOff>0</xdr:rowOff>
                  </from>
                  <to>
                    <xdr:col>15875</xdr:col>
                    <xdr:colOff>0</xdr:colOff>
                    <xdr:row>983097</xdr:row>
                    <xdr:rowOff>0</xdr:rowOff>
                  </to>
                </anchor>
              </controlPr>
            </control>
          </mc:Choice>
        </mc:AlternateContent>
        <mc:AlternateContent xmlns:mc="http://schemas.openxmlformats.org/markup-compatibility/2006">
          <mc:Choice Requires="x14">
            <control shapeId="76845" r:id="rId1013" name="Button 1069">
              <controlPr locked="0" defaultSize="0" autoFill="0" autoLine="0" autoPict="0">
                <anchor moveWithCells="1" sizeWithCells="1">
                  <from>
                    <xdr:col>16129</xdr:col>
                    <xdr:colOff>0</xdr:colOff>
                    <xdr:row>56</xdr:row>
                    <xdr:rowOff>0</xdr:rowOff>
                  </from>
                  <to>
                    <xdr:col>16129</xdr:col>
                    <xdr:colOff>0</xdr:colOff>
                    <xdr:row>56</xdr:row>
                    <xdr:rowOff>0</xdr:rowOff>
                  </to>
                </anchor>
              </controlPr>
            </control>
          </mc:Choice>
        </mc:AlternateContent>
        <mc:AlternateContent xmlns:mc="http://schemas.openxmlformats.org/markup-compatibility/2006">
          <mc:Choice Requires="x14">
            <control shapeId="76846" r:id="rId1014" name="Button 1070">
              <controlPr locked="0" defaultSize="0" autoFill="0" autoLine="0" autoPict="0">
                <anchor moveWithCells="1" sizeWithCells="1">
                  <from>
                    <xdr:col>16131</xdr:col>
                    <xdr:colOff>0</xdr:colOff>
                    <xdr:row>65593</xdr:row>
                    <xdr:rowOff>0</xdr:rowOff>
                  </from>
                  <to>
                    <xdr:col>16131</xdr:col>
                    <xdr:colOff>0</xdr:colOff>
                    <xdr:row>65593</xdr:row>
                    <xdr:rowOff>0</xdr:rowOff>
                  </to>
                </anchor>
              </controlPr>
            </control>
          </mc:Choice>
        </mc:AlternateContent>
        <mc:AlternateContent xmlns:mc="http://schemas.openxmlformats.org/markup-compatibility/2006">
          <mc:Choice Requires="x14">
            <control shapeId="76847" r:id="rId1015" name="Button 1071">
              <controlPr locked="0" defaultSize="0" autoFill="0" autoLine="0" autoPict="0">
                <anchor moveWithCells="1" sizeWithCells="1">
                  <from>
                    <xdr:col>16131</xdr:col>
                    <xdr:colOff>0</xdr:colOff>
                    <xdr:row>131129</xdr:row>
                    <xdr:rowOff>0</xdr:rowOff>
                  </from>
                  <to>
                    <xdr:col>16131</xdr:col>
                    <xdr:colOff>0</xdr:colOff>
                    <xdr:row>131129</xdr:row>
                    <xdr:rowOff>0</xdr:rowOff>
                  </to>
                </anchor>
              </controlPr>
            </control>
          </mc:Choice>
        </mc:AlternateContent>
        <mc:AlternateContent xmlns:mc="http://schemas.openxmlformats.org/markup-compatibility/2006">
          <mc:Choice Requires="x14">
            <control shapeId="76848" r:id="rId1016" name="Button 1072">
              <controlPr locked="0" defaultSize="0" autoFill="0" autoLine="0" autoPict="0">
                <anchor moveWithCells="1" sizeWithCells="1">
                  <from>
                    <xdr:col>16131</xdr:col>
                    <xdr:colOff>0</xdr:colOff>
                    <xdr:row>196665</xdr:row>
                    <xdr:rowOff>0</xdr:rowOff>
                  </from>
                  <to>
                    <xdr:col>16131</xdr:col>
                    <xdr:colOff>0</xdr:colOff>
                    <xdr:row>196665</xdr:row>
                    <xdr:rowOff>0</xdr:rowOff>
                  </to>
                </anchor>
              </controlPr>
            </control>
          </mc:Choice>
        </mc:AlternateContent>
        <mc:AlternateContent xmlns:mc="http://schemas.openxmlformats.org/markup-compatibility/2006">
          <mc:Choice Requires="x14">
            <control shapeId="76849" r:id="rId1017" name="Button 1073">
              <controlPr locked="0" defaultSize="0" autoFill="0" autoLine="0" autoPict="0">
                <anchor moveWithCells="1" sizeWithCells="1">
                  <from>
                    <xdr:col>16131</xdr:col>
                    <xdr:colOff>0</xdr:colOff>
                    <xdr:row>262201</xdr:row>
                    <xdr:rowOff>0</xdr:rowOff>
                  </from>
                  <to>
                    <xdr:col>16131</xdr:col>
                    <xdr:colOff>0</xdr:colOff>
                    <xdr:row>262201</xdr:row>
                    <xdr:rowOff>0</xdr:rowOff>
                  </to>
                </anchor>
              </controlPr>
            </control>
          </mc:Choice>
        </mc:AlternateContent>
        <mc:AlternateContent xmlns:mc="http://schemas.openxmlformats.org/markup-compatibility/2006">
          <mc:Choice Requires="x14">
            <control shapeId="76850" r:id="rId1018" name="Button 1074">
              <controlPr locked="0" defaultSize="0" autoFill="0" autoLine="0" autoPict="0">
                <anchor moveWithCells="1" sizeWithCells="1">
                  <from>
                    <xdr:col>16131</xdr:col>
                    <xdr:colOff>0</xdr:colOff>
                    <xdr:row>327737</xdr:row>
                    <xdr:rowOff>0</xdr:rowOff>
                  </from>
                  <to>
                    <xdr:col>16131</xdr:col>
                    <xdr:colOff>0</xdr:colOff>
                    <xdr:row>327737</xdr:row>
                    <xdr:rowOff>0</xdr:rowOff>
                  </to>
                </anchor>
              </controlPr>
            </control>
          </mc:Choice>
        </mc:AlternateContent>
        <mc:AlternateContent xmlns:mc="http://schemas.openxmlformats.org/markup-compatibility/2006">
          <mc:Choice Requires="x14">
            <control shapeId="76851" r:id="rId1019" name="Button 1075">
              <controlPr locked="0" defaultSize="0" autoFill="0" autoLine="0" autoPict="0">
                <anchor moveWithCells="1" sizeWithCells="1">
                  <from>
                    <xdr:col>16131</xdr:col>
                    <xdr:colOff>0</xdr:colOff>
                    <xdr:row>393273</xdr:row>
                    <xdr:rowOff>0</xdr:rowOff>
                  </from>
                  <to>
                    <xdr:col>16131</xdr:col>
                    <xdr:colOff>0</xdr:colOff>
                    <xdr:row>393273</xdr:row>
                    <xdr:rowOff>0</xdr:rowOff>
                  </to>
                </anchor>
              </controlPr>
            </control>
          </mc:Choice>
        </mc:AlternateContent>
        <mc:AlternateContent xmlns:mc="http://schemas.openxmlformats.org/markup-compatibility/2006">
          <mc:Choice Requires="x14">
            <control shapeId="76852" r:id="rId1020" name="Button 1076">
              <controlPr locked="0" defaultSize="0" autoFill="0" autoLine="0" autoPict="0">
                <anchor moveWithCells="1" sizeWithCells="1">
                  <from>
                    <xdr:col>16131</xdr:col>
                    <xdr:colOff>0</xdr:colOff>
                    <xdr:row>458809</xdr:row>
                    <xdr:rowOff>0</xdr:rowOff>
                  </from>
                  <to>
                    <xdr:col>16131</xdr:col>
                    <xdr:colOff>0</xdr:colOff>
                    <xdr:row>458809</xdr:row>
                    <xdr:rowOff>0</xdr:rowOff>
                  </to>
                </anchor>
              </controlPr>
            </control>
          </mc:Choice>
        </mc:AlternateContent>
        <mc:AlternateContent xmlns:mc="http://schemas.openxmlformats.org/markup-compatibility/2006">
          <mc:Choice Requires="x14">
            <control shapeId="76853" r:id="rId1021" name="Button 1077">
              <controlPr locked="0" defaultSize="0" autoFill="0" autoLine="0" autoPict="0">
                <anchor moveWithCells="1" sizeWithCells="1">
                  <from>
                    <xdr:col>16131</xdr:col>
                    <xdr:colOff>0</xdr:colOff>
                    <xdr:row>524345</xdr:row>
                    <xdr:rowOff>0</xdr:rowOff>
                  </from>
                  <to>
                    <xdr:col>16131</xdr:col>
                    <xdr:colOff>0</xdr:colOff>
                    <xdr:row>524345</xdr:row>
                    <xdr:rowOff>0</xdr:rowOff>
                  </to>
                </anchor>
              </controlPr>
            </control>
          </mc:Choice>
        </mc:AlternateContent>
        <mc:AlternateContent xmlns:mc="http://schemas.openxmlformats.org/markup-compatibility/2006">
          <mc:Choice Requires="x14">
            <control shapeId="76854" r:id="rId1022" name="Button 1078">
              <controlPr locked="0" defaultSize="0" autoFill="0" autoLine="0" autoPict="0">
                <anchor moveWithCells="1" sizeWithCells="1">
                  <from>
                    <xdr:col>16131</xdr:col>
                    <xdr:colOff>0</xdr:colOff>
                    <xdr:row>589881</xdr:row>
                    <xdr:rowOff>0</xdr:rowOff>
                  </from>
                  <to>
                    <xdr:col>16131</xdr:col>
                    <xdr:colOff>0</xdr:colOff>
                    <xdr:row>589881</xdr:row>
                    <xdr:rowOff>0</xdr:rowOff>
                  </to>
                </anchor>
              </controlPr>
            </control>
          </mc:Choice>
        </mc:AlternateContent>
        <mc:AlternateContent xmlns:mc="http://schemas.openxmlformats.org/markup-compatibility/2006">
          <mc:Choice Requires="x14">
            <control shapeId="76855" r:id="rId1023" name="Button 1079">
              <controlPr locked="0" defaultSize="0" autoFill="0" autoLine="0" autoPict="0">
                <anchor moveWithCells="1" sizeWithCells="1">
                  <from>
                    <xdr:col>16131</xdr:col>
                    <xdr:colOff>0</xdr:colOff>
                    <xdr:row>655417</xdr:row>
                    <xdr:rowOff>0</xdr:rowOff>
                  </from>
                  <to>
                    <xdr:col>16131</xdr:col>
                    <xdr:colOff>0</xdr:colOff>
                    <xdr:row>655417</xdr:row>
                    <xdr:rowOff>0</xdr:rowOff>
                  </to>
                </anchor>
              </controlPr>
            </control>
          </mc:Choice>
        </mc:AlternateContent>
        <mc:AlternateContent xmlns:mc="http://schemas.openxmlformats.org/markup-compatibility/2006">
          <mc:Choice Requires="x14">
            <control shapeId="76856" r:id="rId1024" name="Button 1080">
              <controlPr locked="0" defaultSize="0" autoFill="0" autoLine="0" autoPict="0">
                <anchor moveWithCells="1" sizeWithCells="1">
                  <from>
                    <xdr:col>16131</xdr:col>
                    <xdr:colOff>0</xdr:colOff>
                    <xdr:row>720953</xdr:row>
                    <xdr:rowOff>0</xdr:rowOff>
                  </from>
                  <to>
                    <xdr:col>16131</xdr:col>
                    <xdr:colOff>0</xdr:colOff>
                    <xdr:row>720953</xdr:row>
                    <xdr:rowOff>0</xdr:rowOff>
                  </to>
                </anchor>
              </controlPr>
            </control>
          </mc:Choice>
        </mc:AlternateContent>
        <mc:AlternateContent xmlns:mc="http://schemas.openxmlformats.org/markup-compatibility/2006">
          <mc:Choice Requires="x14">
            <control shapeId="76857" r:id="rId1025" name="Button 1081">
              <controlPr locked="0" defaultSize="0" autoFill="0" autoLine="0" autoPict="0">
                <anchor moveWithCells="1" sizeWithCells="1">
                  <from>
                    <xdr:col>16131</xdr:col>
                    <xdr:colOff>0</xdr:colOff>
                    <xdr:row>786489</xdr:row>
                    <xdr:rowOff>0</xdr:rowOff>
                  </from>
                  <to>
                    <xdr:col>16131</xdr:col>
                    <xdr:colOff>0</xdr:colOff>
                    <xdr:row>786489</xdr:row>
                    <xdr:rowOff>0</xdr:rowOff>
                  </to>
                </anchor>
              </controlPr>
            </control>
          </mc:Choice>
        </mc:AlternateContent>
        <mc:AlternateContent xmlns:mc="http://schemas.openxmlformats.org/markup-compatibility/2006">
          <mc:Choice Requires="x14">
            <control shapeId="76858" r:id="rId1026" name="Button 1082">
              <controlPr locked="0" defaultSize="0" autoFill="0" autoLine="0" autoPict="0">
                <anchor moveWithCells="1" sizeWithCells="1">
                  <from>
                    <xdr:col>16131</xdr:col>
                    <xdr:colOff>0</xdr:colOff>
                    <xdr:row>852025</xdr:row>
                    <xdr:rowOff>0</xdr:rowOff>
                  </from>
                  <to>
                    <xdr:col>16131</xdr:col>
                    <xdr:colOff>0</xdr:colOff>
                    <xdr:row>852025</xdr:row>
                    <xdr:rowOff>0</xdr:rowOff>
                  </to>
                </anchor>
              </controlPr>
            </control>
          </mc:Choice>
        </mc:AlternateContent>
        <mc:AlternateContent xmlns:mc="http://schemas.openxmlformats.org/markup-compatibility/2006">
          <mc:Choice Requires="x14">
            <control shapeId="76859" r:id="rId1027" name="Button 1083">
              <controlPr locked="0" defaultSize="0" autoFill="0" autoLine="0" autoPict="0">
                <anchor moveWithCells="1" sizeWithCells="1">
                  <from>
                    <xdr:col>16131</xdr:col>
                    <xdr:colOff>0</xdr:colOff>
                    <xdr:row>917561</xdr:row>
                    <xdr:rowOff>0</xdr:rowOff>
                  </from>
                  <to>
                    <xdr:col>16131</xdr:col>
                    <xdr:colOff>0</xdr:colOff>
                    <xdr:row>917561</xdr:row>
                    <xdr:rowOff>0</xdr:rowOff>
                  </to>
                </anchor>
              </controlPr>
            </control>
          </mc:Choice>
        </mc:AlternateContent>
        <mc:AlternateContent xmlns:mc="http://schemas.openxmlformats.org/markup-compatibility/2006">
          <mc:Choice Requires="x14">
            <control shapeId="76860" r:id="rId1028" name="Button 1084">
              <controlPr locked="0" defaultSize="0" autoFill="0" autoLine="0" autoPict="0">
                <anchor moveWithCells="1" sizeWithCells="1">
                  <from>
                    <xdr:col>16131</xdr:col>
                    <xdr:colOff>0</xdr:colOff>
                    <xdr:row>983097</xdr:row>
                    <xdr:rowOff>0</xdr:rowOff>
                  </from>
                  <to>
                    <xdr:col>16131</xdr:col>
                    <xdr:colOff>0</xdr:colOff>
                    <xdr:row>983097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dimension ref="A1:E94"/>
  <sheetViews>
    <sheetView defaultGridColor="0" colorId="22" zoomScaleNormal="100" workbookViewId="0">
      <selection activeCell="B11" sqref="B11"/>
    </sheetView>
  </sheetViews>
  <sheetFormatPr defaultColWidth="9.84375" defaultRowHeight="15.5"/>
  <cols>
    <col min="1" max="1" width="3.84375" customWidth="1"/>
    <col min="2" max="2" width="66.84375" customWidth="1"/>
    <col min="3" max="3" width="6.4609375" customWidth="1"/>
    <col min="257" max="257" width="3.84375" customWidth="1"/>
    <col min="258" max="258" width="66.84375" customWidth="1"/>
    <col min="259" max="259" width="3.84375" customWidth="1"/>
    <col min="513" max="513" width="3.84375" customWidth="1"/>
    <col min="514" max="514" width="66.84375" customWidth="1"/>
    <col min="515" max="515" width="3.84375" customWidth="1"/>
    <col min="769" max="769" width="3.84375" customWidth="1"/>
    <col min="770" max="770" width="66.84375" customWidth="1"/>
    <col min="771" max="771" width="3.84375" customWidth="1"/>
    <col min="1025" max="1025" width="3.84375" customWidth="1"/>
    <col min="1026" max="1026" width="66.84375" customWidth="1"/>
    <col min="1027" max="1027" width="3.84375" customWidth="1"/>
    <col min="1281" max="1281" width="3.84375" customWidth="1"/>
    <col min="1282" max="1282" width="66.84375" customWidth="1"/>
    <col min="1283" max="1283" width="3.84375" customWidth="1"/>
    <col min="1537" max="1537" width="3.84375" customWidth="1"/>
    <col min="1538" max="1538" width="66.84375" customWidth="1"/>
    <col min="1539" max="1539" width="3.84375" customWidth="1"/>
    <col min="1793" max="1793" width="3.84375" customWidth="1"/>
    <col min="1794" max="1794" width="66.84375" customWidth="1"/>
    <col min="1795" max="1795" width="3.84375" customWidth="1"/>
    <col min="2049" max="2049" width="3.84375" customWidth="1"/>
    <col min="2050" max="2050" width="66.84375" customWidth="1"/>
    <col min="2051" max="2051" width="3.84375" customWidth="1"/>
    <col min="2305" max="2305" width="3.84375" customWidth="1"/>
    <col min="2306" max="2306" width="66.84375" customWidth="1"/>
    <col min="2307" max="2307" width="3.84375" customWidth="1"/>
    <col min="2561" max="2561" width="3.84375" customWidth="1"/>
    <col min="2562" max="2562" width="66.84375" customWidth="1"/>
    <col min="2563" max="2563" width="3.84375" customWidth="1"/>
    <col min="2817" max="2817" width="3.84375" customWidth="1"/>
    <col min="2818" max="2818" width="66.84375" customWidth="1"/>
    <col min="2819" max="2819" width="3.84375" customWidth="1"/>
    <col min="3073" max="3073" width="3.84375" customWidth="1"/>
    <col min="3074" max="3074" width="66.84375" customWidth="1"/>
    <col min="3075" max="3075" width="3.84375" customWidth="1"/>
    <col min="3329" max="3329" width="3.84375" customWidth="1"/>
    <col min="3330" max="3330" width="66.84375" customWidth="1"/>
    <col min="3331" max="3331" width="3.84375" customWidth="1"/>
    <col min="3585" max="3585" width="3.84375" customWidth="1"/>
    <col min="3586" max="3586" width="66.84375" customWidth="1"/>
    <col min="3587" max="3587" width="3.84375" customWidth="1"/>
    <col min="3841" max="3841" width="3.84375" customWidth="1"/>
    <col min="3842" max="3842" width="66.84375" customWidth="1"/>
    <col min="3843" max="3843" width="3.84375" customWidth="1"/>
    <col min="4097" max="4097" width="3.84375" customWidth="1"/>
    <col min="4098" max="4098" width="66.84375" customWidth="1"/>
    <col min="4099" max="4099" width="3.84375" customWidth="1"/>
    <col min="4353" max="4353" width="3.84375" customWidth="1"/>
    <col min="4354" max="4354" width="66.84375" customWidth="1"/>
    <col min="4355" max="4355" width="3.84375" customWidth="1"/>
    <col min="4609" max="4609" width="3.84375" customWidth="1"/>
    <col min="4610" max="4610" width="66.84375" customWidth="1"/>
    <col min="4611" max="4611" width="3.84375" customWidth="1"/>
    <col min="4865" max="4865" width="3.84375" customWidth="1"/>
    <col min="4866" max="4866" width="66.84375" customWidth="1"/>
    <col min="4867" max="4867" width="3.84375" customWidth="1"/>
    <col min="5121" max="5121" width="3.84375" customWidth="1"/>
    <col min="5122" max="5122" width="66.84375" customWidth="1"/>
    <col min="5123" max="5123" width="3.84375" customWidth="1"/>
    <col min="5377" max="5377" width="3.84375" customWidth="1"/>
    <col min="5378" max="5378" width="66.84375" customWidth="1"/>
    <col min="5379" max="5379" width="3.84375" customWidth="1"/>
    <col min="5633" max="5633" width="3.84375" customWidth="1"/>
    <col min="5634" max="5634" width="66.84375" customWidth="1"/>
    <col min="5635" max="5635" width="3.84375" customWidth="1"/>
    <col min="5889" max="5889" width="3.84375" customWidth="1"/>
    <col min="5890" max="5890" width="66.84375" customWidth="1"/>
    <col min="5891" max="5891" width="3.84375" customWidth="1"/>
    <col min="6145" max="6145" width="3.84375" customWidth="1"/>
    <col min="6146" max="6146" width="66.84375" customWidth="1"/>
    <col min="6147" max="6147" width="3.84375" customWidth="1"/>
    <col min="6401" max="6401" width="3.84375" customWidth="1"/>
    <col min="6402" max="6402" width="66.84375" customWidth="1"/>
    <col min="6403" max="6403" width="3.84375" customWidth="1"/>
    <col min="6657" max="6657" width="3.84375" customWidth="1"/>
    <col min="6658" max="6658" width="66.84375" customWidth="1"/>
    <col min="6659" max="6659" width="3.84375" customWidth="1"/>
    <col min="6913" max="6913" width="3.84375" customWidth="1"/>
    <col min="6914" max="6914" width="66.84375" customWidth="1"/>
    <col min="6915" max="6915" width="3.84375" customWidth="1"/>
    <col min="7169" max="7169" width="3.84375" customWidth="1"/>
    <col min="7170" max="7170" width="66.84375" customWidth="1"/>
    <col min="7171" max="7171" width="3.84375" customWidth="1"/>
    <col min="7425" max="7425" width="3.84375" customWidth="1"/>
    <col min="7426" max="7426" width="66.84375" customWidth="1"/>
    <col min="7427" max="7427" width="3.84375" customWidth="1"/>
    <col min="7681" max="7681" width="3.84375" customWidth="1"/>
    <col min="7682" max="7682" width="66.84375" customWidth="1"/>
    <col min="7683" max="7683" width="3.84375" customWidth="1"/>
    <col min="7937" max="7937" width="3.84375" customWidth="1"/>
    <col min="7938" max="7938" width="66.84375" customWidth="1"/>
    <col min="7939" max="7939" width="3.84375" customWidth="1"/>
    <col min="8193" max="8193" width="3.84375" customWidth="1"/>
    <col min="8194" max="8194" width="66.84375" customWidth="1"/>
    <col min="8195" max="8195" width="3.84375" customWidth="1"/>
    <col min="8449" max="8449" width="3.84375" customWidth="1"/>
    <col min="8450" max="8450" width="66.84375" customWidth="1"/>
    <col min="8451" max="8451" width="3.84375" customWidth="1"/>
    <col min="8705" max="8705" width="3.84375" customWidth="1"/>
    <col min="8706" max="8706" width="66.84375" customWidth="1"/>
    <col min="8707" max="8707" width="3.84375" customWidth="1"/>
    <col min="8961" max="8961" width="3.84375" customWidth="1"/>
    <col min="8962" max="8962" width="66.84375" customWidth="1"/>
    <col min="8963" max="8963" width="3.84375" customWidth="1"/>
    <col min="9217" max="9217" width="3.84375" customWidth="1"/>
    <col min="9218" max="9218" width="66.84375" customWidth="1"/>
    <col min="9219" max="9219" width="3.84375" customWidth="1"/>
    <col min="9473" max="9473" width="3.84375" customWidth="1"/>
    <col min="9474" max="9474" width="66.84375" customWidth="1"/>
    <col min="9475" max="9475" width="3.84375" customWidth="1"/>
    <col min="9729" max="9729" width="3.84375" customWidth="1"/>
    <col min="9730" max="9730" width="66.84375" customWidth="1"/>
    <col min="9731" max="9731" width="3.84375" customWidth="1"/>
    <col min="9985" max="9985" width="3.84375" customWidth="1"/>
    <col min="9986" max="9986" width="66.84375" customWidth="1"/>
    <col min="9987" max="9987" width="3.84375" customWidth="1"/>
    <col min="10241" max="10241" width="3.84375" customWidth="1"/>
    <col min="10242" max="10242" width="66.84375" customWidth="1"/>
    <col min="10243" max="10243" width="3.84375" customWidth="1"/>
    <col min="10497" max="10497" width="3.84375" customWidth="1"/>
    <col min="10498" max="10498" width="66.84375" customWidth="1"/>
    <col min="10499" max="10499" width="3.84375" customWidth="1"/>
    <col min="10753" max="10753" width="3.84375" customWidth="1"/>
    <col min="10754" max="10754" width="66.84375" customWidth="1"/>
    <col min="10755" max="10755" width="3.84375" customWidth="1"/>
    <col min="11009" max="11009" width="3.84375" customWidth="1"/>
    <col min="11010" max="11010" width="66.84375" customWidth="1"/>
    <col min="11011" max="11011" width="3.84375" customWidth="1"/>
    <col min="11265" max="11265" width="3.84375" customWidth="1"/>
    <col min="11266" max="11266" width="66.84375" customWidth="1"/>
    <col min="11267" max="11267" width="3.84375" customWidth="1"/>
    <col min="11521" max="11521" width="3.84375" customWidth="1"/>
    <col min="11522" max="11522" width="66.84375" customWidth="1"/>
    <col min="11523" max="11523" width="3.84375" customWidth="1"/>
    <col min="11777" max="11777" width="3.84375" customWidth="1"/>
    <col min="11778" max="11778" width="66.84375" customWidth="1"/>
    <col min="11779" max="11779" width="3.84375" customWidth="1"/>
    <col min="12033" max="12033" width="3.84375" customWidth="1"/>
    <col min="12034" max="12034" width="66.84375" customWidth="1"/>
    <col min="12035" max="12035" width="3.84375" customWidth="1"/>
    <col min="12289" max="12289" width="3.84375" customWidth="1"/>
    <col min="12290" max="12290" width="66.84375" customWidth="1"/>
    <col min="12291" max="12291" width="3.84375" customWidth="1"/>
    <col min="12545" max="12545" width="3.84375" customWidth="1"/>
    <col min="12546" max="12546" width="66.84375" customWidth="1"/>
    <col min="12547" max="12547" width="3.84375" customWidth="1"/>
    <col min="12801" max="12801" width="3.84375" customWidth="1"/>
    <col min="12802" max="12802" width="66.84375" customWidth="1"/>
    <col min="12803" max="12803" width="3.84375" customWidth="1"/>
    <col min="13057" max="13057" width="3.84375" customWidth="1"/>
    <col min="13058" max="13058" width="66.84375" customWidth="1"/>
    <col min="13059" max="13059" width="3.84375" customWidth="1"/>
    <col min="13313" max="13313" width="3.84375" customWidth="1"/>
    <col min="13314" max="13314" width="66.84375" customWidth="1"/>
    <col min="13315" max="13315" width="3.84375" customWidth="1"/>
    <col min="13569" max="13569" width="3.84375" customWidth="1"/>
    <col min="13570" max="13570" width="66.84375" customWidth="1"/>
    <col min="13571" max="13571" width="3.84375" customWidth="1"/>
    <col min="13825" max="13825" width="3.84375" customWidth="1"/>
    <col min="13826" max="13826" width="66.84375" customWidth="1"/>
    <col min="13827" max="13827" width="3.84375" customWidth="1"/>
    <col min="14081" max="14081" width="3.84375" customWidth="1"/>
    <col min="14082" max="14082" width="66.84375" customWidth="1"/>
    <col min="14083" max="14083" width="3.84375" customWidth="1"/>
    <col min="14337" max="14337" width="3.84375" customWidth="1"/>
    <col min="14338" max="14338" width="66.84375" customWidth="1"/>
    <col min="14339" max="14339" width="3.84375" customWidth="1"/>
    <col min="14593" max="14593" width="3.84375" customWidth="1"/>
    <col min="14594" max="14594" width="66.84375" customWidth="1"/>
    <col min="14595" max="14595" width="3.84375" customWidth="1"/>
    <col min="14849" max="14849" width="3.84375" customWidth="1"/>
    <col min="14850" max="14850" width="66.84375" customWidth="1"/>
    <col min="14851" max="14851" width="3.84375" customWidth="1"/>
    <col min="15105" max="15105" width="3.84375" customWidth="1"/>
    <col min="15106" max="15106" width="66.84375" customWidth="1"/>
    <col min="15107" max="15107" width="3.84375" customWidth="1"/>
    <col min="15361" max="15361" width="3.84375" customWidth="1"/>
    <col min="15362" max="15362" width="66.84375" customWidth="1"/>
    <col min="15363" max="15363" width="3.84375" customWidth="1"/>
    <col min="15617" max="15617" width="3.84375" customWidth="1"/>
    <col min="15618" max="15618" width="66.84375" customWidth="1"/>
    <col min="15619" max="15619" width="3.84375" customWidth="1"/>
    <col min="15873" max="15873" width="3.84375" customWidth="1"/>
    <col min="15874" max="15874" width="66.84375" customWidth="1"/>
    <col min="15875" max="15875" width="3.84375" customWidth="1"/>
    <col min="16129" max="16129" width="3.84375" customWidth="1"/>
    <col min="16130" max="16130" width="66.84375" customWidth="1"/>
    <col min="16131" max="16131" width="3.84375" customWidth="1"/>
  </cols>
  <sheetData>
    <row r="1" spans="1:5" ht="16" thickBot="1">
      <c r="A1" s="58" t="str">
        <f>'Data Sheet'!A46</f>
        <v>Annual Report of VERIZON NEW YORK INC.                                      For the period ending DECEMBER 31, 2023</v>
      </c>
      <c r="B1" s="59"/>
      <c r="C1" s="59"/>
      <c r="D1" s="59"/>
    </row>
    <row r="2" spans="1:5">
      <c r="A2" s="60"/>
      <c r="B2" s="61"/>
      <c r="C2" s="62"/>
      <c r="D2" s="59"/>
    </row>
    <row r="3" spans="1:5">
      <c r="A3" s="140" t="s">
        <v>550</v>
      </c>
      <c r="B3" s="98"/>
      <c r="C3" s="141"/>
      <c r="D3" s="59"/>
    </row>
    <row r="4" spans="1:5">
      <c r="A4" s="89" t="s">
        <v>1858</v>
      </c>
      <c r="B4" s="23"/>
      <c r="C4" s="67"/>
      <c r="D4" s="59"/>
    </row>
    <row r="5" spans="1:5" ht="31">
      <c r="A5" s="142"/>
      <c r="B5" s="723" t="s">
        <v>551</v>
      </c>
      <c r="C5" s="67"/>
      <c r="D5" s="59"/>
    </row>
    <row r="6" spans="1:5">
      <c r="A6" s="143"/>
      <c r="B6" s="144" t="s">
        <v>3375</v>
      </c>
      <c r="C6" s="67"/>
      <c r="D6" s="59"/>
      <c r="E6" s="123"/>
    </row>
    <row r="7" spans="1:5">
      <c r="A7" s="143"/>
      <c r="B7" s="144" t="s">
        <v>3309</v>
      </c>
      <c r="C7" s="67"/>
      <c r="D7" s="59"/>
    </row>
    <row r="8" spans="1:5">
      <c r="A8" s="143"/>
      <c r="B8" s="144" t="s">
        <v>3310</v>
      </c>
      <c r="C8" s="67"/>
      <c r="D8" s="59"/>
    </row>
    <row r="9" spans="1:5">
      <c r="A9" s="143"/>
      <c r="B9" s="144"/>
      <c r="C9" s="67"/>
      <c r="D9" s="59"/>
    </row>
    <row r="10" spans="1:5">
      <c r="A10" s="143"/>
      <c r="B10" s="144"/>
      <c r="C10" s="67"/>
      <c r="D10" s="59"/>
    </row>
    <row r="11" spans="1:5">
      <c r="A11" s="143"/>
      <c r="B11" s="144"/>
      <c r="C11" s="67"/>
      <c r="D11" s="59"/>
    </row>
    <row r="12" spans="1:5">
      <c r="A12" s="145" t="s">
        <v>1872</v>
      </c>
      <c r="B12" s="144"/>
      <c r="C12" s="67"/>
      <c r="D12" s="59"/>
    </row>
    <row r="13" spans="1:5" ht="62">
      <c r="A13" s="146"/>
      <c r="B13" s="723" t="s">
        <v>2185</v>
      </c>
      <c r="C13" s="67"/>
      <c r="D13" s="59"/>
    </row>
    <row r="14" spans="1:5">
      <c r="A14" s="143"/>
      <c r="B14" s="144" t="s">
        <v>2599</v>
      </c>
      <c r="C14" s="67"/>
      <c r="D14" s="59"/>
    </row>
    <row r="15" spans="1:5">
      <c r="A15" s="143"/>
      <c r="B15" s="144" t="s">
        <v>2600</v>
      </c>
      <c r="C15" s="67"/>
      <c r="D15" s="59"/>
    </row>
    <row r="16" spans="1:5">
      <c r="A16" s="143"/>
      <c r="B16" s="144"/>
      <c r="C16" s="67"/>
      <c r="D16" s="59"/>
    </row>
    <row r="17" spans="1:4">
      <c r="A17" s="143"/>
      <c r="B17" s="144"/>
      <c r="C17" s="67"/>
      <c r="D17" s="59"/>
    </row>
    <row r="18" spans="1:4">
      <c r="A18" s="143"/>
      <c r="B18" s="144"/>
      <c r="C18" s="67"/>
      <c r="D18" s="59"/>
    </row>
    <row r="19" spans="1:4">
      <c r="A19" s="145" t="s">
        <v>1223</v>
      </c>
      <c r="B19" s="144"/>
      <c r="C19" s="67"/>
      <c r="D19" s="59"/>
    </row>
    <row r="20" spans="1:4" ht="77.5">
      <c r="A20" s="142"/>
      <c r="B20" s="147" t="s">
        <v>846</v>
      </c>
      <c r="C20" s="67"/>
      <c r="D20" s="59"/>
    </row>
    <row r="21" spans="1:4">
      <c r="A21" s="143"/>
      <c r="B21" s="552" t="s">
        <v>847</v>
      </c>
      <c r="C21" s="67"/>
      <c r="D21" s="59"/>
    </row>
    <row r="22" spans="1:4">
      <c r="A22" s="143"/>
      <c r="B22" s="144"/>
      <c r="C22" s="67"/>
      <c r="D22" s="59"/>
    </row>
    <row r="23" spans="1:4">
      <c r="A23" s="143"/>
      <c r="B23" s="144" t="s">
        <v>2601</v>
      </c>
      <c r="C23" s="67"/>
      <c r="D23" s="59"/>
    </row>
    <row r="24" spans="1:4">
      <c r="A24" s="143"/>
      <c r="B24" s="144"/>
      <c r="C24" s="67"/>
      <c r="D24" s="59"/>
    </row>
    <row r="25" spans="1:4">
      <c r="A25" s="143"/>
      <c r="B25" s="144"/>
      <c r="C25" s="67"/>
      <c r="D25" s="59"/>
    </row>
    <row r="26" spans="1:4">
      <c r="A26" s="143"/>
      <c r="B26" s="144"/>
      <c r="C26" s="67"/>
      <c r="D26" s="59"/>
    </row>
    <row r="27" spans="1:4">
      <c r="A27" s="145" t="s">
        <v>1243</v>
      </c>
      <c r="B27" s="144"/>
      <c r="C27" s="67"/>
      <c r="D27" s="59"/>
    </row>
    <row r="28" spans="1:4" ht="77.5">
      <c r="A28" s="142"/>
      <c r="B28" s="723" t="s">
        <v>2186</v>
      </c>
      <c r="C28" s="67"/>
      <c r="D28" s="59"/>
    </row>
    <row r="29" spans="1:4">
      <c r="A29" s="143"/>
      <c r="B29" s="144"/>
      <c r="C29" s="67"/>
      <c r="D29" s="59"/>
    </row>
    <row r="30" spans="1:4" ht="77.5">
      <c r="A30" s="143"/>
      <c r="B30" s="1431" t="s">
        <v>3144</v>
      </c>
      <c r="C30" s="67"/>
      <c r="D30" s="59"/>
    </row>
    <row r="31" spans="1:4">
      <c r="A31" s="143"/>
      <c r="B31" s="726"/>
      <c r="C31" s="67"/>
      <c r="D31" s="59"/>
    </row>
    <row r="32" spans="1:4">
      <c r="A32" s="143"/>
      <c r="B32" s="726"/>
      <c r="C32" s="67"/>
      <c r="D32" s="59"/>
    </row>
    <row r="33" spans="1:4" ht="16" thickBot="1">
      <c r="A33" s="148"/>
      <c r="B33" s="727"/>
      <c r="C33" s="135"/>
      <c r="D33" s="59"/>
    </row>
    <row r="34" spans="1:4">
      <c r="A34" s="59" t="s">
        <v>819</v>
      </c>
      <c r="B34" s="2"/>
      <c r="C34" s="59"/>
      <c r="D34" s="59"/>
    </row>
    <row r="35" spans="1:4">
      <c r="A35" s="59"/>
      <c r="B35" s="150" t="s">
        <v>820</v>
      </c>
      <c r="C35" s="98"/>
      <c r="D35" s="59"/>
    </row>
    <row r="36" spans="1:4">
      <c r="A36" s="59"/>
      <c r="B36" s="150"/>
      <c r="C36" s="98"/>
      <c r="D36" s="59"/>
    </row>
    <row r="37" spans="1:4">
      <c r="A37" s="59"/>
      <c r="B37" s="150"/>
      <c r="C37" s="98"/>
      <c r="D37" s="59"/>
    </row>
    <row r="38" spans="1:4">
      <c r="A38" s="59"/>
      <c r="B38" s="150"/>
      <c r="C38" s="98"/>
      <c r="D38" s="59"/>
    </row>
    <row r="39" spans="1:4">
      <c r="A39" s="59"/>
      <c r="B39" s="150"/>
      <c r="C39" s="98"/>
      <c r="D39" s="59"/>
    </row>
    <row r="40" spans="1:4">
      <c r="A40" s="59"/>
      <c r="B40" s="150"/>
      <c r="C40" s="98"/>
      <c r="D40" s="59"/>
    </row>
    <row r="41" spans="1:4">
      <c r="A41" s="59"/>
      <c r="B41" s="150"/>
      <c r="C41" s="98"/>
      <c r="D41" s="59"/>
    </row>
    <row r="42" spans="1:4" ht="16" thickBot="1">
      <c r="A42" s="58" t="str">
        <f>'Data Sheet'!A46</f>
        <v>Annual Report of VERIZON NEW YORK INC.                                      For the period ending DECEMBER 31, 2023</v>
      </c>
      <c r="B42" s="2"/>
      <c r="C42" s="151"/>
      <c r="D42" s="59"/>
    </row>
    <row r="43" spans="1:4">
      <c r="A43" s="60"/>
      <c r="B43" s="152"/>
      <c r="C43" s="62"/>
      <c r="D43" s="59"/>
    </row>
    <row r="44" spans="1:4">
      <c r="A44" s="140" t="s">
        <v>821</v>
      </c>
      <c r="B44" s="3"/>
      <c r="C44" s="141"/>
      <c r="D44" s="59"/>
    </row>
    <row r="45" spans="1:4">
      <c r="A45" s="140"/>
      <c r="B45" s="3"/>
      <c r="C45" s="141"/>
      <c r="D45" s="59"/>
    </row>
    <row r="46" spans="1:4">
      <c r="A46" s="145" t="s">
        <v>1268</v>
      </c>
      <c r="B46" s="2" t="s">
        <v>818</v>
      </c>
      <c r="C46" s="67"/>
      <c r="D46" s="59"/>
    </row>
    <row r="47" spans="1:4">
      <c r="A47" s="143"/>
      <c r="B47" s="144"/>
      <c r="C47" s="67"/>
      <c r="D47" s="59"/>
    </row>
    <row r="48" spans="1:4" ht="51">
      <c r="A48" s="143"/>
      <c r="B48" s="725" t="s">
        <v>3143</v>
      </c>
      <c r="C48" s="67"/>
      <c r="D48" s="59"/>
    </row>
    <row r="49" spans="1:4">
      <c r="A49" s="140"/>
      <c r="B49" s="3"/>
      <c r="C49" s="141"/>
      <c r="D49" s="59"/>
    </row>
    <row r="50" spans="1:4">
      <c r="A50" s="145" t="s">
        <v>1271</v>
      </c>
      <c r="B50" s="3"/>
      <c r="C50" s="141"/>
      <c r="D50" s="59"/>
    </row>
    <row r="51" spans="1:4" ht="77.5">
      <c r="A51" s="142"/>
      <c r="B51" s="723" t="s">
        <v>2187</v>
      </c>
      <c r="C51" s="67"/>
      <c r="D51" s="59"/>
    </row>
    <row r="52" spans="1:4">
      <c r="A52" s="143"/>
      <c r="B52" s="144"/>
      <c r="C52" s="67"/>
      <c r="D52" s="59"/>
    </row>
    <row r="53" spans="1:4">
      <c r="A53" s="143"/>
      <c r="B53" s="144"/>
      <c r="C53" s="67"/>
      <c r="D53" s="59"/>
    </row>
    <row r="54" spans="1:4">
      <c r="A54" s="143"/>
      <c r="B54" s="144"/>
      <c r="C54" s="67"/>
      <c r="D54" s="59"/>
    </row>
    <row r="55" spans="1:4">
      <c r="A55" s="143"/>
      <c r="B55" s="144"/>
      <c r="C55" s="67"/>
      <c r="D55" s="59"/>
    </row>
    <row r="56" spans="1:4" ht="77.5">
      <c r="A56" s="143"/>
      <c r="B56" s="724" t="s">
        <v>844</v>
      </c>
      <c r="C56" s="67"/>
      <c r="D56" s="59"/>
    </row>
    <row r="57" spans="1:4">
      <c r="A57" s="143"/>
      <c r="B57" s="551" t="s">
        <v>845</v>
      </c>
      <c r="C57" s="67"/>
      <c r="D57" s="59"/>
    </row>
    <row r="58" spans="1:4">
      <c r="A58" s="143"/>
      <c r="B58" s="144"/>
      <c r="C58" s="67"/>
      <c r="D58" s="59"/>
    </row>
    <row r="59" spans="1:4">
      <c r="A59" s="143"/>
      <c r="B59" s="144"/>
      <c r="C59" s="67"/>
      <c r="D59" s="59"/>
    </row>
    <row r="60" spans="1:4">
      <c r="A60" s="143"/>
      <c r="B60" s="144"/>
      <c r="C60" s="67"/>
      <c r="D60" s="59"/>
    </row>
    <row r="61" spans="1:4" ht="93">
      <c r="A61" s="143"/>
      <c r="B61" s="723" t="s">
        <v>2188</v>
      </c>
      <c r="C61" s="67"/>
      <c r="D61" s="59"/>
    </row>
    <row r="62" spans="1:4" ht="14" customHeight="1">
      <c r="A62" s="143"/>
      <c r="B62" s="154"/>
      <c r="C62" s="67"/>
      <c r="D62" s="59"/>
    </row>
    <row r="63" spans="1:4" ht="14" customHeight="1">
      <c r="A63" s="143"/>
      <c r="B63" s="154"/>
      <c r="C63" s="67"/>
      <c r="D63" s="59"/>
    </row>
    <row r="64" spans="1:4">
      <c r="A64" s="143"/>
      <c r="B64" s="144"/>
      <c r="C64" s="67"/>
      <c r="D64" s="59"/>
    </row>
    <row r="65" spans="1:4">
      <c r="A65" s="143"/>
      <c r="B65" s="144"/>
      <c r="C65" s="67"/>
      <c r="D65" s="59"/>
    </row>
    <row r="66" spans="1:4" ht="31">
      <c r="A66" s="143"/>
      <c r="B66" s="723" t="s">
        <v>1057</v>
      </c>
      <c r="C66" s="67"/>
      <c r="D66" s="59"/>
    </row>
    <row r="67" spans="1:4">
      <c r="A67" s="143"/>
      <c r="B67" s="144"/>
      <c r="C67" s="67"/>
      <c r="D67" s="59"/>
    </row>
    <row r="68" spans="1:4">
      <c r="A68" s="143"/>
      <c r="B68" s="144" t="s">
        <v>3084</v>
      </c>
      <c r="C68" s="67"/>
      <c r="D68" s="59"/>
    </row>
    <row r="69" spans="1:4">
      <c r="A69" s="143"/>
      <c r="B69" s="144" t="s">
        <v>2602</v>
      </c>
      <c r="C69" s="67"/>
      <c r="D69" s="59"/>
    </row>
    <row r="70" spans="1:4">
      <c r="A70" s="143"/>
      <c r="B70" s="144"/>
      <c r="C70" s="67"/>
      <c r="D70" s="59"/>
    </row>
    <row r="71" spans="1:4">
      <c r="A71" s="143"/>
      <c r="B71" s="144"/>
      <c r="C71" s="67"/>
      <c r="D71" s="59"/>
    </row>
    <row r="72" spans="1:4">
      <c r="A72" s="143"/>
      <c r="B72" s="144"/>
      <c r="C72" s="67"/>
      <c r="D72" s="59"/>
    </row>
    <row r="73" spans="1:4">
      <c r="A73" s="143"/>
      <c r="B73" s="144"/>
      <c r="C73" s="67"/>
      <c r="D73" s="59"/>
    </row>
    <row r="74" spans="1:4">
      <c r="A74" s="66"/>
      <c r="B74" s="144"/>
      <c r="C74" s="67"/>
      <c r="D74" s="59"/>
    </row>
    <row r="75" spans="1:4">
      <c r="A75" s="66"/>
      <c r="B75" s="144"/>
      <c r="C75" s="67"/>
      <c r="D75" s="59"/>
    </row>
    <row r="76" spans="1:4" ht="16" thickBot="1">
      <c r="A76" s="148"/>
      <c r="B76" s="149"/>
      <c r="C76" s="135"/>
      <c r="D76" s="59"/>
    </row>
    <row r="77" spans="1:4">
      <c r="A77" s="59"/>
      <c r="B77" s="151" t="s">
        <v>1275</v>
      </c>
      <c r="C77" s="59"/>
      <c r="D77" s="59"/>
    </row>
    <row r="78" spans="1:4">
      <c r="A78" s="125" t="s">
        <v>1058</v>
      </c>
      <c r="B78" s="98"/>
      <c r="C78" s="98"/>
      <c r="D78" s="59"/>
    </row>
    <row r="79" spans="1:4">
      <c r="A79" s="59"/>
    </row>
    <row r="81" spans="1:1">
      <c r="A81" s="59"/>
    </row>
    <row r="82" spans="1:1">
      <c r="A82" s="59"/>
    </row>
    <row r="83" spans="1:1">
      <c r="A83" s="59"/>
    </row>
    <row r="84" spans="1:1">
      <c r="A84" s="59"/>
    </row>
    <row r="85" spans="1:1">
      <c r="A85" s="59"/>
    </row>
    <row r="86" spans="1:1">
      <c r="A86" s="59"/>
    </row>
    <row r="87" spans="1:1">
      <c r="A87" s="59"/>
    </row>
    <row r="88" spans="1:1">
      <c r="A88" s="59"/>
    </row>
    <row r="89" spans="1:1">
      <c r="A89" s="59"/>
    </row>
    <row r="90" spans="1:1">
      <c r="A90" s="59"/>
    </row>
    <row r="91" spans="1:1">
      <c r="A91" s="59"/>
    </row>
    <row r="92" spans="1:1">
      <c r="A92" s="59"/>
    </row>
    <row r="93" spans="1:1">
      <c r="A93" s="59"/>
    </row>
    <row r="94" spans="1:1">
      <c r="A94" s="59"/>
    </row>
  </sheetData>
  <printOptions horizontalCentered="1"/>
  <pageMargins left="0.5" right="0.5" top="0.5" bottom="0.5" header="0.5" footer="0.5"/>
  <pageSetup scale="8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ransitionEvaluation="1"/>
  <dimension ref="A1:L133"/>
  <sheetViews>
    <sheetView defaultGridColor="0" colorId="22" zoomScale="75" zoomScaleNormal="75" workbookViewId="0">
      <selection activeCell="B102" sqref="B102"/>
    </sheetView>
  </sheetViews>
  <sheetFormatPr defaultColWidth="9.84375" defaultRowHeight="15.5"/>
  <cols>
    <col min="1" max="1" width="4.84375" style="570" customWidth="1"/>
    <col min="2" max="2" width="101.15234375" style="570" customWidth="1"/>
    <col min="3" max="3" width="13.921875" style="570" customWidth="1"/>
    <col min="4" max="4" width="4.84375" style="1588" customWidth="1"/>
    <col min="5" max="5" width="1.84375" style="1588" customWidth="1"/>
    <col min="6" max="6" width="80.84375" style="1588" customWidth="1"/>
    <col min="7" max="7" width="3.84375" style="1588" customWidth="1"/>
    <col min="8" max="8" width="12.3828125" style="1588" customWidth="1"/>
    <col min="9" max="9" width="2.84375" style="1588" customWidth="1"/>
    <col min="10" max="10" width="3.84375" style="1588" customWidth="1"/>
    <col min="11" max="11" width="14.61328125" style="1588" bestFit="1" customWidth="1"/>
    <col min="12" max="12" width="2.84375" style="1588" customWidth="1"/>
    <col min="13" max="249" width="9.84375" style="570"/>
    <col min="250" max="250" width="4.84375" style="570" customWidth="1"/>
    <col min="251" max="251" width="101.15234375" style="570" customWidth="1"/>
    <col min="252" max="252" width="13.921875" style="570" customWidth="1"/>
    <col min="253" max="253" width="4.84375" style="570" customWidth="1"/>
    <col min="254" max="254" width="1.84375" style="570" customWidth="1"/>
    <col min="255" max="255" width="80.84375" style="570" customWidth="1"/>
    <col min="256" max="256" width="3.84375" style="570" customWidth="1"/>
    <col min="257" max="257" width="15.07421875" style="570" customWidth="1"/>
    <col min="258" max="258" width="2.84375" style="570" customWidth="1"/>
    <col min="259" max="259" width="3.84375" style="570" customWidth="1"/>
    <col min="260" max="260" width="14.61328125" style="570" bestFit="1" customWidth="1"/>
    <col min="261" max="261" width="2.84375" style="570" customWidth="1"/>
    <col min="262" max="505" width="9.84375" style="570"/>
    <col min="506" max="506" width="4.84375" style="570" customWidth="1"/>
    <col min="507" max="507" width="101.15234375" style="570" customWidth="1"/>
    <col min="508" max="508" width="13.921875" style="570" customWidth="1"/>
    <col min="509" max="509" width="4.84375" style="570" customWidth="1"/>
    <col min="510" max="510" width="1.84375" style="570" customWidth="1"/>
    <col min="511" max="511" width="80.84375" style="570" customWidth="1"/>
    <col min="512" max="512" width="3.84375" style="570" customWidth="1"/>
    <col min="513" max="513" width="15.07421875" style="570" customWidth="1"/>
    <col min="514" max="514" width="2.84375" style="570" customWidth="1"/>
    <col min="515" max="515" width="3.84375" style="570" customWidth="1"/>
    <col min="516" max="516" width="14.61328125" style="570" bestFit="1" customWidth="1"/>
    <col min="517" max="517" width="2.84375" style="570" customWidth="1"/>
    <col min="518" max="761" width="9.84375" style="570"/>
    <col min="762" max="762" width="4.84375" style="570" customWidth="1"/>
    <col min="763" max="763" width="101.15234375" style="570" customWidth="1"/>
    <col min="764" max="764" width="13.921875" style="570" customWidth="1"/>
    <col min="765" max="765" width="4.84375" style="570" customWidth="1"/>
    <col min="766" max="766" width="1.84375" style="570" customWidth="1"/>
    <col min="767" max="767" width="80.84375" style="570" customWidth="1"/>
    <col min="768" max="768" width="3.84375" style="570" customWidth="1"/>
    <col min="769" max="769" width="15.07421875" style="570" customWidth="1"/>
    <col min="770" max="770" width="2.84375" style="570" customWidth="1"/>
    <col min="771" max="771" width="3.84375" style="570" customWidth="1"/>
    <col min="772" max="772" width="14.61328125" style="570" bestFit="1" customWidth="1"/>
    <col min="773" max="773" width="2.84375" style="570" customWidth="1"/>
    <col min="774" max="1017" width="9.84375" style="570"/>
    <col min="1018" max="1018" width="4.84375" style="570" customWidth="1"/>
    <col min="1019" max="1019" width="101.15234375" style="570" customWidth="1"/>
    <col min="1020" max="1020" width="13.921875" style="570" customWidth="1"/>
    <col min="1021" max="1021" width="4.84375" style="570" customWidth="1"/>
    <col min="1022" max="1022" width="1.84375" style="570" customWidth="1"/>
    <col min="1023" max="1023" width="80.84375" style="570" customWidth="1"/>
    <col min="1024" max="1024" width="3.84375" style="570" customWidth="1"/>
    <col min="1025" max="1025" width="15.07421875" style="570" customWidth="1"/>
    <col min="1026" max="1026" width="2.84375" style="570" customWidth="1"/>
    <col min="1027" max="1027" width="3.84375" style="570" customWidth="1"/>
    <col min="1028" max="1028" width="14.61328125" style="570" bestFit="1" customWidth="1"/>
    <col min="1029" max="1029" width="2.84375" style="570" customWidth="1"/>
    <col min="1030" max="1273" width="9.84375" style="570"/>
    <col min="1274" max="1274" width="4.84375" style="570" customWidth="1"/>
    <col min="1275" max="1275" width="101.15234375" style="570" customWidth="1"/>
    <col min="1276" max="1276" width="13.921875" style="570" customWidth="1"/>
    <col min="1277" max="1277" width="4.84375" style="570" customWidth="1"/>
    <col min="1278" max="1278" width="1.84375" style="570" customWidth="1"/>
    <col min="1279" max="1279" width="80.84375" style="570" customWidth="1"/>
    <col min="1280" max="1280" width="3.84375" style="570" customWidth="1"/>
    <col min="1281" max="1281" width="15.07421875" style="570" customWidth="1"/>
    <col min="1282" max="1282" width="2.84375" style="570" customWidth="1"/>
    <col min="1283" max="1283" width="3.84375" style="570" customWidth="1"/>
    <col min="1284" max="1284" width="14.61328125" style="570" bestFit="1" customWidth="1"/>
    <col min="1285" max="1285" width="2.84375" style="570" customWidth="1"/>
    <col min="1286" max="1529" width="9.84375" style="570"/>
    <col min="1530" max="1530" width="4.84375" style="570" customWidth="1"/>
    <col min="1531" max="1531" width="101.15234375" style="570" customWidth="1"/>
    <col min="1532" max="1532" width="13.921875" style="570" customWidth="1"/>
    <col min="1533" max="1533" width="4.84375" style="570" customWidth="1"/>
    <col min="1534" max="1534" width="1.84375" style="570" customWidth="1"/>
    <col min="1535" max="1535" width="80.84375" style="570" customWidth="1"/>
    <col min="1536" max="1536" width="3.84375" style="570" customWidth="1"/>
    <col min="1537" max="1537" width="15.07421875" style="570" customWidth="1"/>
    <col min="1538" max="1538" width="2.84375" style="570" customWidth="1"/>
    <col min="1539" max="1539" width="3.84375" style="570" customWidth="1"/>
    <col min="1540" max="1540" width="14.61328125" style="570" bestFit="1" customWidth="1"/>
    <col min="1541" max="1541" width="2.84375" style="570" customWidth="1"/>
    <col min="1542" max="1785" width="9.84375" style="570"/>
    <col min="1786" max="1786" width="4.84375" style="570" customWidth="1"/>
    <col min="1787" max="1787" width="101.15234375" style="570" customWidth="1"/>
    <col min="1788" max="1788" width="13.921875" style="570" customWidth="1"/>
    <col min="1789" max="1789" width="4.84375" style="570" customWidth="1"/>
    <col min="1790" max="1790" width="1.84375" style="570" customWidth="1"/>
    <col min="1791" max="1791" width="80.84375" style="570" customWidth="1"/>
    <col min="1792" max="1792" width="3.84375" style="570" customWidth="1"/>
    <col min="1793" max="1793" width="15.07421875" style="570" customWidth="1"/>
    <col min="1794" max="1794" width="2.84375" style="570" customWidth="1"/>
    <col min="1795" max="1795" width="3.84375" style="570" customWidth="1"/>
    <col min="1796" max="1796" width="14.61328125" style="570" bestFit="1" customWidth="1"/>
    <col min="1797" max="1797" width="2.84375" style="570" customWidth="1"/>
    <col min="1798" max="2041" width="9.84375" style="570"/>
    <col min="2042" max="2042" width="4.84375" style="570" customWidth="1"/>
    <col min="2043" max="2043" width="101.15234375" style="570" customWidth="1"/>
    <col min="2044" max="2044" width="13.921875" style="570" customWidth="1"/>
    <col min="2045" max="2045" width="4.84375" style="570" customWidth="1"/>
    <col min="2046" max="2046" width="1.84375" style="570" customWidth="1"/>
    <col min="2047" max="2047" width="80.84375" style="570" customWidth="1"/>
    <col min="2048" max="2048" width="3.84375" style="570" customWidth="1"/>
    <col min="2049" max="2049" width="15.07421875" style="570" customWidth="1"/>
    <col min="2050" max="2050" width="2.84375" style="570" customWidth="1"/>
    <col min="2051" max="2051" width="3.84375" style="570" customWidth="1"/>
    <col min="2052" max="2052" width="14.61328125" style="570" bestFit="1" customWidth="1"/>
    <col min="2053" max="2053" width="2.84375" style="570" customWidth="1"/>
    <col min="2054" max="2297" width="9.84375" style="570"/>
    <col min="2298" max="2298" width="4.84375" style="570" customWidth="1"/>
    <col min="2299" max="2299" width="101.15234375" style="570" customWidth="1"/>
    <col min="2300" max="2300" width="13.921875" style="570" customWidth="1"/>
    <col min="2301" max="2301" width="4.84375" style="570" customWidth="1"/>
    <col min="2302" max="2302" width="1.84375" style="570" customWidth="1"/>
    <col min="2303" max="2303" width="80.84375" style="570" customWidth="1"/>
    <col min="2304" max="2304" width="3.84375" style="570" customWidth="1"/>
    <col min="2305" max="2305" width="15.07421875" style="570" customWidth="1"/>
    <col min="2306" max="2306" width="2.84375" style="570" customWidth="1"/>
    <col min="2307" max="2307" width="3.84375" style="570" customWidth="1"/>
    <col min="2308" max="2308" width="14.61328125" style="570" bestFit="1" customWidth="1"/>
    <col min="2309" max="2309" width="2.84375" style="570" customWidth="1"/>
    <col min="2310" max="2553" width="9.84375" style="570"/>
    <col min="2554" max="2554" width="4.84375" style="570" customWidth="1"/>
    <col min="2555" max="2555" width="101.15234375" style="570" customWidth="1"/>
    <col min="2556" max="2556" width="13.921875" style="570" customWidth="1"/>
    <col min="2557" max="2557" width="4.84375" style="570" customWidth="1"/>
    <col min="2558" max="2558" width="1.84375" style="570" customWidth="1"/>
    <col min="2559" max="2559" width="80.84375" style="570" customWidth="1"/>
    <col min="2560" max="2560" width="3.84375" style="570" customWidth="1"/>
    <col min="2561" max="2561" width="15.07421875" style="570" customWidth="1"/>
    <col min="2562" max="2562" width="2.84375" style="570" customWidth="1"/>
    <col min="2563" max="2563" width="3.84375" style="570" customWidth="1"/>
    <col min="2564" max="2564" width="14.61328125" style="570" bestFit="1" customWidth="1"/>
    <col min="2565" max="2565" width="2.84375" style="570" customWidth="1"/>
    <col min="2566" max="2809" width="9.84375" style="570"/>
    <col min="2810" max="2810" width="4.84375" style="570" customWidth="1"/>
    <col min="2811" max="2811" width="101.15234375" style="570" customWidth="1"/>
    <col min="2812" max="2812" width="13.921875" style="570" customWidth="1"/>
    <col min="2813" max="2813" width="4.84375" style="570" customWidth="1"/>
    <col min="2814" max="2814" width="1.84375" style="570" customWidth="1"/>
    <col min="2815" max="2815" width="80.84375" style="570" customWidth="1"/>
    <col min="2816" max="2816" width="3.84375" style="570" customWidth="1"/>
    <col min="2817" max="2817" width="15.07421875" style="570" customWidth="1"/>
    <col min="2818" max="2818" width="2.84375" style="570" customWidth="1"/>
    <col min="2819" max="2819" width="3.84375" style="570" customWidth="1"/>
    <col min="2820" max="2820" width="14.61328125" style="570" bestFit="1" customWidth="1"/>
    <col min="2821" max="2821" width="2.84375" style="570" customWidth="1"/>
    <col min="2822" max="3065" width="9.84375" style="570"/>
    <col min="3066" max="3066" width="4.84375" style="570" customWidth="1"/>
    <col min="3067" max="3067" width="101.15234375" style="570" customWidth="1"/>
    <col min="3068" max="3068" width="13.921875" style="570" customWidth="1"/>
    <col min="3069" max="3069" width="4.84375" style="570" customWidth="1"/>
    <col min="3070" max="3070" width="1.84375" style="570" customWidth="1"/>
    <col min="3071" max="3071" width="80.84375" style="570" customWidth="1"/>
    <col min="3072" max="3072" width="3.84375" style="570" customWidth="1"/>
    <col min="3073" max="3073" width="15.07421875" style="570" customWidth="1"/>
    <col min="3074" max="3074" width="2.84375" style="570" customWidth="1"/>
    <col min="3075" max="3075" width="3.84375" style="570" customWidth="1"/>
    <col min="3076" max="3076" width="14.61328125" style="570" bestFit="1" customWidth="1"/>
    <col min="3077" max="3077" width="2.84375" style="570" customWidth="1"/>
    <col min="3078" max="3321" width="9.84375" style="570"/>
    <col min="3322" max="3322" width="4.84375" style="570" customWidth="1"/>
    <col min="3323" max="3323" width="101.15234375" style="570" customWidth="1"/>
    <col min="3324" max="3324" width="13.921875" style="570" customWidth="1"/>
    <col min="3325" max="3325" width="4.84375" style="570" customWidth="1"/>
    <col min="3326" max="3326" width="1.84375" style="570" customWidth="1"/>
    <col min="3327" max="3327" width="80.84375" style="570" customWidth="1"/>
    <col min="3328" max="3328" width="3.84375" style="570" customWidth="1"/>
    <col min="3329" max="3329" width="15.07421875" style="570" customWidth="1"/>
    <col min="3330" max="3330" width="2.84375" style="570" customWidth="1"/>
    <col min="3331" max="3331" width="3.84375" style="570" customWidth="1"/>
    <col min="3332" max="3332" width="14.61328125" style="570" bestFit="1" customWidth="1"/>
    <col min="3333" max="3333" width="2.84375" style="570" customWidth="1"/>
    <col min="3334" max="3577" width="9.84375" style="570"/>
    <col min="3578" max="3578" width="4.84375" style="570" customWidth="1"/>
    <col min="3579" max="3579" width="101.15234375" style="570" customWidth="1"/>
    <col min="3580" max="3580" width="13.921875" style="570" customWidth="1"/>
    <col min="3581" max="3581" width="4.84375" style="570" customWidth="1"/>
    <col min="3582" max="3582" width="1.84375" style="570" customWidth="1"/>
    <col min="3583" max="3583" width="80.84375" style="570" customWidth="1"/>
    <col min="3584" max="3584" width="3.84375" style="570" customWidth="1"/>
    <col min="3585" max="3585" width="15.07421875" style="570" customWidth="1"/>
    <col min="3586" max="3586" width="2.84375" style="570" customWidth="1"/>
    <col min="3587" max="3587" width="3.84375" style="570" customWidth="1"/>
    <col min="3588" max="3588" width="14.61328125" style="570" bestFit="1" customWidth="1"/>
    <col min="3589" max="3589" width="2.84375" style="570" customWidth="1"/>
    <col min="3590" max="3833" width="9.84375" style="570"/>
    <col min="3834" max="3834" width="4.84375" style="570" customWidth="1"/>
    <col min="3835" max="3835" width="101.15234375" style="570" customWidth="1"/>
    <col min="3836" max="3836" width="13.921875" style="570" customWidth="1"/>
    <col min="3837" max="3837" width="4.84375" style="570" customWidth="1"/>
    <col min="3838" max="3838" width="1.84375" style="570" customWidth="1"/>
    <col min="3839" max="3839" width="80.84375" style="570" customWidth="1"/>
    <col min="3840" max="3840" width="3.84375" style="570" customWidth="1"/>
    <col min="3841" max="3841" width="15.07421875" style="570" customWidth="1"/>
    <col min="3842" max="3842" width="2.84375" style="570" customWidth="1"/>
    <col min="3843" max="3843" width="3.84375" style="570" customWidth="1"/>
    <col min="3844" max="3844" width="14.61328125" style="570" bestFit="1" customWidth="1"/>
    <col min="3845" max="3845" width="2.84375" style="570" customWidth="1"/>
    <col min="3846" max="4089" width="9.84375" style="570"/>
    <col min="4090" max="4090" width="4.84375" style="570" customWidth="1"/>
    <col min="4091" max="4091" width="101.15234375" style="570" customWidth="1"/>
    <col min="4092" max="4092" width="13.921875" style="570" customWidth="1"/>
    <col min="4093" max="4093" width="4.84375" style="570" customWidth="1"/>
    <col min="4094" max="4094" width="1.84375" style="570" customWidth="1"/>
    <col min="4095" max="4095" width="80.84375" style="570" customWidth="1"/>
    <col min="4096" max="4096" width="3.84375" style="570" customWidth="1"/>
    <col min="4097" max="4097" width="15.07421875" style="570" customWidth="1"/>
    <col min="4098" max="4098" width="2.84375" style="570" customWidth="1"/>
    <col min="4099" max="4099" width="3.84375" style="570" customWidth="1"/>
    <col min="4100" max="4100" width="14.61328125" style="570" bestFit="1" customWidth="1"/>
    <col min="4101" max="4101" width="2.84375" style="570" customWidth="1"/>
    <col min="4102" max="4345" width="9.84375" style="570"/>
    <col min="4346" max="4346" width="4.84375" style="570" customWidth="1"/>
    <col min="4347" max="4347" width="101.15234375" style="570" customWidth="1"/>
    <col min="4348" max="4348" width="13.921875" style="570" customWidth="1"/>
    <col min="4349" max="4349" width="4.84375" style="570" customWidth="1"/>
    <col min="4350" max="4350" width="1.84375" style="570" customWidth="1"/>
    <col min="4351" max="4351" width="80.84375" style="570" customWidth="1"/>
    <col min="4352" max="4352" width="3.84375" style="570" customWidth="1"/>
    <col min="4353" max="4353" width="15.07421875" style="570" customWidth="1"/>
    <col min="4354" max="4354" width="2.84375" style="570" customWidth="1"/>
    <col min="4355" max="4355" width="3.84375" style="570" customWidth="1"/>
    <col min="4356" max="4356" width="14.61328125" style="570" bestFit="1" customWidth="1"/>
    <col min="4357" max="4357" width="2.84375" style="570" customWidth="1"/>
    <col min="4358" max="4601" width="9.84375" style="570"/>
    <col min="4602" max="4602" width="4.84375" style="570" customWidth="1"/>
    <col min="4603" max="4603" width="101.15234375" style="570" customWidth="1"/>
    <col min="4604" max="4604" width="13.921875" style="570" customWidth="1"/>
    <col min="4605" max="4605" width="4.84375" style="570" customWidth="1"/>
    <col min="4606" max="4606" width="1.84375" style="570" customWidth="1"/>
    <col min="4607" max="4607" width="80.84375" style="570" customWidth="1"/>
    <col min="4608" max="4608" width="3.84375" style="570" customWidth="1"/>
    <col min="4609" max="4609" width="15.07421875" style="570" customWidth="1"/>
    <col min="4610" max="4610" width="2.84375" style="570" customWidth="1"/>
    <col min="4611" max="4611" width="3.84375" style="570" customWidth="1"/>
    <col min="4612" max="4612" width="14.61328125" style="570" bestFit="1" customWidth="1"/>
    <col min="4613" max="4613" width="2.84375" style="570" customWidth="1"/>
    <col min="4614" max="4857" width="9.84375" style="570"/>
    <col min="4858" max="4858" width="4.84375" style="570" customWidth="1"/>
    <col min="4859" max="4859" width="101.15234375" style="570" customWidth="1"/>
    <col min="4860" max="4860" width="13.921875" style="570" customWidth="1"/>
    <col min="4861" max="4861" width="4.84375" style="570" customWidth="1"/>
    <col min="4862" max="4862" width="1.84375" style="570" customWidth="1"/>
    <col min="4863" max="4863" width="80.84375" style="570" customWidth="1"/>
    <col min="4864" max="4864" width="3.84375" style="570" customWidth="1"/>
    <col min="4865" max="4865" width="15.07421875" style="570" customWidth="1"/>
    <col min="4866" max="4866" width="2.84375" style="570" customWidth="1"/>
    <col min="4867" max="4867" width="3.84375" style="570" customWidth="1"/>
    <col min="4868" max="4868" width="14.61328125" style="570" bestFit="1" customWidth="1"/>
    <col min="4869" max="4869" width="2.84375" style="570" customWidth="1"/>
    <col min="4870" max="5113" width="9.84375" style="570"/>
    <col min="5114" max="5114" width="4.84375" style="570" customWidth="1"/>
    <col min="5115" max="5115" width="101.15234375" style="570" customWidth="1"/>
    <col min="5116" max="5116" width="13.921875" style="570" customWidth="1"/>
    <col min="5117" max="5117" width="4.84375" style="570" customWidth="1"/>
    <col min="5118" max="5118" width="1.84375" style="570" customWidth="1"/>
    <col min="5119" max="5119" width="80.84375" style="570" customWidth="1"/>
    <col min="5120" max="5120" width="3.84375" style="570" customWidth="1"/>
    <col min="5121" max="5121" width="15.07421875" style="570" customWidth="1"/>
    <col min="5122" max="5122" width="2.84375" style="570" customWidth="1"/>
    <col min="5123" max="5123" width="3.84375" style="570" customWidth="1"/>
    <col min="5124" max="5124" width="14.61328125" style="570" bestFit="1" customWidth="1"/>
    <col min="5125" max="5125" width="2.84375" style="570" customWidth="1"/>
    <col min="5126" max="5369" width="9.84375" style="570"/>
    <col min="5370" max="5370" width="4.84375" style="570" customWidth="1"/>
    <col min="5371" max="5371" width="101.15234375" style="570" customWidth="1"/>
    <col min="5372" max="5372" width="13.921875" style="570" customWidth="1"/>
    <col min="5373" max="5373" width="4.84375" style="570" customWidth="1"/>
    <col min="5374" max="5374" width="1.84375" style="570" customWidth="1"/>
    <col min="5375" max="5375" width="80.84375" style="570" customWidth="1"/>
    <col min="5376" max="5376" width="3.84375" style="570" customWidth="1"/>
    <col min="5377" max="5377" width="15.07421875" style="570" customWidth="1"/>
    <col min="5378" max="5378" width="2.84375" style="570" customWidth="1"/>
    <col min="5379" max="5379" width="3.84375" style="570" customWidth="1"/>
    <col min="5380" max="5380" width="14.61328125" style="570" bestFit="1" customWidth="1"/>
    <col min="5381" max="5381" width="2.84375" style="570" customWidth="1"/>
    <col min="5382" max="5625" width="9.84375" style="570"/>
    <col min="5626" max="5626" width="4.84375" style="570" customWidth="1"/>
    <col min="5627" max="5627" width="101.15234375" style="570" customWidth="1"/>
    <col min="5628" max="5628" width="13.921875" style="570" customWidth="1"/>
    <col min="5629" max="5629" width="4.84375" style="570" customWidth="1"/>
    <col min="5630" max="5630" width="1.84375" style="570" customWidth="1"/>
    <col min="5631" max="5631" width="80.84375" style="570" customWidth="1"/>
    <col min="5632" max="5632" width="3.84375" style="570" customWidth="1"/>
    <col min="5633" max="5633" width="15.07421875" style="570" customWidth="1"/>
    <col min="5634" max="5634" width="2.84375" style="570" customWidth="1"/>
    <col min="5635" max="5635" width="3.84375" style="570" customWidth="1"/>
    <col min="5636" max="5636" width="14.61328125" style="570" bestFit="1" customWidth="1"/>
    <col min="5637" max="5637" width="2.84375" style="570" customWidth="1"/>
    <col min="5638" max="5881" width="9.84375" style="570"/>
    <col min="5882" max="5882" width="4.84375" style="570" customWidth="1"/>
    <col min="5883" max="5883" width="101.15234375" style="570" customWidth="1"/>
    <col min="5884" max="5884" width="13.921875" style="570" customWidth="1"/>
    <col min="5885" max="5885" width="4.84375" style="570" customWidth="1"/>
    <col min="5886" max="5886" width="1.84375" style="570" customWidth="1"/>
    <col min="5887" max="5887" width="80.84375" style="570" customWidth="1"/>
    <col min="5888" max="5888" width="3.84375" style="570" customWidth="1"/>
    <col min="5889" max="5889" width="15.07421875" style="570" customWidth="1"/>
    <col min="5890" max="5890" width="2.84375" style="570" customWidth="1"/>
    <col min="5891" max="5891" width="3.84375" style="570" customWidth="1"/>
    <col min="5892" max="5892" width="14.61328125" style="570" bestFit="1" customWidth="1"/>
    <col min="5893" max="5893" width="2.84375" style="570" customWidth="1"/>
    <col min="5894" max="6137" width="9.84375" style="570"/>
    <col min="6138" max="6138" width="4.84375" style="570" customWidth="1"/>
    <col min="6139" max="6139" width="101.15234375" style="570" customWidth="1"/>
    <col min="6140" max="6140" width="13.921875" style="570" customWidth="1"/>
    <col min="6141" max="6141" width="4.84375" style="570" customWidth="1"/>
    <col min="6142" max="6142" width="1.84375" style="570" customWidth="1"/>
    <col min="6143" max="6143" width="80.84375" style="570" customWidth="1"/>
    <col min="6144" max="6144" width="3.84375" style="570" customWidth="1"/>
    <col min="6145" max="6145" width="15.07421875" style="570" customWidth="1"/>
    <col min="6146" max="6146" width="2.84375" style="570" customWidth="1"/>
    <col min="6147" max="6147" width="3.84375" style="570" customWidth="1"/>
    <col min="6148" max="6148" width="14.61328125" style="570" bestFit="1" customWidth="1"/>
    <col min="6149" max="6149" width="2.84375" style="570" customWidth="1"/>
    <col min="6150" max="6393" width="9.84375" style="570"/>
    <col min="6394" max="6394" width="4.84375" style="570" customWidth="1"/>
    <col min="6395" max="6395" width="101.15234375" style="570" customWidth="1"/>
    <col min="6396" max="6396" width="13.921875" style="570" customWidth="1"/>
    <col min="6397" max="6397" width="4.84375" style="570" customWidth="1"/>
    <col min="6398" max="6398" width="1.84375" style="570" customWidth="1"/>
    <col min="6399" max="6399" width="80.84375" style="570" customWidth="1"/>
    <col min="6400" max="6400" width="3.84375" style="570" customWidth="1"/>
    <col min="6401" max="6401" width="15.07421875" style="570" customWidth="1"/>
    <col min="6402" max="6402" width="2.84375" style="570" customWidth="1"/>
    <col min="6403" max="6403" width="3.84375" style="570" customWidth="1"/>
    <col min="6404" max="6404" width="14.61328125" style="570" bestFit="1" customWidth="1"/>
    <col min="6405" max="6405" width="2.84375" style="570" customWidth="1"/>
    <col min="6406" max="6649" width="9.84375" style="570"/>
    <col min="6650" max="6650" width="4.84375" style="570" customWidth="1"/>
    <col min="6651" max="6651" width="101.15234375" style="570" customWidth="1"/>
    <col min="6652" max="6652" width="13.921875" style="570" customWidth="1"/>
    <col min="6653" max="6653" width="4.84375" style="570" customWidth="1"/>
    <col min="6654" max="6654" width="1.84375" style="570" customWidth="1"/>
    <col min="6655" max="6655" width="80.84375" style="570" customWidth="1"/>
    <col min="6656" max="6656" width="3.84375" style="570" customWidth="1"/>
    <col min="6657" max="6657" width="15.07421875" style="570" customWidth="1"/>
    <col min="6658" max="6658" width="2.84375" style="570" customWidth="1"/>
    <col min="6659" max="6659" width="3.84375" style="570" customWidth="1"/>
    <col min="6660" max="6660" width="14.61328125" style="570" bestFit="1" customWidth="1"/>
    <col min="6661" max="6661" width="2.84375" style="570" customWidth="1"/>
    <col min="6662" max="6905" width="9.84375" style="570"/>
    <col min="6906" max="6906" width="4.84375" style="570" customWidth="1"/>
    <col min="6907" max="6907" width="101.15234375" style="570" customWidth="1"/>
    <col min="6908" max="6908" width="13.921875" style="570" customWidth="1"/>
    <col min="6909" max="6909" width="4.84375" style="570" customWidth="1"/>
    <col min="6910" max="6910" width="1.84375" style="570" customWidth="1"/>
    <col min="6911" max="6911" width="80.84375" style="570" customWidth="1"/>
    <col min="6912" max="6912" width="3.84375" style="570" customWidth="1"/>
    <col min="6913" max="6913" width="15.07421875" style="570" customWidth="1"/>
    <col min="6914" max="6914" width="2.84375" style="570" customWidth="1"/>
    <col min="6915" max="6915" width="3.84375" style="570" customWidth="1"/>
    <col min="6916" max="6916" width="14.61328125" style="570" bestFit="1" customWidth="1"/>
    <col min="6917" max="6917" width="2.84375" style="570" customWidth="1"/>
    <col min="6918" max="7161" width="9.84375" style="570"/>
    <col min="7162" max="7162" width="4.84375" style="570" customWidth="1"/>
    <col min="7163" max="7163" width="101.15234375" style="570" customWidth="1"/>
    <col min="7164" max="7164" width="13.921875" style="570" customWidth="1"/>
    <col min="7165" max="7165" width="4.84375" style="570" customWidth="1"/>
    <col min="7166" max="7166" width="1.84375" style="570" customWidth="1"/>
    <col min="7167" max="7167" width="80.84375" style="570" customWidth="1"/>
    <col min="7168" max="7168" width="3.84375" style="570" customWidth="1"/>
    <col min="7169" max="7169" width="15.07421875" style="570" customWidth="1"/>
    <col min="7170" max="7170" width="2.84375" style="570" customWidth="1"/>
    <col min="7171" max="7171" width="3.84375" style="570" customWidth="1"/>
    <col min="7172" max="7172" width="14.61328125" style="570" bestFit="1" customWidth="1"/>
    <col min="7173" max="7173" width="2.84375" style="570" customWidth="1"/>
    <col min="7174" max="7417" width="9.84375" style="570"/>
    <col min="7418" max="7418" width="4.84375" style="570" customWidth="1"/>
    <col min="7419" max="7419" width="101.15234375" style="570" customWidth="1"/>
    <col min="7420" max="7420" width="13.921875" style="570" customWidth="1"/>
    <col min="7421" max="7421" width="4.84375" style="570" customWidth="1"/>
    <col min="7422" max="7422" width="1.84375" style="570" customWidth="1"/>
    <col min="7423" max="7423" width="80.84375" style="570" customWidth="1"/>
    <col min="7424" max="7424" width="3.84375" style="570" customWidth="1"/>
    <col min="7425" max="7425" width="15.07421875" style="570" customWidth="1"/>
    <col min="7426" max="7426" width="2.84375" style="570" customWidth="1"/>
    <col min="7427" max="7427" width="3.84375" style="570" customWidth="1"/>
    <col min="7428" max="7428" width="14.61328125" style="570" bestFit="1" customWidth="1"/>
    <col min="7429" max="7429" width="2.84375" style="570" customWidth="1"/>
    <col min="7430" max="7673" width="9.84375" style="570"/>
    <col min="7674" max="7674" width="4.84375" style="570" customWidth="1"/>
    <col min="7675" max="7675" width="101.15234375" style="570" customWidth="1"/>
    <col min="7676" max="7676" width="13.921875" style="570" customWidth="1"/>
    <col min="7677" max="7677" width="4.84375" style="570" customWidth="1"/>
    <col min="7678" max="7678" width="1.84375" style="570" customWidth="1"/>
    <col min="7679" max="7679" width="80.84375" style="570" customWidth="1"/>
    <col min="7680" max="7680" width="3.84375" style="570" customWidth="1"/>
    <col min="7681" max="7681" width="15.07421875" style="570" customWidth="1"/>
    <col min="7682" max="7682" width="2.84375" style="570" customWidth="1"/>
    <col min="7683" max="7683" width="3.84375" style="570" customWidth="1"/>
    <col min="7684" max="7684" width="14.61328125" style="570" bestFit="1" customWidth="1"/>
    <col min="7685" max="7685" width="2.84375" style="570" customWidth="1"/>
    <col min="7686" max="7929" width="9.84375" style="570"/>
    <col min="7930" max="7930" width="4.84375" style="570" customWidth="1"/>
    <col min="7931" max="7931" width="101.15234375" style="570" customWidth="1"/>
    <col min="7932" max="7932" width="13.921875" style="570" customWidth="1"/>
    <col min="7933" max="7933" width="4.84375" style="570" customWidth="1"/>
    <col min="7934" max="7934" width="1.84375" style="570" customWidth="1"/>
    <col min="7935" max="7935" width="80.84375" style="570" customWidth="1"/>
    <col min="7936" max="7936" width="3.84375" style="570" customWidth="1"/>
    <col min="7937" max="7937" width="15.07421875" style="570" customWidth="1"/>
    <col min="7938" max="7938" width="2.84375" style="570" customWidth="1"/>
    <col min="7939" max="7939" width="3.84375" style="570" customWidth="1"/>
    <col min="7940" max="7940" width="14.61328125" style="570" bestFit="1" customWidth="1"/>
    <col min="7941" max="7941" width="2.84375" style="570" customWidth="1"/>
    <col min="7942" max="8185" width="9.84375" style="570"/>
    <col min="8186" max="8186" width="4.84375" style="570" customWidth="1"/>
    <col min="8187" max="8187" width="101.15234375" style="570" customWidth="1"/>
    <col min="8188" max="8188" width="13.921875" style="570" customWidth="1"/>
    <col min="8189" max="8189" width="4.84375" style="570" customWidth="1"/>
    <col min="8190" max="8190" width="1.84375" style="570" customWidth="1"/>
    <col min="8191" max="8191" width="80.84375" style="570" customWidth="1"/>
    <col min="8192" max="8192" width="3.84375" style="570" customWidth="1"/>
    <col min="8193" max="8193" width="15.07421875" style="570" customWidth="1"/>
    <col min="8194" max="8194" width="2.84375" style="570" customWidth="1"/>
    <col min="8195" max="8195" width="3.84375" style="570" customWidth="1"/>
    <col min="8196" max="8196" width="14.61328125" style="570" bestFit="1" customWidth="1"/>
    <col min="8197" max="8197" width="2.84375" style="570" customWidth="1"/>
    <col min="8198" max="8441" width="9.84375" style="570"/>
    <col min="8442" max="8442" width="4.84375" style="570" customWidth="1"/>
    <col min="8443" max="8443" width="101.15234375" style="570" customWidth="1"/>
    <col min="8444" max="8444" width="13.921875" style="570" customWidth="1"/>
    <col min="8445" max="8445" width="4.84375" style="570" customWidth="1"/>
    <col min="8446" max="8446" width="1.84375" style="570" customWidth="1"/>
    <col min="8447" max="8447" width="80.84375" style="570" customWidth="1"/>
    <col min="8448" max="8448" width="3.84375" style="570" customWidth="1"/>
    <col min="8449" max="8449" width="15.07421875" style="570" customWidth="1"/>
    <col min="8450" max="8450" width="2.84375" style="570" customWidth="1"/>
    <col min="8451" max="8451" width="3.84375" style="570" customWidth="1"/>
    <col min="8452" max="8452" width="14.61328125" style="570" bestFit="1" customWidth="1"/>
    <col min="8453" max="8453" width="2.84375" style="570" customWidth="1"/>
    <col min="8454" max="8697" width="9.84375" style="570"/>
    <col min="8698" max="8698" width="4.84375" style="570" customWidth="1"/>
    <col min="8699" max="8699" width="101.15234375" style="570" customWidth="1"/>
    <col min="8700" max="8700" width="13.921875" style="570" customWidth="1"/>
    <col min="8701" max="8701" width="4.84375" style="570" customWidth="1"/>
    <col min="8702" max="8702" width="1.84375" style="570" customWidth="1"/>
    <col min="8703" max="8703" width="80.84375" style="570" customWidth="1"/>
    <col min="8704" max="8704" width="3.84375" style="570" customWidth="1"/>
    <col min="8705" max="8705" width="15.07421875" style="570" customWidth="1"/>
    <col min="8706" max="8706" width="2.84375" style="570" customWidth="1"/>
    <col min="8707" max="8707" width="3.84375" style="570" customWidth="1"/>
    <col min="8708" max="8708" width="14.61328125" style="570" bestFit="1" customWidth="1"/>
    <col min="8709" max="8709" width="2.84375" style="570" customWidth="1"/>
    <col min="8710" max="8953" width="9.84375" style="570"/>
    <col min="8954" max="8954" width="4.84375" style="570" customWidth="1"/>
    <col min="8955" max="8955" width="101.15234375" style="570" customWidth="1"/>
    <col min="8956" max="8956" width="13.921875" style="570" customWidth="1"/>
    <col min="8957" max="8957" width="4.84375" style="570" customWidth="1"/>
    <col min="8958" max="8958" width="1.84375" style="570" customWidth="1"/>
    <col min="8959" max="8959" width="80.84375" style="570" customWidth="1"/>
    <col min="8960" max="8960" width="3.84375" style="570" customWidth="1"/>
    <col min="8961" max="8961" width="15.07421875" style="570" customWidth="1"/>
    <col min="8962" max="8962" width="2.84375" style="570" customWidth="1"/>
    <col min="8963" max="8963" width="3.84375" style="570" customWidth="1"/>
    <col min="8964" max="8964" width="14.61328125" style="570" bestFit="1" customWidth="1"/>
    <col min="8965" max="8965" width="2.84375" style="570" customWidth="1"/>
    <col min="8966" max="9209" width="9.84375" style="570"/>
    <col min="9210" max="9210" width="4.84375" style="570" customWidth="1"/>
    <col min="9211" max="9211" width="101.15234375" style="570" customWidth="1"/>
    <col min="9212" max="9212" width="13.921875" style="570" customWidth="1"/>
    <col min="9213" max="9213" width="4.84375" style="570" customWidth="1"/>
    <col min="9214" max="9214" width="1.84375" style="570" customWidth="1"/>
    <col min="9215" max="9215" width="80.84375" style="570" customWidth="1"/>
    <col min="9216" max="9216" width="3.84375" style="570" customWidth="1"/>
    <col min="9217" max="9217" width="15.07421875" style="570" customWidth="1"/>
    <col min="9218" max="9218" width="2.84375" style="570" customWidth="1"/>
    <col min="9219" max="9219" width="3.84375" style="570" customWidth="1"/>
    <col min="9220" max="9220" width="14.61328125" style="570" bestFit="1" customWidth="1"/>
    <col min="9221" max="9221" width="2.84375" style="570" customWidth="1"/>
    <col min="9222" max="9465" width="9.84375" style="570"/>
    <col min="9466" max="9466" width="4.84375" style="570" customWidth="1"/>
    <col min="9467" max="9467" width="101.15234375" style="570" customWidth="1"/>
    <col min="9468" max="9468" width="13.921875" style="570" customWidth="1"/>
    <col min="9469" max="9469" width="4.84375" style="570" customWidth="1"/>
    <col min="9470" max="9470" width="1.84375" style="570" customWidth="1"/>
    <col min="9471" max="9471" width="80.84375" style="570" customWidth="1"/>
    <col min="9472" max="9472" width="3.84375" style="570" customWidth="1"/>
    <col min="9473" max="9473" width="15.07421875" style="570" customWidth="1"/>
    <col min="9474" max="9474" width="2.84375" style="570" customWidth="1"/>
    <col min="9475" max="9475" width="3.84375" style="570" customWidth="1"/>
    <col min="9476" max="9476" width="14.61328125" style="570" bestFit="1" customWidth="1"/>
    <col min="9477" max="9477" width="2.84375" style="570" customWidth="1"/>
    <col min="9478" max="9721" width="9.84375" style="570"/>
    <col min="9722" max="9722" width="4.84375" style="570" customWidth="1"/>
    <col min="9723" max="9723" width="101.15234375" style="570" customWidth="1"/>
    <col min="9724" max="9724" width="13.921875" style="570" customWidth="1"/>
    <col min="9725" max="9725" width="4.84375" style="570" customWidth="1"/>
    <col min="9726" max="9726" width="1.84375" style="570" customWidth="1"/>
    <col min="9727" max="9727" width="80.84375" style="570" customWidth="1"/>
    <col min="9728" max="9728" width="3.84375" style="570" customWidth="1"/>
    <col min="9729" max="9729" width="15.07421875" style="570" customWidth="1"/>
    <col min="9730" max="9730" width="2.84375" style="570" customWidth="1"/>
    <col min="9731" max="9731" width="3.84375" style="570" customWidth="1"/>
    <col min="9732" max="9732" width="14.61328125" style="570" bestFit="1" customWidth="1"/>
    <col min="9733" max="9733" width="2.84375" style="570" customWidth="1"/>
    <col min="9734" max="9977" width="9.84375" style="570"/>
    <col min="9978" max="9978" width="4.84375" style="570" customWidth="1"/>
    <col min="9979" max="9979" width="101.15234375" style="570" customWidth="1"/>
    <col min="9980" max="9980" width="13.921875" style="570" customWidth="1"/>
    <col min="9981" max="9981" width="4.84375" style="570" customWidth="1"/>
    <col min="9982" max="9982" width="1.84375" style="570" customWidth="1"/>
    <col min="9983" max="9983" width="80.84375" style="570" customWidth="1"/>
    <col min="9984" max="9984" width="3.84375" style="570" customWidth="1"/>
    <col min="9985" max="9985" width="15.07421875" style="570" customWidth="1"/>
    <col min="9986" max="9986" width="2.84375" style="570" customWidth="1"/>
    <col min="9987" max="9987" width="3.84375" style="570" customWidth="1"/>
    <col min="9988" max="9988" width="14.61328125" style="570" bestFit="1" customWidth="1"/>
    <col min="9989" max="9989" width="2.84375" style="570" customWidth="1"/>
    <col min="9990" max="10233" width="9.84375" style="570"/>
    <col min="10234" max="10234" width="4.84375" style="570" customWidth="1"/>
    <col min="10235" max="10235" width="101.15234375" style="570" customWidth="1"/>
    <col min="10236" max="10236" width="13.921875" style="570" customWidth="1"/>
    <col min="10237" max="10237" width="4.84375" style="570" customWidth="1"/>
    <col min="10238" max="10238" width="1.84375" style="570" customWidth="1"/>
    <col min="10239" max="10239" width="80.84375" style="570" customWidth="1"/>
    <col min="10240" max="10240" width="3.84375" style="570" customWidth="1"/>
    <col min="10241" max="10241" width="15.07421875" style="570" customWidth="1"/>
    <col min="10242" max="10242" width="2.84375" style="570" customWidth="1"/>
    <col min="10243" max="10243" width="3.84375" style="570" customWidth="1"/>
    <col min="10244" max="10244" width="14.61328125" style="570" bestFit="1" customWidth="1"/>
    <col min="10245" max="10245" width="2.84375" style="570" customWidth="1"/>
    <col min="10246" max="10489" width="9.84375" style="570"/>
    <col min="10490" max="10490" width="4.84375" style="570" customWidth="1"/>
    <col min="10491" max="10491" width="101.15234375" style="570" customWidth="1"/>
    <col min="10492" max="10492" width="13.921875" style="570" customWidth="1"/>
    <col min="10493" max="10493" width="4.84375" style="570" customWidth="1"/>
    <col min="10494" max="10494" width="1.84375" style="570" customWidth="1"/>
    <col min="10495" max="10495" width="80.84375" style="570" customWidth="1"/>
    <col min="10496" max="10496" width="3.84375" style="570" customWidth="1"/>
    <col min="10497" max="10497" width="15.07421875" style="570" customWidth="1"/>
    <col min="10498" max="10498" width="2.84375" style="570" customWidth="1"/>
    <col min="10499" max="10499" width="3.84375" style="570" customWidth="1"/>
    <col min="10500" max="10500" width="14.61328125" style="570" bestFit="1" customWidth="1"/>
    <col min="10501" max="10501" width="2.84375" style="570" customWidth="1"/>
    <col min="10502" max="10745" width="9.84375" style="570"/>
    <col min="10746" max="10746" width="4.84375" style="570" customWidth="1"/>
    <col min="10747" max="10747" width="101.15234375" style="570" customWidth="1"/>
    <col min="10748" max="10748" width="13.921875" style="570" customWidth="1"/>
    <col min="10749" max="10749" width="4.84375" style="570" customWidth="1"/>
    <col min="10750" max="10750" width="1.84375" style="570" customWidth="1"/>
    <col min="10751" max="10751" width="80.84375" style="570" customWidth="1"/>
    <col min="10752" max="10752" width="3.84375" style="570" customWidth="1"/>
    <col min="10753" max="10753" width="15.07421875" style="570" customWidth="1"/>
    <col min="10754" max="10754" width="2.84375" style="570" customWidth="1"/>
    <col min="10755" max="10755" width="3.84375" style="570" customWidth="1"/>
    <col min="10756" max="10756" width="14.61328125" style="570" bestFit="1" customWidth="1"/>
    <col min="10757" max="10757" width="2.84375" style="570" customWidth="1"/>
    <col min="10758" max="11001" width="9.84375" style="570"/>
    <col min="11002" max="11002" width="4.84375" style="570" customWidth="1"/>
    <col min="11003" max="11003" width="101.15234375" style="570" customWidth="1"/>
    <col min="11004" max="11004" width="13.921875" style="570" customWidth="1"/>
    <col min="11005" max="11005" width="4.84375" style="570" customWidth="1"/>
    <col min="11006" max="11006" width="1.84375" style="570" customWidth="1"/>
    <col min="11007" max="11007" width="80.84375" style="570" customWidth="1"/>
    <col min="11008" max="11008" width="3.84375" style="570" customWidth="1"/>
    <col min="11009" max="11009" width="15.07421875" style="570" customWidth="1"/>
    <col min="11010" max="11010" width="2.84375" style="570" customWidth="1"/>
    <col min="11011" max="11011" width="3.84375" style="570" customWidth="1"/>
    <col min="11012" max="11012" width="14.61328125" style="570" bestFit="1" customWidth="1"/>
    <col min="11013" max="11013" width="2.84375" style="570" customWidth="1"/>
    <col min="11014" max="11257" width="9.84375" style="570"/>
    <col min="11258" max="11258" width="4.84375" style="570" customWidth="1"/>
    <col min="11259" max="11259" width="101.15234375" style="570" customWidth="1"/>
    <col min="11260" max="11260" width="13.921875" style="570" customWidth="1"/>
    <col min="11261" max="11261" width="4.84375" style="570" customWidth="1"/>
    <col min="11262" max="11262" width="1.84375" style="570" customWidth="1"/>
    <col min="11263" max="11263" width="80.84375" style="570" customWidth="1"/>
    <col min="11264" max="11264" width="3.84375" style="570" customWidth="1"/>
    <col min="11265" max="11265" width="15.07421875" style="570" customWidth="1"/>
    <col min="11266" max="11266" width="2.84375" style="570" customWidth="1"/>
    <col min="11267" max="11267" width="3.84375" style="570" customWidth="1"/>
    <col min="11268" max="11268" width="14.61328125" style="570" bestFit="1" customWidth="1"/>
    <col min="11269" max="11269" width="2.84375" style="570" customWidth="1"/>
    <col min="11270" max="11513" width="9.84375" style="570"/>
    <col min="11514" max="11514" width="4.84375" style="570" customWidth="1"/>
    <col min="11515" max="11515" width="101.15234375" style="570" customWidth="1"/>
    <col min="11516" max="11516" width="13.921875" style="570" customWidth="1"/>
    <col min="11517" max="11517" width="4.84375" style="570" customWidth="1"/>
    <col min="11518" max="11518" width="1.84375" style="570" customWidth="1"/>
    <col min="11519" max="11519" width="80.84375" style="570" customWidth="1"/>
    <col min="11520" max="11520" width="3.84375" style="570" customWidth="1"/>
    <col min="11521" max="11521" width="15.07421875" style="570" customWidth="1"/>
    <col min="11522" max="11522" width="2.84375" style="570" customWidth="1"/>
    <col min="11523" max="11523" width="3.84375" style="570" customWidth="1"/>
    <col min="11524" max="11524" width="14.61328125" style="570" bestFit="1" customWidth="1"/>
    <col min="11525" max="11525" width="2.84375" style="570" customWidth="1"/>
    <col min="11526" max="11769" width="9.84375" style="570"/>
    <col min="11770" max="11770" width="4.84375" style="570" customWidth="1"/>
    <col min="11771" max="11771" width="101.15234375" style="570" customWidth="1"/>
    <col min="11772" max="11772" width="13.921875" style="570" customWidth="1"/>
    <col min="11773" max="11773" width="4.84375" style="570" customWidth="1"/>
    <col min="11774" max="11774" width="1.84375" style="570" customWidth="1"/>
    <col min="11775" max="11775" width="80.84375" style="570" customWidth="1"/>
    <col min="11776" max="11776" width="3.84375" style="570" customWidth="1"/>
    <col min="11777" max="11777" width="15.07421875" style="570" customWidth="1"/>
    <col min="11778" max="11778" width="2.84375" style="570" customWidth="1"/>
    <col min="11779" max="11779" width="3.84375" style="570" customWidth="1"/>
    <col min="11780" max="11780" width="14.61328125" style="570" bestFit="1" customWidth="1"/>
    <col min="11781" max="11781" width="2.84375" style="570" customWidth="1"/>
    <col min="11782" max="12025" width="9.84375" style="570"/>
    <col min="12026" max="12026" width="4.84375" style="570" customWidth="1"/>
    <col min="12027" max="12027" width="101.15234375" style="570" customWidth="1"/>
    <col min="12028" max="12028" width="13.921875" style="570" customWidth="1"/>
    <col min="12029" max="12029" width="4.84375" style="570" customWidth="1"/>
    <col min="12030" max="12030" width="1.84375" style="570" customWidth="1"/>
    <col min="12031" max="12031" width="80.84375" style="570" customWidth="1"/>
    <col min="12032" max="12032" width="3.84375" style="570" customWidth="1"/>
    <col min="12033" max="12033" width="15.07421875" style="570" customWidth="1"/>
    <col min="12034" max="12034" width="2.84375" style="570" customWidth="1"/>
    <col min="12035" max="12035" width="3.84375" style="570" customWidth="1"/>
    <col min="12036" max="12036" width="14.61328125" style="570" bestFit="1" customWidth="1"/>
    <col min="12037" max="12037" width="2.84375" style="570" customWidth="1"/>
    <col min="12038" max="12281" width="9.84375" style="570"/>
    <col min="12282" max="12282" width="4.84375" style="570" customWidth="1"/>
    <col min="12283" max="12283" width="101.15234375" style="570" customWidth="1"/>
    <col min="12284" max="12284" width="13.921875" style="570" customWidth="1"/>
    <col min="12285" max="12285" width="4.84375" style="570" customWidth="1"/>
    <col min="12286" max="12286" width="1.84375" style="570" customWidth="1"/>
    <col min="12287" max="12287" width="80.84375" style="570" customWidth="1"/>
    <col min="12288" max="12288" width="3.84375" style="570" customWidth="1"/>
    <col min="12289" max="12289" width="15.07421875" style="570" customWidth="1"/>
    <col min="12290" max="12290" width="2.84375" style="570" customWidth="1"/>
    <col min="12291" max="12291" width="3.84375" style="570" customWidth="1"/>
    <col min="12292" max="12292" width="14.61328125" style="570" bestFit="1" customWidth="1"/>
    <col min="12293" max="12293" width="2.84375" style="570" customWidth="1"/>
    <col min="12294" max="12537" width="9.84375" style="570"/>
    <col min="12538" max="12538" width="4.84375" style="570" customWidth="1"/>
    <col min="12539" max="12539" width="101.15234375" style="570" customWidth="1"/>
    <col min="12540" max="12540" width="13.921875" style="570" customWidth="1"/>
    <col min="12541" max="12541" width="4.84375" style="570" customWidth="1"/>
    <col min="12542" max="12542" width="1.84375" style="570" customWidth="1"/>
    <col min="12543" max="12543" width="80.84375" style="570" customWidth="1"/>
    <col min="12544" max="12544" width="3.84375" style="570" customWidth="1"/>
    <col min="12545" max="12545" width="15.07421875" style="570" customWidth="1"/>
    <col min="12546" max="12546" width="2.84375" style="570" customWidth="1"/>
    <col min="12547" max="12547" width="3.84375" style="570" customWidth="1"/>
    <col min="12548" max="12548" width="14.61328125" style="570" bestFit="1" customWidth="1"/>
    <col min="12549" max="12549" width="2.84375" style="570" customWidth="1"/>
    <col min="12550" max="12793" width="9.84375" style="570"/>
    <col min="12794" max="12794" width="4.84375" style="570" customWidth="1"/>
    <col min="12795" max="12795" width="101.15234375" style="570" customWidth="1"/>
    <col min="12796" max="12796" width="13.921875" style="570" customWidth="1"/>
    <col min="12797" max="12797" width="4.84375" style="570" customWidth="1"/>
    <col min="12798" max="12798" width="1.84375" style="570" customWidth="1"/>
    <col min="12799" max="12799" width="80.84375" style="570" customWidth="1"/>
    <col min="12800" max="12800" width="3.84375" style="570" customWidth="1"/>
    <col min="12801" max="12801" width="15.07421875" style="570" customWidth="1"/>
    <col min="12802" max="12802" width="2.84375" style="570" customWidth="1"/>
    <col min="12803" max="12803" width="3.84375" style="570" customWidth="1"/>
    <col min="12804" max="12804" width="14.61328125" style="570" bestFit="1" customWidth="1"/>
    <col min="12805" max="12805" width="2.84375" style="570" customWidth="1"/>
    <col min="12806" max="13049" width="9.84375" style="570"/>
    <col min="13050" max="13050" width="4.84375" style="570" customWidth="1"/>
    <col min="13051" max="13051" width="101.15234375" style="570" customWidth="1"/>
    <col min="13052" max="13052" width="13.921875" style="570" customWidth="1"/>
    <col min="13053" max="13053" width="4.84375" style="570" customWidth="1"/>
    <col min="13054" max="13054" width="1.84375" style="570" customWidth="1"/>
    <col min="13055" max="13055" width="80.84375" style="570" customWidth="1"/>
    <col min="13056" max="13056" width="3.84375" style="570" customWidth="1"/>
    <col min="13057" max="13057" width="15.07421875" style="570" customWidth="1"/>
    <col min="13058" max="13058" width="2.84375" style="570" customWidth="1"/>
    <col min="13059" max="13059" width="3.84375" style="570" customWidth="1"/>
    <col min="13060" max="13060" width="14.61328125" style="570" bestFit="1" customWidth="1"/>
    <col min="13061" max="13061" width="2.84375" style="570" customWidth="1"/>
    <col min="13062" max="13305" width="9.84375" style="570"/>
    <col min="13306" max="13306" width="4.84375" style="570" customWidth="1"/>
    <col min="13307" max="13307" width="101.15234375" style="570" customWidth="1"/>
    <col min="13308" max="13308" width="13.921875" style="570" customWidth="1"/>
    <col min="13309" max="13309" width="4.84375" style="570" customWidth="1"/>
    <col min="13310" max="13310" width="1.84375" style="570" customWidth="1"/>
    <col min="13311" max="13311" width="80.84375" style="570" customWidth="1"/>
    <col min="13312" max="13312" width="3.84375" style="570" customWidth="1"/>
    <col min="13313" max="13313" width="15.07421875" style="570" customWidth="1"/>
    <col min="13314" max="13314" width="2.84375" style="570" customWidth="1"/>
    <col min="13315" max="13315" width="3.84375" style="570" customWidth="1"/>
    <col min="13316" max="13316" width="14.61328125" style="570" bestFit="1" customWidth="1"/>
    <col min="13317" max="13317" width="2.84375" style="570" customWidth="1"/>
    <col min="13318" max="13561" width="9.84375" style="570"/>
    <col min="13562" max="13562" width="4.84375" style="570" customWidth="1"/>
    <col min="13563" max="13563" width="101.15234375" style="570" customWidth="1"/>
    <col min="13564" max="13564" width="13.921875" style="570" customWidth="1"/>
    <col min="13565" max="13565" width="4.84375" style="570" customWidth="1"/>
    <col min="13566" max="13566" width="1.84375" style="570" customWidth="1"/>
    <col min="13567" max="13567" width="80.84375" style="570" customWidth="1"/>
    <col min="13568" max="13568" width="3.84375" style="570" customWidth="1"/>
    <col min="13569" max="13569" width="15.07421875" style="570" customWidth="1"/>
    <col min="13570" max="13570" width="2.84375" style="570" customWidth="1"/>
    <col min="13571" max="13571" width="3.84375" style="570" customWidth="1"/>
    <col min="13572" max="13572" width="14.61328125" style="570" bestFit="1" customWidth="1"/>
    <col min="13573" max="13573" width="2.84375" style="570" customWidth="1"/>
    <col min="13574" max="13817" width="9.84375" style="570"/>
    <col min="13818" max="13818" width="4.84375" style="570" customWidth="1"/>
    <col min="13819" max="13819" width="101.15234375" style="570" customWidth="1"/>
    <col min="13820" max="13820" width="13.921875" style="570" customWidth="1"/>
    <col min="13821" max="13821" width="4.84375" style="570" customWidth="1"/>
    <col min="13822" max="13822" width="1.84375" style="570" customWidth="1"/>
    <col min="13823" max="13823" width="80.84375" style="570" customWidth="1"/>
    <col min="13824" max="13824" width="3.84375" style="570" customWidth="1"/>
    <col min="13825" max="13825" width="15.07421875" style="570" customWidth="1"/>
    <col min="13826" max="13826" width="2.84375" style="570" customWidth="1"/>
    <col min="13827" max="13827" width="3.84375" style="570" customWidth="1"/>
    <col min="13828" max="13828" width="14.61328125" style="570" bestFit="1" customWidth="1"/>
    <col min="13829" max="13829" width="2.84375" style="570" customWidth="1"/>
    <col min="13830" max="14073" width="9.84375" style="570"/>
    <col min="14074" max="14074" width="4.84375" style="570" customWidth="1"/>
    <col min="14075" max="14075" width="101.15234375" style="570" customWidth="1"/>
    <col min="14076" max="14076" width="13.921875" style="570" customWidth="1"/>
    <col min="14077" max="14077" width="4.84375" style="570" customWidth="1"/>
    <col min="14078" max="14078" width="1.84375" style="570" customWidth="1"/>
    <col min="14079" max="14079" width="80.84375" style="570" customWidth="1"/>
    <col min="14080" max="14080" width="3.84375" style="570" customWidth="1"/>
    <col min="14081" max="14081" width="15.07421875" style="570" customWidth="1"/>
    <col min="14082" max="14082" width="2.84375" style="570" customWidth="1"/>
    <col min="14083" max="14083" width="3.84375" style="570" customWidth="1"/>
    <col min="14084" max="14084" width="14.61328125" style="570" bestFit="1" customWidth="1"/>
    <col min="14085" max="14085" width="2.84375" style="570" customWidth="1"/>
    <col min="14086" max="14329" width="9.84375" style="570"/>
    <col min="14330" max="14330" width="4.84375" style="570" customWidth="1"/>
    <col min="14331" max="14331" width="101.15234375" style="570" customWidth="1"/>
    <col min="14332" max="14332" width="13.921875" style="570" customWidth="1"/>
    <col min="14333" max="14333" width="4.84375" style="570" customWidth="1"/>
    <col min="14334" max="14334" width="1.84375" style="570" customWidth="1"/>
    <col min="14335" max="14335" width="80.84375" style="570" customWidth="1"/>
    <col min="14336" max="14336" width="3.84375" style="570" customWidth="1"/>
    <col min="14337" max="14337" width="15.07421875" style="570" customWidth="1"/>
    <col min="14338" max="14338" width="2.84375" style="570" customWidth="1"/>
    <col min="14339" max="14339" width="3.84375" style="570" customWidth="1"/>
    <col min="14340" max="14340" width="14.61328125" style="570" bestFit="1" customWidth="1"/>
    <col min="14341" max="14341" width="2.84375" style="570" customWidth="1"/>
    <col min="14342" max="14585" width="9.84375" style="570"/>
    <col min="14586" max="14586" width="4.84375" style="570" customWidth="1"/>
    <col min="14587" max="14587" width="101.15234375" style="570" customWidth="1"/>
    <col min="14588" max="14588" width="13.921875" style="570" customWidth="1"/>
    <col min="14589" max="14589" width="4.84375" style="570" customWidth="1"/>
    <col min="14590" max="14590" width="1.84375" style="570" customWidth="1"/>
    <col min="14591" max="14591" width="80.84375" style="570" customWidth="1"/>
    <col min="14592" max="14592" width="3.84375" style="570" customWidth="1"/>
    <col min="14593" max="14593" width="15.07421875" style="570" customWidth="1"/>
    <col min="14594" max="14594" width="2.84375" style="570" customWidth="1"/>
    <col min="14595" max="14595" width="3.84375" style="570" customWidth="1"/>
    <col min="14596" max="14596" width="14.61328125" style="570" bestFit="1" customWidth="1"/>
    <col min="14597" max="14597" width="2.84375" style="570" customWidth="1"/>
    <col min="14598" max="14841" width="9.84375" style="570"/>
    <col min="14842" max="14842" width="4.84375" style="570" customWidth="1"/>
    <col min="14843" max="14843" width="101.15234375" style="570" customWidth="1"/>
    <col min="14844" max="14844" width="13.921875" style="570" customWidth="1"/>
    <col min="14845" max="14845" width="4.84375" style="570" customWidth="1"/>
    <col min="14846" max="14846" width="1.84375" style="570" customWidth="1"/>
    <col min="14847" max="14847" width="80.84375" style="570" customWidth="1"/>
    <col min="14848" max="14848" width="3.84375" style="570" customWidth="1"/>
    <col min="14849" max="14849" width="15.07421875" style="570" customWidth="1"/>
    <col min="14850" max="14850" width="2.84375" style="570" customWidth="1"/>
    <col min="14851" max="14851" width="3.84375" style="570" customWidth="1"/>
    <col min="14852" max="14852" width="14.61328125" style="570" bestFit="1" customWidth="1"/>
    <col min="14853" max="14853" width="2.84375" style="570" customWidth="1"/>
    <col min="14854" max="15097" width="9.84375" style="570"/>
    <col min="15098" max="15098" width="4.84375" style="570" customWidth="1"/>
    <col min="15099" max="15099" width="101.15234375" style="570" customWidth="1"/>
    <col min="15100" max="15100" width="13.921875" style="570" customWidth="1"/>
    <col min="15101" max="15101" width="4.84375" style="570" customWidth="1"/>
    <col min="15102" max="15102" width="1.84375" style="570" customWidth="1"/>
    <col min="15103" max="15103" width="80.84375" style="570" customWidth="1"/>
    <col min="15104" max="15104" width="3.84375" style="570" customWidth="1"/>
    <col min="15105" max="15105" width="15.07421875" style="570" customWidth="1"/>
    <col min="15106" max="15106" width="2.84375" style="570" customWidth="1"/>
    <col min="15107" max="15107" width="3.84375" style="570" customWidth="1"/>
    <col min="15108" max="15108" width="14.61328125" style="570" bestFit="1" customWidth="1"/>
    <col min="15109" max="15109" width="2.84375" style="570" customWidth="1"/>
    <col min="15110" max="15353" width="9.84375" style="570"/>
    <col min="15354" max="15354" width="4.84375" style="570" customWidth="1"/>
    <col min="15355" max="15355" width="101.15234375" style="570" customWidth="1"/>
    <col min="15356" max="15356" width="13.921875" style="570" customWidth="1"/>
    <col min="15357" max="15357" width="4.84375" style="570" customWidth="1"/>
    <col min="15358" max="15358" width="1.84375" style="570" customWidth="1"/>
    <col min="15359" max="15359" width="80.84375" style="570" customWidth="1"/>
    <col min="15360" max="15360" width="3.84375" style="570" customWidth="1"/>
    <col min="15361" max="15361" width="15.07421875" style="570" customWidth="1"/>
    <col min="15362" max="15362" width="2.84375" style="570" customWidth="1"/>
    <col min="15363" max="15363" width="3.84375" style="570" customWidth="1"/>
    <col min="15364" max="15364" width="14.61328125" style="570" bestFit="1" customWidth="1"/>
    <col min="15365" max="15365" width="2.84375" style="570" customWidth="1"/>
    <col min="15366" max="15609" width="9.84375" style="570"/>
    <col min="15610" max="15610" width="4.84375" style="570" customWidth="1"/>
    <col min="15611" max="15611" width="101.15234375" style="570" customWidth="1"/>
    <col min="15612" max="15612" width="13.921875" style="570" customWidth="1"/>
    <col min="15613" max="15613" width="4.84375" style="570" customWidth="1"/>
    <col min="15614" max="15614" width="1.84375" style="570" customWidth="1"/>
    <col min="15615" max="15615" width="80.84375" style="570" customWidth="1"/>
    <col min="15616" max="15616" width="3.84375" style="570" customWidth="1"/>
    <col min="15617" max="15617" width="15.07421875" style="570" customWidth="1"/>
    <col min="15618" max="15618" width="2.84375" style="570" customWidth="1"/>
    <col min="15619" max="15619" width="3.84375" style="570" customWidth="1"/>
    <col min="15620" max="15620" width="14.61328125" style="570" bestFit="1" customWidth="1"/>
    <col min="15621" max="15621" width="2.84375" style="570" customWidth="1"/>
    <col min="15622" max="15865" width="9.84375" style="570"/>
    <col min="15866" max="15866" width="4.84375" style="570" customWidth="1"/>
    <col min="15867" max="15867" width="101.15234375" style="570" customWidth="1"/>
    <col min="15868" max="15868" width="13.921875" style="570" customWidth="1"/>
    <col min="15869" max="15869" width="4.84375" style="570" customWidth="1"/>
    <col min="15870" max="15870" width="1.84375" style="570" customWidth="1"/>
    <col min="15871" max="15871" width="80.84375" style="570" customWidth="1"/>
    <col min="15872" max="15872" width="3.84375" style="570" customWidth="1"/>
    <col min="15873" max="15873" width="15.07421875" style="570" customWidth="1"/>
    <col min="15874" max="15874" width="2.84375" style="570" customWidth="1"/>
    <col min="15875" max="15875" width="3.84375" style="570" customWidth="1"/>
    <col min="15876" max="15876" width="14.61328125" style="570" bestFit="1" customWidth="1"/>
    <col min="15877" max="15877" width="2.84375" style="570" customWidth="1"/>
    <col min="15878" max="16121" width="9.84375" style="570"/>
    <col min="16122" max="16122" width="4.84375" style="570" customWidth="1"/>
    <col min="16123" max="16123" width="101.15234375" style="570" customWidth="1"/>
    <col min="16124" max="16124" width="13.921875" style="570" customWidth="1"/>
    <col min="16125" max="16125" width="4.84375" style="570" customWidth="1"/>
    <col min="16126" max="16126" width="1.84375" style="570" customWidth="1"/>
    <col min="16127" max="16127" width="80.84375" style="570" customWidth="1"/>
    <col min="16128" max="16128" width="3.84375" style="570" customWidth="1"/>
    <col min="16129" max="16129" width="15.07421875" style="570" customWidth="1"/>
    <col min="16130" max="16130" width="2.84375" style="570" customWidth="1"/>
    <col min="16131" max="16131" width="3.84375" style="570" customWidth="1"/>
    <col min="16132" max="16132" width="14.61328125" style="570" bestFit="1" customWidth="1"/>
    <col min="16133" max="16133" width="2.84375" style="570" customWidth="1"/>
    <col min="16134" max="16384" width="9.84375" style="570"/>
  </cols>
  <sheetData>
    <row r="1" spans="1:12" ht="17" customHeight="1" thickBot="1">
      <c r="A1" s="768" t="str">
        <f>+CONAMEDATE2</f>
        <v>Annual Report of VERIZON NEW YORK INC.                                                 For the period ending DECEMBER 31, 2023</v>
      </c>
      <c r="B1" s="769"/>
      <c r="C1" s="557"/>
      <c r="D1" s="768" t="str">
        <f>+CONAMEDATE2</f>
        <v>Annual Report of VERIZON NEW YORK INC.                                                 For the period ending DECEMBER 31, 2023</v>
      </c>
      <c r="E1" s="1272"/>
      <c r="F1" s="1272"/>
      <c r="G1" s="1272"/>
      <c r="H1" s="557"/>
      <c r="I1" s="1272"/>
      <c r="J1" s="1272"/>
      <c r="K1" s="1272"/>
      <c r="L1" s="1272"/>
    </row>
    <row r="2" spans="1:12" ht="17" customHeight="1">
      <c r="A2" s="1761"/>
      <c r="B2" s="1762"/>
      <c r="C2" s="719"/>
      <c r="D2" s="1274"/>
      <c r="E2" s="1276"/>
      <c r="F2" s="1276"/>
      <c r="G2" s="1276"/>
      <c r="H2" s="1276"/>
      <c r="I2" s="1276"/>
      <c r="J2" s="1276"/>
      <c r="K2" s="1276"/>
      <c r="L2" s="1275"/>
    </row>
    <row r="3" spans="1:12" ht="17" customHeight="1">
      <c r="A3" s="947" t="s">
        <v>126</v>
      </c>
      <c r="B3" s="1183"/>
      <c r="C3" s="1750"/>
      <c r="D3" s="1763" t="s">
        <v>127</v>
      </c>
      <c r="E3" s="1279"/>
      <c r="F3" s="1279"/>
      <c r="G3" s="1279"/>
      <c r="H3" s="1279"/>
      <c r="I3" s="1279"/>
      <c r="J3" s="1279"/>
      <c r="K3" s="1279"/>
      <c r="L3" s="1277"/>
    </row>
    <row r="4" spans="1:12" ht="17" customHeight="1">
      <c r="A4" s="556"/>
      <c r="B4" s="557"/>
      <c r="C4" s="558"/>
      <c r="D4" s="556"/>
      <c r="E4" s="557"/>
      <c r="F4" s="1764"/>
      <c r="G4" s="557"/>
      <c r="H4" s="557"/>
      <c r="I4" s="557"/>
      <c r="J4" s="557"/>
      <c r="K4" s="557"/>
      <c r="L4" s="558"/>
    </row>
    <row r="5" spans="1:12" ht="17" customHeight="1">
      <c r="A5" s="1765" t="s">
        <v>1858</v>
      </c>
      <c r="B5" s="1766" t="s">
        <v>128</v>
      </c>
      <c r="C5" s="558"/>
      <c r="D5" s="1168"/>
      <c r="E5" s="1170"/>
      <c r="F5" s="1169"/>
      <c r="G5" s="1170"/>
      <c r="H5" s="1169"/>
      <c r="I5" s="1169"/>
      <c r="J5" s="1170"/>
      <c r="K5" s="1169"/>
      <c r="L5" s="1172"/>
    </row>
    <row r="6" spans="1:12" ht="17" customHeight="1">
      <c r="A6" s="1767"/>
      <c r="B6" s="1766" t="s">
        <v>129</v>
      </c>
      <c r="C6" s="558"/>
      <c r="D6" s="1204" t="s">
        <v>35</v>
      </c>
      <c r="E6" s="761"/>
      <c r="F6" s="762" t="s">
        <v>130</v>
      </c>
      <c r="G6" s="761"/>
      <c r="H6" s="557" t="s">
        <v>706</v>
      </c>
      <c r="I6" s="557"/>
      <c r="J6" s="761"/>
      <c r="K6" s="557" t="s">
        <v>706</v>
      </c>
      <c r="L6" s="558"/>
    </row>
    <row r="7" spans="1:12" ht="17" customHeight="1">
      <c r="A7" s="1767"/>
      <c r="B7" s="1766" t="s">
        <v>131</v>
      </c>
      <c r="C7" s="558"/>
      <c r="D7" s="1204" t="s">
        <v>47</v>
      </c>
      <c r="E7" s="761"/>
      <c r="F7" s="762" t="s">
        <v>459</v>
      </c>
      <c r="G7" s="761"/>
      <c r="H7" s="762" t="s">
        <v>460</v>
      </c>
      <c r="I7" s="557"/>
      <c r="J7" s="761"/>
      <c r="K7" s="762" t="s">
        <v>461</v>
      </c>
      <c r="L7" s="558"/>
    </row>
    <row r="8" spans="1:12" ht="17" customHeight="1">
      <c r="A8" s="1767"/>
      <c r="B8" s="1766" t="s">
        <v>848</v>
      </c>
      <c r="C8" s="558"/>
      <c r="D8" s="714"/>
      <c r="E8" s="1177"/>
      <c r="F8" s="715"/>
      <c r="G8" s="1177"/>
      <c r="H8" s="715"/>
      <c r="I8" s="715"/>
      <c r="J8" s="1177"/>
      <c r="K8" s="715"/>
      <c r="L8" s="716"/>
    </row>
    <row r="9" spans="1:12" ht="17" customHeight="1">
      <c r="A9" s="1767"/>
      <c r="B9" s="1766" t="s">
        <v>849</v>
      </c>
      <c r="C9" s="558"/>
      <c r="D9" s="556"/>
      <c r="E9" s="761"/>
      <c r="F9" s="762" t="s">
        <v>799</v>
      </c>
      <c r="G9" s="761"/>
      <c r="H9" s="557"/>
      <c r="I9" s="557"/>
      <c r="J9" s="761"/>
      <c r="K9" s="617"/>
      <c r="L9" s="558"/>
    </row>
    <row r="10" spans="1:12" ht="17" customHeight="1">
      <c r="A10" s="1767"/>
      <c r="B10" s="1766" t="s">
        <v>850</v>
      </c>
      <c r="C10" s="558"/>
      <c r="D10" s="1204" t="s">
        <v>463</v>
      </c>
      <c r="E10" s="761"/>
      <c r="F10" s="557" t="s">
        <v>851</v>
      </c>
      <c r="G10" s="761"/>
      <c r="H10" s="838"/>
      <c r="I10" s="557"/>
      <c r="J10" s="759" t="s">
        <v>1858</v>
      </c>
      <c r="K10" s="1363"/>
      <c r="L10" s="558"/>
    </row>
    <row r="11" spans="1:12" ht="17" customHeight="1">
      <c r="A11" s="1767"/>
      <c r="B11" s="1766" t="s">
        <v>852</v>
      </c>
      <c r="C11" s="558"/>
      <c r="D11" s="1204" t="s">
        <v>820</v>
      </c>
      <c r="E11" s="761"/>
      <c r="F11" s="557" t="s">
        <v>853</v>
      </c>
      <c r="G11" s="761"/>
      <c r="H11" s="838"/>
      <c r="I11" s="557"/>
      <c r="J11" s="759" t="s">
        <v>1872</v>
      </c>
      <c r="K11" s="1768">
        <v>0</v>
      </c>
      <c r="L11" s="558"/>
    </row>
    <row r="12" spans="1:12" ht="17" customHeight="1">
      <c r="A12" s="1767"/>
      <c r="B12" s="1766" t="s">
        <v>2365</v>
      </c>
      <c r="C12" s="558"/>
      <c r="D12" s="556"/>
      <c r="E12" s="761"/>
      <c r="F12" s="557" t="s">
        <v>2366</v>
      </c>
      <c r="G12" s="761"/>
      <c r="H12" s="838"/>
      <c r="I12" s="557"/>
      <c r="J12" s="761"/>
      <c r="K12" s="838"/>
      <c r="L12" s="558"/>
    </row>
    <row r="13" spans="1:12" ht="17" customHeight="1">
      <c r="A13" s="1767"/>
      <c r="B13" s="1766" t="s">
        <v>2367</v>
      </c>
      <c r="C13" s="558"/>
      <c r="D13" s="1204" t="s">
        <v>1058</v>
      </c>
      <c r="E13" s="761"/>
      <c r="F13" s="557" t="s">
        <v>2368</v>
      </c>
      <c r="G13" s="759" t="s">
        <v>1223</v>
      </c>
      <c r="H13" s="1768">
        <v>0</v>
      </c>
      <c r="I13" s="557"/>
      <c r="J13" s="761"/>
      <c r="K13" s="838"/>
      <c r="L13" s="558"/>
    </row>
    <row r="14" spans="1:12" ht="17" customHeight="1">
      <c r="A14" s="1767"/>
      <c r="B14" s="1766" t="s">
        <v>2369</v>
      </c>
      <c r="C14" s="558"/>
      <c r="D14" s="1204" t="s">
        <v>70</v>
      </c>
      <c r="E14" s="761"/>
      <c r="F14" s="557" t="s">
        <v>2370</v>
      </c>
      <c r="G14" s="759" t="s">
        <v>1243</v>
      </c>
      <c r="H14" s="1768">
        <v>0</v>
      </c>
      <c r="I14" s="557"/>
      <c r="J14" s="761"/>
      <c r="K14" s="838"/>
      <c r="L14" s="558"/>
    </row>
    <row r="15" spans="1:12" ht="17" customHeight="1">
      <c r="A15" s="1767"/>
      <c r="B15" s="1766" t="s">
        <v>2371</v>
      </c>
      <c r="C15" s="558"/>
      <c r="D15" s="1204" t="s">
        <v>71</v>
      </c>
      <c r="E15" s="761"/>
      <c r="F15" s="557" t="s">
        <v>2372</v>
      </c>
      <c r="G15" s="761"/>
      <c r="H15" s="838"/>
      <c r="I15" s="557"/>
      <c r="J15" s="759" t="s">
        <v>1268</v>
      </c>
      <c r="K15" s="760">
        <f>H13-H14</f>
        <v>0</v>
      </c>
      <c r="L15" s="558"/>
    </row>
    <row r="16" spans="1:12" ht="17" customHeight="1">
      <c r="A16" s="1767"/>
      <c r="B16" s="1766" t="s">
        <v>2373</v>
      </c>
      <c r="C16" s="558"/>
      <c r="D16" s="556"/>
      <c r="E16" s="761"/>
      <c r="F16" s="557" t="s">
        <v>2374</v>
      </c>
      <c r="G16" s="761"/>
      <c r="H16" s="838"/>
      <c r="I16" s="557"/>
      <c r="J16" s="761"/>
      <c r="K16" s="557"/>
      <c r="L16" s="558"/>
    </row>
    <row r="17" spans="1:12" ht="17" customHeight="1">
      <c r="A17" s="1767"/>
      <c r="B17" s="1766" t="s">
        <v>1745</v>
      </c>
      <c r="C17" s="558"/>
      <c r="D17" s="1204" t="s">
        <v>471</v>
      </c>
      <c r="E17" s="761"/>
      <c r="F17" s="557" t="s">
        <v>1746</v>
      </c>
      <c r="G17" s="759" t="s">
        <v>1271</v>
      </c>
      <c r="H17" s="1768">
        <v>0</v>
      </c>
      <c r="I17" s="557"/>
      <c r="J17" s="761"/>
      <c r="K17" s="838"/>
      <c r="L17" s="558"/>
    </row>
    <row r="18" spans="1:12" ht="17" customHeight="1">
      <c r="A18" s="1767"/>
      <c r="B18" s="1766" t="s">
        <v>1747</v>
      </c>
      <c r="C18" s="558"/>
      <c r="D18" s="1204" t="s">
        <v>474</v>
      </c>
      <c r="E18" s="761"/>
      <c r="F18" s="557" t="s">
        <v>1748</v>
      </c>
      <c r="G18" s="759" t="s">
        <v>1879</v>
      </c>
      <c r="H18" s="1363">
        <v>0</v>
      </c>
      <c r="I18" s="557"/>
      <c r="J18" s="761"/>
      <c r="K18" s="838"/>
      <c r="L18" s="558"/>
    </row>
    <row r="19" spans="1:12" ht="17" customHeight="1">
      <c r="A19" s="1767"/>
      <c r="B19" s="1766" t="s">
        <v>1749</v>
      </c>
      <c r="C19" s="558"/>
      <c r="D19" s="1204" t="s">
        <v>2064</v>
      </c>
      <c r="E19" s="761"/>
      <c r="F19" s="557" t="s">
        <v>1750</v>
      </c>
      <c r="G19" s="759" t="s">
        <v>1220</v>
      </c>
      <c r="H19" s="1362">
        <v>0</v>
      </c>
      <c r="I19" s="557"/>
      <c r="J19" s="761"/>
      <c r="K19" s="838"/>
      <c r="L19" s="558"/>
    </row>
    <row r="20" spans="1:12" ht="17" customHeight="1">
      <c r="A20" s="1767"/>
      <c r="B20" s="1766"/>
      <c r="C20" s="558"/>
      <c r="D20" s="1204" t="s">
        <v>334</v>
      </c>
      <c r="E20" s="761"/>
      <c r="F20" s="557" t="s">
        <v>1751</v>
      </c>
      <c r="G20" s="761"/>
      <c r="H20" s="838"/>
      <c r="I20" s="557"/>
      <c r="J20" s="759" t="s">
        <v>1241</v>
      </c>
      <c r="K20" s="715">
        <f>(+H17*(+H18/10000)*+H19)*100</f>
        <v>0</v>
      </c>
      <c r="L20" s="558"/>
    </row>
    <row r="21" spans="1:12" ht="17" customHeight="1">
      <c r="A21" s="1765" t="s">
        <v>1872</v>
      </c>
      <c r="B21" s="1766" t="s">
        <v>1752</v>
      </c>
      <c r="C21" s="558"/>
      <c r="D21" s="556"/>
      <c r="E21" s="761"/>
      <c r="F21" s="557" t="s">
        <v>1753</v>
      </c>
      <c r="G21" s="761"/>
      <c r="H21" s="838"/>
      <c r="I21" s="557"/>
      <c r="J21" s="761"/>
      <c r="K21" s="838"/>
      <c r="L21" s="558"/>
    </row>
    <row r="22" spans="1:12" ht="17" customHeight="1">
      <c r="A22" s="1767"/>
      <c r="B22" s="1766" t="s">
        <v>1754</v>
      </c>
      <c r="C22" s="558"/>
      <c r="D22" s="1204" t="s">
        <v>72</v>
      </c>
      <c r="E22" s="761"/>
      <c r="F22" s="557" t="s">
        <v>1755</v>
      </c>
      <c r="G22" s="759" t="s">
        <v>1258</v>
      </c>
      <c r="H22" s="1768">
        <v>0</v>
      </c>
      <c r="I22" s="557"/>
      <c r="J22" s="761"/>
      <c r="K22" s="838"/>
      <c r="L22" s="558"/>
    </row>
    <row r="23" spans="1:12" ht="17" customHeight="1">
      <c r="A23" s="1767"/>
      <c r="B23" s="1766"/>
      <c r="C23" s="558"/>
      <c r="D23" s="1204" t="s">
        <v>73</v>
      </c>
      <c r="E23" s="761"/>
      <c r="F23" s="557" t="s">
        <v>1756</v>
      </c>
      <c r="G23" s="759" t="s">
        <v>1269</v>
      </c>
      <c r="H23" s="1768">
        <v>0</v>
      </c>
      <c r="I23" s="557"/>
      <c r="J23" s="761"/>
      <c r="K23" s="838"/>
      <c r="L23" s="558"/>
    </row>
    <row r="24" spans="1:12" ht="17" customHeight="1">
      <c r="A24" s="1765" t="s">
        <v>1223</v>
      </c>
      <c r="B24" s="1766" t="s">
        <v>1757</v>
      </c>
      <c r="C24" s="558"/>
      <c r="D24" s="1204" t="s">
        <v>74</v>
      </c>
      <c r="E24" s="761"/>
      <c r="F24" s="557" t="s">
        <v>1758</v>
      </c>
      <c r="G24" s="761"/>
      <c r="H24" s="838"/>
      <c r="I24" s="557"/>
      <c r="J24" s="759" t="s">
        <v>1273</v>
      </c>
      <c r="K24" s="715">
        <f>H22-H23</f>
        <v>0</v>
      </c>
      <c r="L24" s="558"/>
    </row>
    <row r="25" spans="1:12" ht="17" customHeight="1">
      <c r="A25" s="1767"/>
      <c r="B25" s="1766" t="s">
        <v>1759</v>
      </c>
      <c r="C25" s="558"/>
      <c r="D25" s="1204" t="s">
        <v>75</v>
      </c>
      <c r="E25" s="761"/>
      <c r="F25" s="557" t="s">
        <v>1760</v>
      </c>
      <c r="G25" s="761"/>
      <c r="H25" s="838"/>
      <c r="I25" s="557"/>
      <c r="J25" s="759" t="s">
        <v>1490</v>
      </c>
      <c r="K25" s="715">
        <f>K10+K11+K15+K20+K24</f>
        <v>0</v>
      </c>
      <c r="L25" s="558"/>
    </row>
    <row r="26" spans="1:12" ht="17" customHeight="1">
      <c r="A26" s="1767"/>
      <c r="B26" s="1766" t="s">
        <v>1761</v>
      </c>
      <c r="C26" s="558"/>
      <c r="D26" s="1204" t="s">
        <v>76</v>
      </c>
      <c r="E26" s="761"/>
      <c r="F26" s="557" t="s">
        <v>1762</v>
      </c>
      <c r="G26" s="761"/>
      <c r="H26" s="838"/>
      <c r="I26" s="557"/>
      <c r="J26" s="759" t="s">
        <v>1763</v>
      </c>
      <c r="K26" s="1769">
        <f>IF(K25=0,0,+H22/+H17)</f>
        <v>0</v>
      </c>
      <c r="L26" s="558"/>
    </row>
    <row r="27" spans="1:12" ht="17" customHeight="1">
      <c r="A27" s="1767"/>
      <c r="B27" s="1766"/>
      <c r="C27" s="558"/>
      <c r="D27" s="1770" t="s">
        <v>77</v>
      </c>
      <c r="E27" s="1177"/>
      <c r="F27" s="715" t="s">
        <v>1764</v>
      </c>
      <c r="G27" s="1177"/>
      <c r="H27" s="1363"/>
      <c r="I27" s="715"/>
      <c r="J27" s="763" t="s">
        <v>1765</v>
      </c>
      <c r="K27" s="715">
        <f>K25*+K26</f>
        <v>0</v>
      </c>
      <c r="L27" s="716"/>
    </row>
    <row r="28" spans="1:12" ht="17" customHeight="1">
      <c r="A28" s="1765" t="s">
        <v>1243</v>
      </c>
      <c r="B28" s="1766" t="s">
        <v>1766</v>
      </c>
      <c r="C28" s="558"/>
      <c r="D28" s="1771" t="s">
        <v>706</v>
      </c>
      <c r="E28" s="761"/>
      <c r="F28" s="762" t="s">
        <v>1499</v>
      </c>
      <c r="G28" s="761"/>
      <c r="H28" s="838"/>
      <c r="I28" s="557"/>
      <c r="J28" s="761"/>
      <c r="K28" s="557"/>
      <c r="L28" s="558"/>
    </row>
    <row r="29" spans="1:12" ht="17" customHeight="1">
      <c r="A29" s="1767"/>
      <c r="B29" s="1766" t="s">
        <v>1767</v>
      </c>
      <c r="C29" s="558"/>
      <c r="D29" s="1204" t="s">
        <v>78</v>
      </c>
      <c r="E29" s="761"/>
      <c r="F29" s="557" t="s">
        <v>1768</v>
      </c>
      <c r="G29" s="761"/>
      <c r="H29" s="838"/>
      <c r="I29" s="557"/>
      <c r="J29" s="759" t="s">
        <v>1769</v>
      </c>
      <c r="K29" s="760">
        <v>0</v>
      </c>
      <c r="L29" s="558"/>
    </row>
    <row r="30" spans="1:12" ht="17" customHeight="1">
      <c r="A30" s="1767"/>
      <c r="B30" s="1766" t="s">
        <v>1770</v>
      </c>
      <c r="C30" s="558"/>
      <c r="D30" s="556"/>
      <c r="E30" s="761"/>
      <c r="F30" s="557" t="s">
        <v>1771</v>
      </c>
      <c r="G30" s="761"/>
      <c r="H30" s="838"/>
      <c r="I30" s="557"/>
      <c r="J30" s="761"/>
      <c r="K30" s="838"/>
      <c r="L30" s="558"/>
    </row>
    <row r="31" spans="1:12" ht="17" customHeight="1">
      <c r="A31" s="1767"/>
      <c r="B31" s="1766"/>
      <c r="C31" s="558"/>
      <c r="D31" s="1204" t="s">
        <v>79</v>
      </c>
      <c r="E31" s="761"/>
      <c r="F31" s="557" t="s">
        <v>1772</v>
      </c>
      <c r="G31" s="759" t="s">
        <v>1773</v>
      </c>
      <c r="H31" s="1362">
        <v>0</v>
      </c>
      <c r="I31" s="762" t="s">
        <v>2109</v>
      </c>
      <c r="J31" s="761"/>
      <c r="K31" s="838"/>
      <c r="L31" s="558"/>
    </row>
    <row r="32" spans="1:12" ht="17" customHeight="1">
      <c r="A32" s="1765" t="s">
        <v>1268</v>
      </c>
      <c r="B32" s="1766" t="s">
        <v>1774</v>
      </c>
      <c r="C32" s="558"/>
      <c r="D32" s="1770" t="s">
        <v>80</v>
      </c>
      <c r="E32" s="1177"/>
      <c r="F32" s="715" t="s">
        <v>1775</v>
      </c>
      <c r="G32" s="1177"/>
      <c r="H32" s="1363"/>
      <c r="I32" s="715"/>
      <c r="J32" s="763" t="s">
        <v>1776</v>
      </c>
      <c r="K32" s="715">
        <f>K29*(1-H31)</f>
        <v>0</v>
      </c>
      <c r="L32" s="716"/>
    </row>
    <row r="33" spans="1:12" ht="17" customHeight="1">
      <c r="A33" s="1767"/>
      <c r="B33" s="1766"/>
      <c r="C33" s="558"/>
      <c r="D33" s="556"/>
      <c r="E33" s="557"/>
      <c r="F33" s="557"/>
      <c r="G33" s="557"/>
      <c r="H33" s="557"/>
      <c r="I33" s="557"/>
      <c r="J33" s="557"/>
      <c r="K33" s="557" t="s">
        <v>706</v>
      </c>
      <c r="L33" s="558"/>
    </row>
    <row r="34" spans="1:12" ht="17" customHeight="1">
      <c r="A34" s="1765" t="s">
        <v>1271</v>
      </c>
      <c r="B34" s="1766" t="s">
        <v>1199</v>
      </c>
      <c r="C34" s="558"/>
      <c r="D34" s="556"/>
      <c r="E34" s="557"/>
      <c r="F34" s="557"/>
      <c r="G34" s="557"/>
      <c r="H34" s="557"/>
      <c r="I34" s="557"/>
      <c r="J34" s="557"/>
      <c r="K34" s="557"/>
      <c r="L34" s="558"/>
    </row>
    <row r="35" spans="1:12" ht="17" customHeight="1">
      <c r="A35" s="1767"/>
      <c r="B35" s="1766" t="s">
        <v>1200</v>
      </c>
      <c r="C35" s="558"/>
      <c r="D35" s="556"/>
      <c r="F35" s="1772" t="s">
        <v>1201</v>
      </c>
      <c r="G35" s="711"/>
      <c r="H35" s="711"/>
      <c r="I35" s="711"/>
      <c r="J35" s="711"/>
      <c r="K35" s="711"/>
      <c r="L35" s="558"/>
    </row>
    <row r="36" spans="1:12" ht="17" customHeight="1">
      <c r="A36" s="1767"/>
      <c r="B36" s="1766"/>
      <c r="C36" s="558"/>
      <c r="D36" s="556"/>
      <c r="E36" s="838"/>
      <c r="F36" s="1773"/>
      <c r="G36" s="1636"/>
      <c r="H36" s="1636"/>
      <c r="I36" s="1636"/>
      <c r="J36" s="1636"/>
      <c r="K36" s="1636"/>
      <c r="L36" s="558"/>
    </row>
    <row r="37" spans="1:12" ht="17" customHeight="1">
      <c r="A37" s="1765" t="s">
        <v>1879</v>
      </c>
      <c r="B37" s="1766" t="s">
        <v>1202</v>
      </c>
      <c r="C37" s="558"/>
      <c r="D37" s="556"/>
      <c r="E37" s="838"/>
      <c r="F37" s="1773"/>
      <c r="G37" s="838"/>
      <c r="H37" s="838"/>
      <c r="I37" s="838"/>
      <c r="J37" s="838"/>
      <c r="K37" s="838"/>
      <c r="L37" s="558"/>
    </row>
    <row r="38" spans="1:12" ht="17" customHeight="1">
      <c r="A38" s="1767"/>
      <c r="B38" s="1766" t="s">
        <v>1203</v>
      </c>
      <c r="C38" s="558"/>
      <c r="D38" s="556"/>
      <c r="E38" s="838"/>
      <c r="F38" s="838"/>
      <c r="G38" s="838"/>
      <c r="H38" s="838"/>
      <c r="I38" s="838"/>
      <c r="J38" s="838"/>
      <c r="K38" s="838"/>
      <c r="L38" s="558"/>
    </row>
    <row r="39" spans="1:12" ht="17" customHeight="1">
      <c r="A39" s="1767"/>
      <c r="B39" s="1766" t="s">
        <v>1204</v>
      </c>
      <c r="C39" s="558"/>
      <c r="D39" s="556"/>
      <c r="E39" s="557" t="s">
        <v>1205</v>
      </c>
      <c r="F39" s="557"/>
      <c r="G39" s="557"/>
      <c r="H39" s="557"/>
      <c r="I39" s="557"/>
      <c r="J39" s="557"/>
      <c r="K39" s="557"/>
      <c r="L39" s="558"/>
    </row>
    <row r="40" spans="1:12" ht="17" customHeight="1">
      <c r="A40" s="1767"/>
      <c r="B40" s="1766"/>
      <c r="C40" s="558"/>
      <c r="D40" s="556"/>
      <c r="E40" s="557"/>
      <c r="F40" s="557" t="s">
        <v>533</v>
      </c>
      <c r="G40" s="557"/>
      <c r="H40" s="557"/>
      <c r="I40" s="557"/>
      <c r="J40" s="557"/>
      <c r="K40" s="1188">
        <v>0</v>
      </c>
      <c r="L40" s="558"/>
    </row>
    <row r="41" spans="1:12" ht="17" customHeight="1">
      <c r="A41" s="1765" t="s">
        <v>1220</v>
      </c>
      <c r="B41" s="1766" t="s">
        <v>534</v>
      </c>
      <c r="C41" s="558"/>
      <c r="D41" s="556"/>
      <c r="E41" s="557"/>
      <c r="F41" s="557" t="s">
        <v>535</v>
      </c>
      <c r="G41" s="557"/>
      <c r="H41" s="557"/>
      <c r="I41" s="557"/>
      <c r="J41" s="557"/>
      <c r="K41" s="1188">
        <v>0</v>
      </c>
      <c r="L41" s="558"/>
    </row>
    <row r="42" spans="1:12" ht="17" customHeight="1">
      <c r="A42" s="1767"/>
      <c r="B42" s="1766" t="s">
        <v>536</v>
      </c>
      <c r="C42" s="558"/>
      <c r="D42" s="556"/>
      <c r="E42" s="557"/>
      <c r="F42" s="557" t="s">
        <v>537</v>
      </c>
      <c r="G42" s="557"/>
      <c r="H42" s="557"/>
      <c r="I42" s="557"/>
      <c r="J42" s="557"/>
      <c r="K42" s="1774">
        <v>0</v>
      </c>
      <c r="L42" s="558"/>
    </row>
    <row r="43" spans="1:12" ht="17" customHeight="1">
      <c r="A43" s="1767"/>
      <c r="B43" s="1766"/>
      <c r="C43" s="558"/>
      <c r="D43" s="556"/>
      <c r="E43" s="557"/>
      <c r="F43" s="557"/>
      <c r="G43" s="557"/>
      <c r="H43" s="557"/>
      <c r="I43" s="557"/>
      <c r="J43" s="557"/>
      <c r="K43" s="557"/>
      <c r="L43" s="558"/>
    </row>
    <row r="44" spans="1:12" ht="17" customHeight="1">
      <c r="A44" s="1765" t="s">
        <v>1241</v>
      </c>
      <c r="B44" s="1766" t="s">
        <v>538</v>
      </c>
      <c r="C44" s="558"/>
      <c r="D44" s="556"/>
      <c r="E44" s="1772" t="s">
        <v>539</v>
      </c>
      <c r="F44" s="1772"/>
      <c r="G44" s="1772"/>
      <c r="H44" s="1772"/>
      <c r="I44" s="1772"/>
      <c r="J44" s="1772"/>
      <c r="K44" s="1772"/>
      <c r="L44" s="558"/>
    </row>
    <row r="45" spans="1:12" ht="17" customHeight="1">
      <c r="A45" s="1767"/>
      <c r="B45" s="1766" t="s">
        <v>540</v>
      </c>
      <c r="C45" s="558"/>
      <c r="D45" s="556"/>
      <c r="E45" s="557" t="s">
        <v>541</v>
      </c>
      <c r="F45" s="557"/>
      <c r="G45" s="557"/>
      <c r="H45" s="557"/>
      <c r="I45" s="557"/>
      <c r="J45" s="557"/>
      <c r="K45" s="557"/>
      <c r="L45" s="558"/>
    </row>
    <row r="46" spans="1:12" ht="17" customHeight="1">
      <c r="A46" s="1767"/>
      <c r="B46" s="1766"/>
      <c r="C46" s="558"/>
      <c r="D46" s="556"/>
      <c r="E46" s="838"/>
      <c r="F46" s="570" t="s">
        <v>2826</v>
      </c>
      <c r="G46" s="838"/>
      <c r="H46" s="838"/>
      <c r="I46" s="838"/>
      <c r="J46" s="838"/>
      <c r="K46" s="838"/>
      <c r="L46" s="558"/>
    </row>
    <row r="47" spans="1:12" ht="17" customHeight="1">
      <c r="A47" s="1775"/>
      <c r="B47" s="1776" t="s">
        <v>3367</v>
      </c>
      <c r="C47" s="1172"/>
      <c r="D47" s="556"/>
      <c r="E47" s="838"/>
      <c r="F47" s="1773"/>
      <c r="G47" s="838"/>
      <c r="H47" s="838"/>
      <c r="I47" s="838"/>
      <c r="J47" s="838"/>
      <c r="K47" s="838"/>
      <c r="L47" s="558"/>
    </row>
    <row r="48" spans="1:12" ht="17" customHeight="1">
      <c r="A48" s="1767"/>
      <c r="B48" s="1766" t="s">
        <v>542</v>
      </c>
      <c r="C48" s="558"/>
      <c r="D48" s="556"/>
      <c r="E48" s="838"/>
      <c r="F48" s="1773"/>
      <c r="G48" s="1636"/>
      <c r="H48" s="1636"/>
      <c r="I48" s="1636"/>
      <c r="J48" s="1636"/>
      <c r="K48" s="1636"/>
      <c r="L48" s="558"/>
    </row>
    <row r="49" spans="1:12" ht="17" customHeight="1">
      <c r="A49" s="1767"/>
      <c r="B49" s="1766" t="s">
        <v>544</v>
      </c>
      <c r="C49" s="558"/>
      <c r="D49" s="556"/>
      <c r="F49" s="1773"/>
      <c r="G49" s="711"/>
      <c r="H49" s="711"/>
      <c r="I49" s="711"/>
      <c r="J49" s="711"/>
      <c r="K49" s="711"/>
      <c r="L49" s="558"/>
    </row>
    <row r="50" spans="1:12" ht="17" customHeight="1">
      <c r="A50" s="1767"/>
      <c r="B50" s="1766" t="s">
        <v>1664</v>
      </c>
      <c r="C50" s="558"/>
      <c r="D50" s="556"/>
      <c r="E50" s="1772" t="s">
        <v>543</v>
      </c>
      <c r="F50" s="557"/>
      <c r="G50" s="711"/>
      <c r="H50" s="711"/>
      <c r="I50" s="711"/>
      <c r="J50" s="711"/>
      <c r="K50" s="711"/>
      <c r="L50" s="558"/>
    </row>
    <row r="51" spans="1:12" ht="17" customHeight="1">
      <c r="A51" s="1767"/>
      <c r="C51" s="558"/>
      <c r="D51" s="556"/>
      <c r="E51" s="1772" t="s">
        <v>1663</v>
      </c>
      <c r="F51" s="557"/>
      <c r="G51" s="711"/>
      <c r="H51" s="711"/>
      <c r="I51" s="711"/>
      <c r="J51" s="711"/>
      <c r="K51" s="711"/>
      <c r="L51" s="558"/>
    </row>
    <row r="52" spans="1:12" ht="17" customHeight="1">
      <c r="A52" s="1767"/>
      <c r="B52" s="1773" t="s">
        <v>3141</v>
      </c>
      <c r="C52" s="558"/>
      <c r="D52" s="556"/>
      <c r="E52" s="1772" t="s">
        <v>1665</v>
      </c>
      <c r="F52" s="838"/>
      <c r="G52" s="838"/>
      <c r="H52" s="838"/>
      <c r="I52" s="838"/>
      <c r="J52" s="838"/>
      <c r="K52" s="838"/>
      <c r="L52" s="558"/>
    </row>
    <row r="53" spans="1:12" ht="17" customHeight="1">
      <c r="A53" s="556"/>
      <c r="B53" s="1773" t="s">
        <v>2827</v>
      </c>
      <c r="C53" s="558"/>
      <c r="D53" s="556"/>
      <c r="E53" s="838"/>
      <c r="F53" s="838"/>
      <c r="G53" s="838"/>
      <c r="H53" s="838"/>
      <c r="I53" s="838"/>
      <c r="J53" s="838"/>
      <c r="K53" s="838"/>
      <c r="L53" s="558"/>
    </row>
    <row r="54" spans="1:12" ht="17" customHeight="1">
      <c r="A54" s="556"/>
      <c r="B54" s="1773" t="s">
        <v>3139</v>
      </c>
      <c r="C54" s="558"/>
      <c r="D54" s="556"/>
      <c r="E54" s="838"/>
      <c r="F54" s="838"/>
      <c r="G54" s="838"/>
      <c r="H54" s="838"/>
      <c r="I54" s="838"/>
      <c r="J54" s="838"/>
      <c r="K54" s="838"/>
      <c r="L54" s="558"/>
    </row>
    <row r="55" spans="1:12" ht="17" customHeight="1">
      <c r="A55" s="556"/>
      <c r="C55" s="558"/>
      <c r="D55" s="556"/>
      <c r="E55" s="1772" t="s">
        <v>1666</v>
      </c>
      <c r="F55" s="711"/>
      <c r="G55" s="711"/>
      <c r="H55" s="711"/>
      <c r="I55" s="711"/>
      <c r="J55" s="711"/>
      <c r="K55" s="711"/>
      <c r="L55" s="558"/>
    </row>
    <row r="56" spans="1:12" ht="17" customHeight="1">
      <c r="A56" s="556"/>
      <c r="B56" s="1766" t="s">
        <v>2828</v>
      </c>
      <c r="C56" s="558"/>
      <c r="D56" s="556"/>
      <c r="E56" s="557"/>
      <c r="F56" s="557" t="s">
        <v>1667</v>
      </c>
      <c r="G56" s="557"/>
      <c r="H56" s="557"/>
      <c r="I56" s="557"/>
      <c r="J56" s="557"/>
      <c r="K56" s="1363"/>
      <c r="L56" s="558"/>
    </row>
    <row r="57" spans="1:12" ht="17" customHeight="1">
      <c r="A57" s="556"/>
      <c r="B57" s="1766" t="s">
        <v>2829</v>
      </c>
      <c r="C57" s="558"/>
      <c r="D57" s="556"/>
      <c r="E57" s="557"/>
      <c r="F57" s="557" t="s">
        <v>1668</v>
      </c>
      <c r="G57" s="557"/>
      <c r="H57" s="557"/>
      <c r="I57" s="557"/>
      <c r="J57" s="557"/>
      <c r="K57" s="1363"/>
      <c r="L57" s="558"/>
    </row>
    <row r="58" spans="1:12" ht="17" customHeight="1">
      <c r="A58" s="556"/>
      <c r="B58" s="1766" t="s">
        <v>3140</v>
      </c>
      <c r="C58" s="558"/>
      <c r="D58" s="556"/>
      <c r="E58" s="557"/>
      <c r="F58" s="557" t="s">
        <v>1669</v>
      </c>
      <c r="G58" s="557"/>
      <c r="H58" s="557"/>
      <c r="I58" s="557"/>
      <c r="J58" s="557"/>
      <c r="K58" s="1363"/>
      <c r="L58" s="558"/>
    </row>
    <row r="59" spans="1:12" ht="17" customHeight="1">
      <c r="A59" s="556"/>
      <c r="C59" s="558"/>
      <c r="D59" s="556"/>
      <c r="E59" s="557"/>
      <c r="F59" s="557"/>
      <c r="G59" s="557"/>
      <c r="H59" s="557"/>
      <c r="I59" s="557"/>
      <c r="J59" s="557"/>
      <c r="K59" s="557"/>
      <c r="L59" s="558"/>
    </row>
    <row r="60" spans="1:12" ht="17" customHeight="1">
      <c r="A60" s="556"/>
      <c r="B60" s="1773" t="s">
        <v>2830</v>
      </c>
      <c r="C60" s="558"/>
      <c r="D60" s="556"/>
      <c r="E60" s="557"/>
      <c r="F60" s="838"/>
      <c r="G60" s="838"/>
      <c r="H60" s="838"/>
      <c r="I60" s="838"/>
      <c r="J60" s="838"/>
      <c r="K60" s="838"/>
      <c r="L60" s="558"/>
    </row>
    <row r="61" spans="1:12" ht="17" customHeight="1">
      <c r="A61" s="556"/>
      <c r="B61" s="1773" t="s">
        <v>2827</v>
      </c>
      <c r="C61" s="558"/>
      <c r="D61" s="556"/>
      <c r="E61" s="557"/>
      <c r="F61" s="838"/>
      <c r="G61" s="838"/>
      <c r="H61" s="838"/>
      <c r="I61" s="838"/>
      <c r="J61" s="838"/>
      <c r="K61" s="838"/>
      <c r="L61" s="558"/>
    </row>
    <row r="62" spans="1:12" ht="17" customHeight="1">
      <c r="A62" s="556"/>
      <c r="B62" s="1773" t="s">
        <v>3366</v>
      </c>
      <c r="C62" s="558"/>
      <c r="D62" s="556"/>
      <c r="E62" s="557"/>
      <c r="F62" s="838"/>
      <c r="G62" s="838"/>
      <c r="H62" s="838"/>
      <c r="I62" s="838"/>
      <c r="J62" s="838"/>
      <c r="K62" s="838"/>
      <c r="L62" s="558"/>
    </row>
    <row r="63" spans="1:12" ht="17" customHeight="1">
      <c r="A63" s="556"/>
      <c r="B63" s="1773" t="s">
        <v>3142</v>
      </c>
      <c r="C63" s="558"/>
      <c r="D63" s="556"/>
      <c r="E63" s="557"/>
      <c r="F63" s="838"/>
      <c r="G63" s="838"/>
      <c r="H63" s="838"/>
      <c r="I63" s="838"/>
      <c r="J63" s="838"/>
      <c r="K63" s="838"/>
      <c r="L63" s="558"/>
    </row>
    <row r="64" spans="1:12" ht="17" customHeight="1">
      <c r="A64" s="556"/>
      <c r="C64" s="558"/>
      <c r="D64" s="556"/>
      <c r="E64" s="557"/>
      <c r="F64" s="838"/>
      <c r="G64" s="838"/>
      <c r="H64" s="838"/>
      <c r="I64" s="838"/>
      <c r="J64" s="838"/>
      <c r="K64" s="838"/>
      <c r="L64" s="558"/>
    </row>
    <row r="65" spans="1:12" ht="17" customHeight="1" thickBot="1">
      <c r="A65" s="1468"/>
      <c r="B65" s="1181" t="s">
        <v>3138</v>
      </c>
      <c r="C65" s="1469"/>
      <c r="D65" s="1468"/>
      <c r="E65" s="1181"/>
      <c r="F65" s="1711"/>
      <c r="G65" s="1711"/>
      <c r="H65" s="1711"/>
      <c r="I65" s="1711"/>
      <c r="J65" s="1711"/>
      <c r="K65" s="1711"/>
      <c r="L65" s="1469"/>
    </row>
    <row r="66" spans="1:12" ht="17" customHeight="1">
      <c r="A66" s="557"/>
      <c r="B66" s="557"/>
      <c r="C66" s="1182" t="s">
        <v>454</v>
      </c>
      <c r="D66" s="557"/>
      <c r="E66" s="557"/>
      <c r="F66" s="557"/>
      <c r="G66" s="557"/>
      <c r="H66" s="557"/>
      <c r="I66" s="557"/>
      <c r="J66" s="557"/>
      <c r="K66" s="1182" t="s">
        <v>454</v>
      </c>
      <c r="L66" s="557"/>
    </row>
    <row r="67" spans="1:12" ht="17" customHeight="1">
      <c r="A67" s="1183"/>
      <c r="B67" s="1183">
        <v>83</v>
      </c>
      <c r="C67" s="1183"/>
      <c r="D67" s="1183">
        <v>84</v>
      </c>
      <c r="E67" s="1183"/>
      <c r="F67" s="1183"/>
      <c r="G67" s="1183"/>
      <c r="H67" s="1183"/>
      <c r="I67" s="1183"/>
      <c r="J67" s="1183"/>
      <c r="K67" s="1183"/>
      <c r="L67" s="1183"/>
    </row>
    <row r="68" spans="1:12" ht="16" thickBot="1">
      <c r="A68" s="747" t="str">
        <f>+CONAMEDATE4</f>
        <v>Annual Report of VERIZON NEW YORK INC.                                                                      For the period ending DECEMBER 31, 2023</v>
      </c>
      <c r="B68" s="557"/>
      <c r="C68" s="557"/>
      <c r="D68" s="557"/>
      <c r="E68" s="557"/>
      <c r="F68" s="570"/>
      <c r="G68" s="557"/>
      <c r="H68" s="557"/>
      <c r="I68" s="557"/>
      <c r="J68" s="557"/>
      <c r="K68" s="557"/>
      <c r="L68" s="557"/>
    </row>
    <row r="69" spans="1:12" ht="18">
      <c r="A69" s="1761"/>
      <c r="B69" s="1762"/>
      <c r="C69" s="719"/>
      <c r="D69" s="557"/>
      <c r="E69" s="557"/>
      <c r="G69" s="557"/>
      <c r="H69" s="557"/>
      <c r="I69" s="557"/>
      <c r="J69" s="557"/>
      <c r="K69" s="557"/>
      <c r="L69" s="557"/>
    </row>
    <row r="70" spans="1:12">
      <c r="A70" s="947" t="s">
        <v>126</v>
      </c>
      <c r="B70" s="1183"/>
      <c r="C70" s="1750"/>
      <c r="D70" s="557"/>
      <c r="E70" s="557"/>
      <c r="F70" s="557"/>
      <c r="G70" s="557"/>
      <c r="H70" s="557"/>
      <c r="I70" s="557"/>
      <c r="J70" s="557"/>
      <c r="K70" s="557"/>
      <c r="L70" s="557"/>
    </row>
    <row r="71" spans="1:12">
      <c r="A71" s="556"/>
      <c r="B71" s="557"/>
      <c r="C71" s="558"/>
      <c r="D71" s="557"/>
      <c r="E71" s="557"/>
      <c r="F71" s="557"/>
      <c r="G71" s="557"/>
      <c r="H71" s="557"/>
      <c r="I71" s="557"/>
      <c r="J71" s="557"/>
      <c r="K71" s="557"/>
      <c r="L71" s="557"/>
    </row>
    <row r="72" spans="1:12">
      <c r="A72" s="556"/>
      <c r="B72" s="711"/>
      <c r="C72" s="558"/>
      <c r="D72" s="557"/>
      <c r="E72" s="557"/>
      <c r="F72" s="557"/>
      <c r="G72" s="557"/>
      <c r="H72" s="557"/>
      <c r="I72" s="557"/>
      <c r="J72" s="557"/>
      <c r="K72" s="557"/>
      <c r="L72" s="557"/>
    </row>
    <row r="73" spans="1:12">
      <c r="A73" s="556"/>
      <c r="B73" s="711"/>
      <c r="C73" s="558"/>
      <c r="D73" s="557"/>
      <c r="E73" s="557"/>
      <c r="F73" s="557"/>
      <c r="G73" s="557"/>
      <c r="H73" s="557"/>
      <c r="I73" s="557"/>
      <c r="J73" s="557"/>
      <c r="K73" s="557"/>
      <c r="L73" s="557"/>
    </row>
    <row r="74" spans="1:12" ht="16.5">
      <c r="A74" s="556"/>
      <c r="B74" s="1766"/>
      <c r="C74" s="558"/>
      <c r="D74" s="557"/>
      <c r="E74" s="557"/>
      <c r="F74" s="557"/>
      <c r="G74" s="557"/>
      <c r="H74" s="557"/>
      <c r="I74" s="557"/>
      <c r="J74" s="557"/>
      <c r="K74" s="557"/>
      <c r="L74" s="557"/>
    </row>
    <row r="75" spans="1:12" ht="16.5">
      <c r="A75" s="1168"/>
      <c r="B75" s="1776" t="s">
        <v>2831</v>
      </c>
      <c r="C75" s="1172"/>
      <c r="D75" s="557"/>
      <c r="E75" s="557"/>
      <c r="F75" s="557"/>
      <c r="G75" s="557"/>
      <c r="H75" s="557"/>
      <c r="I75" s="557"/>
      <c r="J75" s="557"/>
      <c r="K75" s="557"/>
      <c r="L75" s="557"/>
    </row>
    <row r="76" spans="1:12">
      <c r="A76" s="556"/>
      <c r="B76" s="557" t="s">
        <v>2832</v>
      </c>
      <c r="C76" s="558"/>
      <c r="D76" s="557"/>
      <c r="E76" s="557"/>
      <c r="F76" s="557"/>
      <c r="G76" s="557"/>
      <c r="H76" s="557"/>
      <c r="I76" s="557"/>
      <c r="J76" s="557"/>
      <c r="K76" s="557"/>
      <c r="L76" s="557"/>
    </row>
    <row r="77" spans="1:12">
      <c r="A77" s="556"/>
      <c r="B77" s="557" t="s">
        <v>2833</v>
      </c>
      <c r="C77" s="558"/>
      <c r="D77" s="557"/>
      <c r="E77" s="557"/>
      <c r="F77" s="557"/>
      <c r="G77" s="557"/>
      <c r="H77" s="557"/>
      <c r="I77" s="557"/>
      <c r="J77" s="557"/>
      <c r="K77" s="557"/>
      <c r="L77" s="557"/>
    </row>
    <row r="78" spans="1:12">
      <c r="A78" s="556"/>
      <c r="B78" s="557" t="s">
        <v>2834</v>
      </c>
      <c r="C78" s="558"/>
      <c r="D78" s="557"/>
      <c r="E78" s="557"/>
      <c r="F78" s="557"/>
      <c r="G78" s="557"/>
      <c r="H78" s="557"/>
      <c r="I78" s="557"/>
      <c r="J78" s="557"/>
      <c r="K78" s="557"/>
      <c r="L78" s="557"/>
    </row>
    <row r="79" spans="1:12">
      <c r="A79" s="556"/>
      <c r="B79" s="1777" t="s">
        <v>2835</v>
      </c>
      <c r="C79" s="558"/>
      <c r="D79" s="557"/>
      <c r="E79" s="557"/>
      <c r="F79" s="557"/>
      <c r="G79" s="557"/>
      <c r="H79" s="557"/>
      <c r="I79" s="557"/>
      <c r="J79" s="557"/>
      <c r="K79" s="557"/>
      <c r="L79" s="557"/>
    </row>
    <row r="80" spans="1:12">
      <c r="A80" s="556"/>
      <c r="B80" s="570" t="s">
        <v>2836</v>
      </c>
      <c r="C80" s="558"/>
      <c r="D80" s="557"/>
      <c r="E80" s="557"/>
      <c r="F80" s="557"/>
      <c r="G80" s="557"/>
      <c r="H80" s="557"/>
      <c r="I80" s="557"/>
      <c r="J80" s="557"/>
      <c r="K80" s="557"/>
      <c r="L80" s="557"/>
    </row>
    <row r="81" spans="1:12">
      <c r="A81" s="556"/>
      <c r="C81" s="558"/>
      <c r="D81" s="557"/>
      <c r="E81" s="557"/>
      <c r="F81" s="557"/>
      <c r="G81" s="557"/>
      <c r="H81" s="557"/>
      <c r="I81" s="557"/>
      <c r="J81" s="557"/>
      <c r="K81" s="557"/>
      <c r="L81" s="557"/>
    </row>
    <row r="82" spans="1:12">
      <c r="A82" s="556"/>
      <c r="B82" s="557" t="s">
        <v>2837</v>
      </c>
      <c r="C82" s="558"/>
      <c r="D82" s="557"/>
      <c r="E82" s="557"/>
      <c r="F82" s="557"/>
      <c r="G82" s="557"/>
      <c r="H82" s="557"/>
      <c r="I82" s="557"/>
      <c r="J82" s="557"/>
      <c r="K82" s="557"/>
      <c r="L82" s="557"/>
    </row>
    <row r="83" spans="1:12">
      <c r="A83" s="556"/>
      <c r="B83" s="570" t="s">
        <v>2838</v>
      </c>
      <c r="C83" s="558"/>
      <c r="D83" s="557"/>
      <c r="E83" s="557"/>
      <c r="F83" s="557"/>
      <c r="G83" s="557"/>
      <c r="H83" s="557"/>
      <c r="I83" s="557"/>
      <c r="J83" s="557"/>
      <c r="K83" s="557"/>
      <c r="L83" s="557"/>
    </row>
    <row r="84" spans="1:12">
      <c r="A84" s="556"/>
      <c r="B84" s="570" t="s">
        <v>2839</v>
      </c>
      <c r="C84" s="558"/>
      <c r="D84" s="557"/>
      <c r="E84" s="557"/>
      <c r="F84" s="557"/>
      <c r="G84" s="557"/>
      <c r="H84" s="557"/>
      <c r="I84" s="557"/>
      <c r="J84" s="557"/>
      <c r="K84" s="557"/>
      <c r="L84" s="557"/>
    </row>
    <row r="85" spans="1:12">
      <c r="A85" s="556"/>
      <c r="B85" s="570" t="s">
        <v>2840</v>
      </c>
      <c r="C85" s="558"/>
      <c r="D85" s="557"/>
      <c r="E85" s="557"/>
      <c r="F85" s="557"/>
      <c r="G85" s="557"/>
      <c r="H85" s="557"/>
      <c r="I85" s="557"/>
      <c r="J85" s="557"/>
      <c r="K85" s="557"/>
      <c r="L85" s="557"/>
    </row>
    <row r="86" spans="1:12">
      <c r="A86" s="556"/>
      <c r="C86" s="558"/>
      <c r="D86" s="557"/>
      <c r="E86" s="557"/>
      <c r="F86" s="557"/>
      <c r="G86" s="557"/>
      <c r="H86" s="557"/>
      <c r="I86" s="557"/>
      <c r="J86" s="557"/>
      <c r="K86" s="557"/>
      <c r="L86" s="557"/>
    </row>
    <row r="87" spans="1:12">
      <c r="A87" s="556"/>
      <c r="B87" s="1778" t="s">
        <v>2841</v>
      </c>
      <c r="C87" s="558"/>
      <c r="D87" s="557"/>
      <c r="E87" s="557"/>
      <c r="F87" s="557"/>
      <c r="G87" s="557"/>
      <c r="H87" s="557"/>
      <c r="I87" s="557"/>
      <c r="J87" s="557"/>
      <c r="K87" s="557"/>
      <c r="L87" s="557"/>
    </row>
    <row r="88" spans="1:12">
      <c r="A88" s="556"/>
      <c r="B88" s="1778" t="s">
        <v>2842</v>
      </c>
      <c r="C88" s="558"/>
      <c r="D88" s="557"/>
      <c r="E88" s="557"/>
      <c r="F88" s="557"/>
      <c r="G88" s="557"/>
      <c r="H88" s="557"/>
      <c r="I88" s="557"/>
      <c r="J88" s="557"/>
      <c r="K88" s="557"/>
      <c r="L88" s="557"/>
    </row>
    <row r="89" spans="1:12">
      <c r="A89" s="556"/>
      <c r="B89" s="1778" t="s">
        <v>2843</v>
      </c>
      <c r="C89" s="558"/>
      <c r="D89" s="557"/>
      <c r="E89" s="557"/>
      <c r="F89" s="557"/>
      <c r="G89" s="557"/>
      <c r="H89" s="557"/>
      <c r="I89" s="557"/>
      <c r="J89" s="557"/>
      <c r="K89" s="557"/>
      <c r="L89" s="557"/>
    </row>
    <row r="90" spans="1:12">
      <c r="A90" s="556"/>
      <c r="B90" s="1778" t="s">
        <v>2844</v>
      </c>
      <c r="C90" s="558"/>
      <c r="D90" s="557"/>
      <c r="E90" s="557"/>
      <c r="F90" s="557"/>
      <c r="G90" s="557"/>
      <c r="H90" s="557"/>
      <c r="I90" s="557"/>
      <c r="J90" s="557"/>
      <c r="K90" s="557"/>
      <c r="L90" s="557"/>
    </row>
    <row r="91" spans="1:12">
      <c r="A91" s="556"/>
      <c r="B91" s="1778" t="s">
        <v>2845</v>
      </c>
      <c r="C91" s="558"/>
      <c r="D91" s="557"/>
      <c r="E91" s="557"/>
      <c r="F91" s="557"/>
      <c r="G91" s="557"/>
      <c r="H91" s="557"/>
      <c r="I91" s="557"/>
      <c r="J91" s="557"/>
      <c r="K91" s="557"/>
      <c r="L91" s="557"/>
    </row>
    <row r="92" spans="1:12">
      <c r="A92" s="556"/>
      <c r="B92" s="711"/>
      <c r="C92" s="558"/>
      <c r="D92" s="557"/>
      <c r="E92" s="557"/>
      <c r="F92" s="557"/>
      <c r="G92" s="557"/>
      <c r="H92" s="557"/>
      <c r="I92" s="557"/>
      <c r="J92" s="557"/>
      <c r="K92" s="557"/>
      <c r="L92" s="557"/>
    </row>
    <row r="93" spans="1:12">
      <c r="A93" s="556"/>
      <c r="B93" s="1778" t="s">
        <v>2846</v>
      </c>
      <c r="C93" s="558"/>
      <c r="D93" s="557"/>
      <c r="E93" s="557"/>
      <c r="F93" s="557"/>
      <c r="G93" s="557"/>
      <c r="H93" s="557"/>
      <c r="I93" s="557"/>
      <c r="J93" s="557"/>
      <c r="K93" s="557"/>
      <c r="L93" s="557"/>
    </row>
    <row r="94" spans="1:12">
      <c r="A94" s="556"/>
      <c r="B94" s="1778" t="s">
        <v>2847</v>
      </c>
      <c r="C94" s="558"/>
      <c r="D94" s="557"/>
      <c r="E94" s="557"/>
      <c r="F94" s="557"/>
      <c r="G94" s="557"/>
      <c r="H94" s="557"/>
      <c r="I94" s="557"/>
      <c r="J94" s="557"/>
      <c r="K94" s="557"/>
      <c r="L94" s="557"/>
    </row>
    <row r="95" spans="1:12">
      <c r="A95" s="556"/>
      <c r="B95" s="1778" t="s">
        <v>2848</v>
      </c>
      <c r="C95" s="558"/>
      <c r="D95" s="557"/>
      <c r="E95" s="557"/>
      <c r="F95" s="557"/>
      <c r="G95" s="557"/>
      <c r="H95" s="557"/>
      <c r="I95" s="557"/>
      <c r="J95" s="557"/>
      <c r="K95" s="557"/>
      <c r="L95" s="557"/>
    </row>
    <row r="96" spans="1:12">
      <c r="A96" s="556"/>
      <c r="B96" s="1778" t="s">
        <v>2844</v>
      </c>
      <c r="C96" s="558"/>
      <c r="D96" s="557"/>
      <c r="E96" s="557"/>
      <c r="F96" s="557"/>
      <c r="G96" s="557"/>
      <c r="H96" s="557"/>
      <c r="I96" s="557"/>
      <c r="J96" s="557"/>
      <c r="K96" s="557"/>
      <c r="L96" s="557"/>
    </row>
    <row r="97" spans="1:12">
      <c r="A97" s="556"/>
      <c r="B97" s="1778" t="s">
        <v>2845</v>
      </c>
      <c r="C97" s="558"/>
      <c r="D97" s="557"/>
      <c r="E97" s="557"/>
      <c r="F97" s="557"/>
      <c r="G97" s="557"/>
      <c r="H97" s="557"/>
      <c r="I97" s="557"/>
      <c r="J97" s="557"/>
      <c r="K97" s="557"/>
      <c r="L97" s="557"/>
    </row>
    <row r="98" spans="1:12">
      <c r="A98" s="556"/>
      <c r="B98" s="1779"/>
      <c r="C98" s="558"/>
      <c r="D98" s="557"/>
      <c r="E98" s="557"/>
      <c r="F98" s="557"/>
      <c r="G98" s="557"/>
      <c r="H98" s="557"/>
      <c r="I98" s="557"/>
      <c r="J98" s="557"/>
      <c r="K98" s="557"/>
      <c r="L98" s="557"/>
    </row>
    <row r="99" spans="1:12">
      <c r="A99" s="556"/>
      <c r="B99" s="557" t="s">
        <v>2849</v>
      </c>
      <c r="C99" s="558"/>
      <c r="D99" s="557"/>
      <c r="E99" s="557"/>
      <c r="F99" s="557"/>
      <c r="G99" s="557"/>
      <c r="H99" s="557"/>
      <c r="I99" s="557"/>
      <c r="J99" s="557"/>
      <c r="K99" s="557"/>
      <c r="L99" s="557"/>
    </row>
    <row r="100" spans="1:12">
      <c r="A100" s="556"/>
      <c r="B100" s="1167" t="s">
        <v>2850</v>
      </c>
      <c r="C100" s="558"/>
      <c r="D100" s="557"/>
      <c r="E100" s="557"/>
      <c r="F100" s="557"/>
      <c r="G100" s="557"/>
      <c r="H100" s="557"/>
      <c r="I100" s="557"/>
      <c r="J100" s="557"/>
      <c r="K100" s="557"/>
      <c r="L100" s="557"/>
    </row>
    <row r="101" spans="1:12">
      <c r="A101" s="556"/>
      <c r="B101" s="1167" t="s">
        <v>2851</v>
      </c>
      <c r="C101" s="558"/>
      <c r="D101" s="557"/>
      <c r="E101" s="557"/>
      <c r="F101" s="557"/>
      <c r="G101" s="557"/>
      <c r="H101" s="557"/>
      <c r="I101" s="557"/>
      <c r="J101" s="557"/>
      <c r="K101" s="557"/>
      <c r="L101" s="557"/>
    </row>
    <row r="102" spans="1:12">
      <c r="A102" s="556"/>
      <c r="B102" s="1167" t="s">
        <v>2852</v>
      </c>
      <c r="C102" s="558"/>
      <c r="D102" s="557"/>
      <c r="E102" s="557"/>
      <c r="F102" s="557"/>
      <c r="G102" s="557"/>
      <c r="H102" s="557"/>
      <c r="I102" s="557"/>
      <c r="J102" s="557"/>
      <c r="K102" s="557"/>
      <c r="L102" s="557"/>
    </row>
    <row r="103" spans="1:12">
      <c r="A103" s="556"/>
      <c r="B103" s="557" t="s">
        <v>2853</v>
      </c>
      <c r="C103" s="558"/>
      <c r="D103" s="557"/>
      <c r="E103" s="557"/>
      <c r="F103" s="557"/>
      <c r="G103" s="557"/>
      <c r="H103" s="557"/>
      <c r="I103" s="557"/>
      <c r="J103" s="557"/>
      <c r="K103" s="557"/>
      <c r="L103" s="557"/>
    </row>
    <row r="104" spans="1:12">
      <c r="A104" s="556"/>
      <c r="B104" s="711"/>
      <c r="C104" s="558"/>
      <c r="D104" s="557"/>
      <c r="E104" s="557"/>
      <c r="F104" s="557"/>
      <c r="G104" s="557"/>
      <c r="H104" s="557"/>
      <c r="I104" s="557"/>
      <c r="J104" s="557"/>
      <c r="K104" s="557"/>
      <c r="L104" s="557"/>
    </row>
    <row r="105" spans="1:12">
      <c r="A105" s="556"/>
      <c r="B105" s="557" t="s">
        <v>2854</v>
      </c>
      <c r="C105" s="558"/>
      <c r="D105" s="557"/>
      <c r="E105" s="557"/>
      <c r="F105" s="557"/>
      <c r="G105" s="557"/>
      <c r="H105" s="557"/>
      <c r="I105" s="557"/>
      <c r="J105" s="557"/>
      <c r="K105" s="557"/>
      <c r="L105" s="557"/>
    </row>
    <row r="106" spans="1:12">
      <c r="A106" s="556"/>
      <c r="B106" s="1167" t="s">
        <v>2855</v>
      </c>
      <c r="C106" s="558"/>
      <c r="D106" s="557"/>
      <c r="E106" s="557"/>
      <c r="F106" s="557"/>
      <c r="G106" s="557"/>
      <c r="H106" s="557"/>
      <c r="I106" s="557"/>
      <c r="J106" s="557"/>
      <c r="K106" s="557"/>
      <c r="L106" s="557"/>
    </row>
    <row r="107" spans="1:12">
      <c r="A107" s="556"/>
      <c r="B107" s="1167" t="s">
        <v>2856</v>
      </c>
      <c r="C107" s="558"/>
      <c r="D107" s="557"/>
      <c r="E107" s="557"/>
      <c r="F107" s="557"/>
      <c r="G107" s="557"/>
      <c r="H107" s="557"/>
      <c r="I107" s="557"/>
      <c r="J107" s="557"/>
      <c r="K107" s="557"/>
      <c r="L107" s="557"/>
    </row>
    <row r="108" spans="1:12">
      <c r="A108" s="556"/>
      <c r="B108" s="1167" t="s">
        <v>2857</v>
      </c>
      <c r="C108" s="558"/>
      <c r="D108" s="557"/>
      <c r="E108" s="557"/>
      <c r="F108" s="557"/>
      <c r="G108" s="557"/>
      <c r="H108" s="557"/>
      <c r="I108" s="557"/>
      <c r="J108" s="557"/>
      <c r="K108" s="557"/>
      <c r="L108" s="557"/>
    </row>
    <row r="109" spans="1:12">
      <c r="A109" s="556"/>
      <c r="B109" s="557" t="s">
        <v>3365</v>
      </c>
      <c r="C109" s="558"/>
      <c r="D109" s="557"/>
      <c r="E109" s="557"/>
      <c r="F109" s="557"/>
      <c r="G109" s="557"/>
      <c r="H109" s="557"/>
      <c r="I109" s="557"/>
      <c r="J109" s="557"/>
      <c r="K109" s="557"/>
      <c r="L109" s="557"/>
    </row>
    <row r="110" spans="1:12">
      <c r="A110" s="556"/>
      <c r="B110" s="711"/>
      <c r="C110" s="558"/>
      <c r="D110" s="557"/>
      <c r="E110" s="557"/>
      <c r="F110" s="557"/>
      <c r="G110" s="557"/>
      <c r="H110" s="557"/>
      <c r="I110" s="557"/>
      <c r="J110" s="557"/>
      <c r="K110" s="557"/>
      <c r="L110" s="557"/>
    </row>
    <row r="111" spans="1:12">
      <c r="A111" s="556"/>
      <c r="B111" s="557" t="s">
        <v>2858</v>
      </c>
      <c r="C111" s="558"/>
      <c r="D111" s="557"/>
      <c r="E111" s="557"/>
      <c r="F111" s="557"/>
      <c r="G111" s="557"/>
      <c r="H111" s="557"/>
      <c r="I111" s="557"/>
      <c r="J111" s="557"/>
      <c r="K111" s="557"/>
      <c r="L111" s="557"/>
    </row>
    <row r="112" spans="1:12">
      <c r="A112" s="556"/>
      <c r="B112" s="1167" t="s">
        <v>2859</v>
      </c>
      <c r="C112" s="558"/>
      <c r="D112" s="557"/>
      <c r="E112" s="557"/>
      <c r="F112" s="557"/>
      <c r="G112" s="557"/>
      <c r="H112" s="557"/>
      <c r="I112" s="557"/>
      <c r="J112" s="557"/>
      <c r="K112" s="557"/>
      <c r="L112" s="557"/>
    </row>
    <row r="113" spans="1:12">
      <c r="A113" s="556"/>
      <c r="B113" s="1167" t="s">
        <v>2860</v>
      </c>
      <c r="C113" s="558"/>
      <c r="D113" s="557"/>
      <c r="E113" s="557"/>
      <c r="F113" s="557"/>
      <c r="G113" s="557"/>
      <c r="H113" s="557"/>
      <c r="I113" s="557"/>
      <c r="J113" s="557"/>
      <c r="K113" s="557"/>
      <c r="L113" s="557"/>
    </row>
    <row r="114" spans="1:12">
      <c r="A114" s="556"/>
      <c r="B114" s="1167" t="s">
        <v>2861</v>
      </c>
      <c r="C114" s="558"/>
      <c r="D114" s="557"/>
      <c r="E114" s="557"/>
      <c r="F114" s="557"/>
      <c r="G114" s="557"/>
      <c r="H114" s="557"/>
      <c r="I114" s="557"/>
      <c r="J114" s="557"/>
      <c r="K114" s="557"/>
      <c r="L114" s="557"/>
    </row>
    <row r="115" spans="1:12">
      <c r="A115" s="556"/>
      <c r="B115" s="557" t="s">
        <v>2862</v>
      </c>
      <c r="C115" s="558"/>
      <c r="D115" s="557"/>
      <c r="E115" s="557"/>
      <c r="F115" s="557"/>
      <c r="G115" s="557"/>
      <c r="H115" s="557"/>
      <c r="I115" s="557"/>
      <c r="J115" s="557"/>
      <c r="K115" s="557"/>
      <c r="L115" s="557"/>
    </row>
    <row r="116" spans="1:12">
      <c r="A116" s="556"/>
      <c r="B116" s="1183"/>
      <c r="C116" s="558"/>
      <c r="D116" s="557"/>
      <c r="E116" s="557"/>
      <c r="F116" s="557"/>
      <c r="G116" s="557"/>
      <c r="H116" s="557"/>
      <c r="I116" s="557"/>
      <c r="J116" s="557"/>
      <c r="K116" s="557"/>
      <c r="L116" s="557"/>
    </row>
    <row r="117" spans="1:12">
      <c r="A117" s="556"/>
      <c r="B117" s="557" t="s">
        <v>2863</v>
      </c>
      <c r="C117" s="558"/>
      <c r="D117" s="557"/>
      <c r="E117" s="557"/>
      <c r="F117" s="557"/>
      <c r="G117" s="557"/>
      <c r="H117" s="557"/>
      <c r="I117" s="557"/>
      <c r="J117" s="557"/>
      <c r="K117" s="557"/>
      <c r="L117" s="557"/>
    </row>
    <row r="118" spans="1:12">
      <c r="A118" s="556"/>
      <c r="B118" s="570" t="s">
        <v>2864</v>
      </c>
      <c r="C118" s="558"/>
      <c r="D118" s="557"/>
      <c r="E118" s="557"/>
      <c r="F118" s="557"/>
      <c r="G118" s="557"/>
      <c r="H118" s="557"/>
      <c r="I118" s="557"/>
      <c r="J118" s="557"/>
      <c r="K118" s="557"/>
      <c r="L118" s="557"/>
    </row>
    <row r="119" spans="1:12">
      <c r="A119" s="556"/>
      <c r="B119" s="570" t="s">
        <v>2865</v>
      </c>
      <c r="C119" s="558"/>
      <c r="D119" s="557"/>
      <c r="E119" s="557"/>
      <c r="F119" s="557"/>
      <c r="G119" s="557"/>
      <c r="H119" s="557"/>
      <c r="I119" s="557"/>
      <c r="J119" s="557"/>
      <c r="K119" s="557"/>
      <c r="L119" s="557"/>
    </row>
    <row r="120" spans="1:12">
      <c r="A120" s="556"/>
      <c r="B120" s="570" t="s">
        <v>2866</v>
      </c>
      <c r="C120" s="558"/>
      <c r="D120" s="557"/>
      <c r="E120" s="557"/>
      <c r="F120" s="557"/>
      <c r="G120" s="557"/>
      <c r="H120" s="557"/>
      <c r="I120" s="557"/>
      <c r="J120" s="557"/>
      <c r="K120" s="557"/>
      <c r="L120" s="557"/>
    </row>
    <row r="121" spans="1:12">
      <c r="A121" s="556"/>
      <c r="B121" s="570" t="s">
        <v>2867</v>
      </c>
      <c r="C121" s="558"/>
      <c r="D121" s="557"/>
      <c r="E121" s="557"/>
      <c r="F121" s="557"/>
      <c r="G121" s="557"/>
      <c r="H121" s="557"/>
      <c r="I121" s="557"/>
      <c r="J121" s="557"/>
      <c r="K121" s="557"/>
      <c r="L121" s="557"/>
    </row>
    <row r="122" spans="1:12">
      <c r="A122" s="556"/>
      <c r="B122" s="711"/>
      <c r="C122" s="558"/>
      <c r="D122" s="557"/>
      <c r="E122" s="557"/>
      <c r="G122" s="557"/>
      <c r="H122" s="557"/>
      <c r="I122" s="557"/>
      <c r="J122" s="557"/>
      <c r="K122" s="557"/>
      <c r="L122" s="557"/>
    </row>
    <row r="123" spans="1:12">
      <c r="A123" s="556"/>
      <c r="B123" s="557" t="s">
        <v>2868</v>
      </c>
      <c r="C123" s="558"/>
      <c r="D123" s="557"/>
      <c r="E123" s="557"/>
      <c r="G123" s="557"/>
      <c r="H123" s="557"/>
      <c r="I123" s="557"/>
      <c r="J123" s="557"/>
      <c r="K123" s="557"/>
      <c r="L123" s="557"/>
    </row>
    <row r="124" spans="1:12">
      <c r="A124" s="556"/>
      <c r="B124" s="570" t="s">
        <v>2869</v>
      </c>
      <c r="C124" s="558"/>
      <c r="D124" s="557"/>
      <c r="E124" s="557"/>
      <c r="G124" s="557"/>
      <c r="H124" s="557"/>
      <c r="I124" s="557"/>
      <c r="J124" s="557"/>
      <c r="K124" s="557"/>
      <c r="L124" s="557"/>
    </row>
    <row r="125" spans="1:12">
      <c r="A125" s="556"/>
      <c r="B125" s="570" t="s">
        <v>2870</v>
      </c>
      <c r="C125" s="558"/>
      <c r="D125" s="557"/>
      <c r="E125" s="557"/>
      <c r="G125" s="557"/>
      <c r="H125" s="557"/>
      <c r="I125" s="557"/>
      <c r="J125" s="557"/>
      <c r="K125" s="557"/>
      <c r="L125" s="557"/>
    </row>
    <row r="126" spans="1:12">
      <c r="A126" s="556"/>
      <c r="B126" s="570" t="s">
        <v>2871</v>
      </c>
      <c r="C126" s="558"/>
      <c r="D126" s="557"/>
      <c r="E126" s="557"/>
      <c r="G126" s="557"/>
      <c r="H126" s="557"/>
      <c r="I126" s="557"/>
      <c r="J126" s="557"/>
      <c r="K126" s="557"/>
      <c r="L126" s="557"/>
    </row>
    <row r="127" spans="1:12">
      <c r="A127" s="556"/>
      <c r="B127" s="570" t="s">
        <v>2872</v>
      </c>
      <c r="C127" s="558"/>
      <c r="D127" s="557"/>
      <c r="E127" s="557"/>
      <c r="G127" s="557"/>
      <c r="H127" s="557"/>
      <c r="I127" s="557"/>
      <c r="J127" s="557"/>
      <c r="K127" s="557"/>
      <c r="L127" s="557"/>
    </row>
    <row r="128" spans="1:12">
      <c r="A128" s="556"/>
      <c r="B128" s="711"/>
      <c r="C128" s="558"/>
      <c r="D128" s="557"/>
      <c r="E128" s="557"/>
      <c r="G128" s="557"/>
      <c r="H128" s="557"/>
      <c r="I128" s="557"/>
      <c r="J128" s="557"/>
      <c r="K128" s="557"/>
      <c r="L128" s="557"/>
    </row>
    <row r="129" spans="1:12">
      <c r="A129" s="556"/>
      <c r="B129" s="557" t="s">
        <v>2873</v>
      </c>
      <c r="C129" s="558"/>
      <c r="D129" s="557"/>
      <c r="E129" s="557"/>
      <c r="G129" s="557"/>
      <c r="H129" s="557"/>
      <c r="I129" s="557"/>
      <c r="J129" s="557"/>
      <c r="K129" s="557"/>
      <c r="L129" s="557"/>
    </row>
    <row r="130" spans="1:12">
      <c r="A130" s="556"/>
      <c r="B130" s="570" t="s">
        <v>2874</v>
      </c>
      <c r="C130" s="558"/>
      <c r="D130" s="557"/>
      <c r="E130" s="557"/>
      <c r="G130" s="557"/>
      <c r="H130" s="557"/>
      <c r="I130" s="557"/>
      <c r="J130" s="557"/>
      <c r="K130" s="557"/>
      <c r="L130" s="557"/>
    </row>
    <row r="131" spans="1:12">
      <c r="A131" s="556"/>
      <c r="B131" s="570" t="s">
        <v>2875</v>
      </c>
      <c r="C131" s="558"/>
      <c r="D131" s="557"/>
      <c r="E131" s="557"/>
      <c r="G131" s="557"/>
      <c r="H131" s="557"/>
      <c r="I131" s="557"/>
      <c r="J131" s="557"/>
      <c r="K131" s="557"/>
      <c r="L131" s="557"/>
    </row>
    <row r="132" spans="1:12" ht="16" thickBot="1">
      <c r="A132" s="1468"/>
      <c r="B132" s="1181" t="s">
        <v>2876</v>
      </c>
      <c r="C132" s="1469"/>
      <c r="D132" s="557"/>
      <c r="E132" s="557"/>
      <c r="G132" s="557"/>
      <c r="H132" s="557"/>
      <c r="I132" s="557"/>
      <c r="J132" s="557"/>
      <c r="K132" s="557"/>
      <c r="L132" s="557"/>
    </row>
    <row r="133" spans="1:12">
      <c r="A133" s="1183" t="s">
        <v>3202</v>
      </c>
      <c r="B133" s="1183"/>
      <c r="C133" s="1183"/>
      <c r="D133" s="557"/>
      <c r="E133" s="557"/>
      <c r="G133" s="557"/>
      <c r="H133" s="557"/>
      <c r="I133" s="557"/>
      <c r="J133" s="557"/>
      <c r="K133" s="557"/>
      <c r="L133" s="557"/>
    </row>
  </sheetData>
  <printOptions horizontalCentered="1" verticalCentered="1"/>
  <pageMargins left="0.5" right="0.5" top="0.5" bottom="0.5" header="0" footer="0"/>
  <pageSetup scale="62" fitToWidth="2" fitToHeight="2" orientation="portrait" r:id="rId1"/>
  <headerFooter alignWithMargins="0"/>
  <rowBreaks count="2" manualBreakCount="2">
    <brk id="67" max="16383" man="1"/>
    <brk id="133"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5</xdr:col>
                    <xdr:colOff>0</xdr:colOff>
                    <xdr:row>67</xdr:row>
                    <xdr:rowOff>0</xdr:rowOff>
                  </from>
                  <to>
                    <xdr:col>5</xdr:col>
                    <xdr:colOff>0</xdr:colOff>
                    <xdr:row>67</xdr:row>
                    <xdr:rowOff>0</xdr:rowOff>
                  </to>
                </anchor>
              </controlPr>
            </control>
          </mc:Choice>
        </mc:AlternateContent>
        <mc:AlternateContent xmlns:mc="http://schemas.openxmlformats.org/markup-compatibility/2006">
          <mc:Choice Requires="x14">
            <control shapeId="61502" r:id="rId5" name="Button 62">
              <controlPr locked="0" defaultSize="0" autoFill="0" autoLine="0" autoPict="0">
                <anchor moveWithCells="1" sizeWithCells="1">
                  <from>
                    <xdr:col>3</xdr:col>
                    <xdr:colOff>0</xdr:colOff>
                    <xdr:row>67</xdr:row>
                    <xdr:rowOff>0</xdr:rowOff>
                  </from>
                  <to>
                    <xdr:col>3</xdr:col>
                    <xdr:colOff>0</xdr:colOff>
                    <xdr:row>67</xdr:row>
                    <xdr:rowOff>0</xdr:rowOff>
                  </to>
                </anchor>
              </controlPr>
            </control>
          </mc:Choice>
        </mc:AlternateContent>
        <mc:AlternateContent xmlns:mc="http://schemas.openxmlformats.org/markup-compatibility/2006">
          <mc:Choice Requires="x14">
            <control shapeId="61503" r:id="rId6" name="Button 63">
              <controlPr locked="0" defaultSize="0" autoFill="0" autoLine="0" autoPict="0">
                <anchor moveWithCells="1" sizeWithCells="1">
                  <from>
                    <xdr:col>3</xdr:col>
                    <xdr:colOff>0</xdr:colOff>
                    <xdr:row>65603</xdr:row>
                    <xdr:rowOff>0</xdr:rowOff>
                  </from>
                  <to>
                    <xdr:col>3</xdr:col>
                    <xdr:colOff>0</xdr:colOff>
                    <xdr:row>65603</xdr:row>
                    <xdr:rowOff>0</xdr:rowOff>
                  </to>
                </anchor>
              </controlPr>
            </control>
          </mc:Choice>
        </mc:AlternateContent>
        <mc:AlternateContent xmlns:mc="http://schemas.openxmlformats.org/markup-compatibility/2006">
          <mc:Choice Requires="x14">
            <control shapeId="61504" r:id="rId7" name="Button 64">
              <controlPr locked="0" defaultSize="0" autoFill="0" autoLine="0" autoPict="0">
                <anchor moveWithCells="1" sizeWithCells="1">
                  <from>
                    <xdr:col>3</xdr:col>
                    <xdr:colOff>0</xdr:colOff>
                    <xdr:row>131139</xdr:row>
                    <xdr:rowOff>0</xdr:rowOff>
                  </from>
                  <to>
                    <xdr:col>3</xdr:col>
                    <xdr:colOff>0</xdr:colOff>
                    <xdr:row>131139</xdr:row>
                    <xdr:rowOff>0</xdr:rowOff>
                  </to>
                </anchor>
              </controlPr>
            </control>
          </mc:Choice>
        </mc:AlternateContent>
        <mc:AlternateContent xmlns:mc="http://schemas.openxmlformats.org/markup-compatibility/2006">
          <mc:Choice Requires="x14">
            <control shapeId="61505" r:id="rId8" name="Button 65">
              <controlPr locked="0" defaultSize="0" autoFill="0" autoLine="0" autoPict="0">
                <anchor moveWithCells="1" sizeWithCells="1">
                  <from>
                    <xdr:col>3</xdr:col>
                    <xdr:colOff>0</xdr:colOff>
                    <xdr:row>196675</xdr:row>
                    <xdr:rowOff>0</xdr:rowOff>
                  </from>
                  <to>
                    <xdr:col>3</xdr:col>
                    <xdr:colOff>0</xdr:colOff>
                    <xdr:row>196675</xdr:row>
                    <xdr:rowOff>0</xdr:rowOff>
                  </to>
                </anchor>
              </controlPr>
            </control>
          </mc:Choice>
        </mc:AlternateContent>
        <mc:AlternateContent xmlns:mc="http://schemas.openxmlformats.org/markup-compatibility/2006">
          <mc:Choice Requires="x14">
            <control shapeId="61506" r:id="rId9" name="Button 66">
              <controlPr locked="0" defaultSize="0" autoFill="0" autoLine="0" autoPict="0">
                <anchor moveWithCells="1" sizeWithCells="1">
                  <from>
                    <xdr:col>3</xdr:col>
                    <xdr:colOff>0</xdr:colOff>
                    <xdr:row>262211</xdr:row>
                    <xdr:rowOff>0</xdr:rowOff>
                  </from>
                  <to>
                    <xdr:col>3</xdr:col>
                    <xdr:colOff>0</xdr:colOff>
                    <xdr:row>262211</xdr:row>
                    <xdr:rowOff>0</xdr:rowOff>
                  </to>
                </anchor>
              </controlPr>
            </control>
          </mc:Choice>
        </mc:AlternateContent>
        <mc:AlternateContent xmlns:mc="http://schemas.openxmlformats.org/markup-compatibility/2006">
          <mc:Choice Requires="x14">
            <control shapeId="61507" r:id="rId10" name="Button 67">
              <controlPr locked="0" defaultSize="0" autoFill="0" autoLine="0" autoPict="0">
                <anchor moveWithCells="1" sizeWithCells="1">
                  <from>
                    <xdr:col>3</xdr:col>
                    <xdr:colOff>0</xdr:colOff>
                    <xdr:row>327747</xdr:row>
                    <xdr:rowOff>0</xdr:rowOff>
                  </from>
                  <to>
                    <xdr:col>3</xdr:col>
                    <xdr:colOff>0</xdr:colOff>
                    <xdr:row>327747</xdr:row>
                    <xdr:rowOff>0</xdr:rowOff>
                  </to>
                </anchor>
              </controlPr>
            </control>
          </mc:Choice>
        </mc:AlternateContent>
        <mc:AlternateContent xmlns:mc="http://schemas.openxmlformats.org/markup-compatibility/2006">
          <mc:Choice Requires="x14">
            <control shapeId="61508" r:id="rId11" name="Button 68">
              <controlPr locked="0" defaultSize="0" autoFill="0" autoLine="0" autoPict="0">
                <anchor moveWithCells="1" sizeWithCells="1">
                  <from>
                    <xdr:col>3</xdr:col>
                    <xdr:colOff>0</xdr:colOff>
                    <xdr:row>393283</xdr:row>
                    <xdr:rowOff>0</xdr:rowOff>
                  </from>
                  <to>
                    <xdr:col>3</xdr:col>
                    <xdr:colOff>0</xdr:colOff>
                    <xdr:row>393283</xdr:row>
                    <xdr:rowOff>0</xdr:rowOff>
                  </to>
                </anchor>
              </controlPr>
            </control>
          </mc:Choice>
        </mc:AlternateContent>
        <mc:AlternateContent xmlns:mc="http://schemas.openxmlformats.org/markup-compatibility/2006">
          <mc:Choice Requires="x14">
            <control shapeId="61509" r:id="rId12" name="Button 69">
              <controlPr locked="0" defaultSize="0" autoFill="0" autoLine="0" autoPict="0">
                <anchor moveWithCells="1" sizeWithCells="1">
                  <from>
                    <xdr:col>3</xdr:col>
                    <xdr:colOff>0</xdr:colOff>
                    <xdr:row>458819</xdr:row>
                    <xdr:rowOff>0</xdr:rowOff>
                  </from>
                  <to>
                    <xdr:col>3</xdr:col>
                    <xdr:colOff>0</xdr:colOff>
                    <xdr:row>458819</xdr:row>
                    <xdr:rowOff>0</xdr:rowOff>
                  </to>
                </anchor>
              </controlPr>
            </control>
          </mc:Choice>
        </mc:AlternateContent>
        <mc:AlternateContent xmlns:mc="http://schemas.openxmlformats.org/markup-compatibility/2006">
          <mc:Choice Requires="x14">
            <control shapeId="61510" r:id="rId13" name="Button 70">
              <controlPr locked="0" defaultSize="0" autoFill="0" autoLine="0" autoPict="0">
                <anchor moveWithCells="1" sizeWithCells="1">
                  <from>
                    <xdr:col>3</xdr:col>
                    <xdr:colOff>0</xdr:colOff>
                    <xdr:row>524355</xdr:row>
                    <xdr:rowOff>0</xdr:rowOff>
                  </from>
                  <to>
                    <xdr:col>3</xdr:col>
                    <xdr:colOff>0</xdr:colOff>
                    <xdr:row>524355</xdr:row>
                    <xdr:rowOff>0</xdr:rowOff>
                  </to>
                </anchor>
              </controlPr>
            </control>
          </mc:Choice>
        </mc:AlternateContent>
        <mc:AlternateContent xmlns:mc="http://schemas.openxmlformats.org/markup-compatibility/2006">
          <mc:Choice Requires="x14">
            <control shapeId="61511" r:id="rId14" name="Button 71">
              <controlPr locked="0" defaultSize="0" autoFill="0" autoLine="0" autoPict="0">
                <anchor moveWithCells="1" sizeWithCells="1">
                  <from>
                    <xdr:col>3</xdr:col>
                    <xdr:colOff>0</xdr:colOff>
                    <xdr:row>589891</xdr:row>
                    <xdr:rowOff>0</xdr:rowOff>
                  </from>
                  <to>
                    <xdr:col>3</xdr:col>
                    <xdr:colOff>0</xdr:colOff>
                    <xdr:row>589891</xdr:row>
                    <xdr:rowOff>0</xdr:rowOff>
                  </to>
                </anchor>
              </controlPr>
            </control>
          </mc:Choice>
        </mc:AlternateContent>
        <mc:AlternateContent xmlns:mc="http://schemas.openxmlformats.org/markup-compatibility/2006">
          <mc:Choice Requires="x14">
            <control shapeId="61512" r:id="rId15" name="Button 72">
              <controlPr locked="0" defaultSize="0" autoFill="0" autoLine="0" autoPict="0">
                <anchor moveWithCells="1" sizeWithCells="1">
                  <from>
                    <xdr:col>3</xdr:col>
                    <xdr:colOff>0</xdr:colOff>
                    <xdr:row>655427</xdr:row>
                    <xdr:rowOff>0</xdr:rowOff>
                  </from>
                  <to>
                    <xdr:col>3</xdr:col>
                    <xdr:colOff>0</xdr:colOff>
                    <xdr:row>655427</xdr:row>
                    <xdr:rowOff>0</xdr:rowOff>
                  </to>
                </anchor>
              </controlPr>
            </control>
          </mc:Choice>
        </mc:AlternateContent>
        <mc:AlternateContent xmlns:mc="http://schemas.openxmlformats.org/markup-compatibility/2006">
          <mc:Choice Requires="x14">
            <control shapeId="61513" r:id="rId16" name="Button 73">
              <controlPr locked="0" defaultSize="0" autoFill="0" autoLine="0" autoPict="0">
                <anchor moveWithCells="1" sizeWithCells="1">
                  <from>
                    <xdr:col>3</xdr:col>
                    <xdr:colOff>0</xdr:colOff>
                    <xdr:row>720963</xdr:row>
                    <xdr:rowOff>0</xdr:rowOff>
                  </from>
                  <to>
                    <xdr:col>3</xdr:col>
                    <xdr:colOff>0</xdr:colOff>
                    <xdr:row>720963</xdr:row>
                    <xdr:rowOff>0</xdr:rowOff>
                  </to>
                </anchor>
              </controlPr>
            </control>
          </mc:Choice>
        </mc:AlternateContent>
        <mc:AlternateContent xmlns:mc="http://schemas.openxmlformats.org/markup-compatibility/2006">
          <mc:Choice Requires="x14">
            <control shapeId="61514" r:id="rId17" name="Button 74">
              <controlPr locked="0" defaultSize="0" autoFill="0" autoLine="0" autoPict="0">
                <anchor moveWithCells="1" sizeWithCells="1">
                  <from>
                    <xdr:col>3</xdr:col>
                    <xdr:colOff>0</xdr:colOff>
                    <xdr:row>786499</xdr:row>
                    <xdr:rowOff>0</xdr:rowOff>
                  </from>
                  <to>
                    <xdr:col>3</xdr:col>
                    <xdr:colOff>0</xdr:colOff>
                    <xdr:row>786499</xdr:row>
                    <xdr:rowOff>0</xdr:rowOff>
                  </to>
                </anchor>
              </controlPr>
            </control>
          </mc:Choice>
        </mc:AlternateContent>
        <mc:AlternateContent xmlns:mc="http://schemas.openxmlformats.org/markup-compatibility/2006">
          <mc:Choice Requires="x14">
            <control shapeId="61515" r:id="rId18" name="Button 75">
              <controlPr locked="0" defaultSize="0" autoFill="0" autoLine="0" autoPict="0">
                <anchor moveWithCells="1" sizeWithCells="1">
                  <from>
                    <xdr:col>3</xdr:col>
                    <xdr:colOff>0</xdr:colOff>
                    <xdr:row>852035</xdr:row>
                    <xdr:rowOff>0</xdr:rowOff>
                  </from>
                  <to>
                    <xdr:col>3</xdr:col>
                    <xdr:colOff>0</xdr:colOff>
                    <xdr:row>852035</xdr:row>
                    <xdr:rowOff>0</xdr:rowOff>
                  </to>
                </anchor>
              </controlPr>
            </control>
          </mc:Choice>
        </mc:AlternateContent>
        <mc:AlternateContent xmlns:mc="http://schemas.openxmlformats.org/markup-compatibility/2006">
          <mc:Choice Requires="x14">
            <control shapeId="61516" r:id="rId19" name="Button 76">
              <controlPr locked="0" defaultSize="0" autoFill="0" autoLine="0" autoPict="0">
                <anchor moveWithCells="1" sizeWithCells="1">
                  <from>
                    <xdr:col>3</xdr:col>
                    <xdr:colOff>0</xdr:colOff>
                    <xdr:row>917571</xdr:row>
                    <xdr:rowOff>0</xdr:rowOff>
                  </from>
                  <to>
                    <xdr:col>3</xdr:col>
                    <xdr:colOff>0</xdr:colOff>
                    <xdr:row>917571</xdr:row>
                    <xdr:rowOff>0</xdr:rowOff>
                  </to>
                </anchor>
              </controlPr>
            </control>
          </mc:Choice>
        </mc:AlternateContent>
        <mc:AlternateContent xmlns:mc="http://schemas.openxmlformats.org/markup-compatibility/2006">
          <mc:Choice Requires="x14">
            <control shapeId="61517" r:id="rId20" name="Button 77">
              <controlPr locked="0" defaultSize="0" autoFill="0" autoLine="0" autoPict="0">
                <anchor moveWithCells="1" sizeWithCells="1">
                  <from>
                    <xdr:col>3</xdr:col>
                    <xdr:colOff>0</xdr:colOff>
                    <xdr:row>983107</xdr:row>
                    <xdr:rowOff>0</xdr:rowOff>
                  </from>
                  <to>
                    <xdr:col>3</xdr:col>
                    <xdr:colOff>0</xdr:colOff>
                    <xdr:row>983107</xdr:row>
                    <xdr:rowOff>0</xdr:rowOff>
                  </to>
                </anchor>
              </controlPr>
            </control>
          </mc:Choice>
        </mc:AlternateContent>
        <mc:AlternateContent xmlns:mc="http://schemas.openxmlformats.org/markup-compatibility/2006">
          <mc:Choice Requires="x14">
            <control shapeId="61518" r:id="rId21" name="Button 78">
              <controlPr locked="0" defaultSize="0" autoFill="0" autoLine="0" autoPict="0">
                <anchor moveWithCells="1" sizeWithCells="1">
                  <from>
                    <xdr:col>252</xdr:col>
                    <xdr:colOff>0</xdr:colOff>
                    <xdr:row>67</xdr:row>
                    <xdr:rowOff>0</xdr:rowOff>
                  </from>
                  <to>
                    <xdr:col>252</xdr:col>
                    <xdr:colOff>0</xdr:colOff>
                    <xdr:row>67</xdr:row>
                    <xdr:rowOff>0</xdr:rowOff>
                  </to>
                </anchor>
              </controlPr>
            </control>
          </mc:Choice>
        </mc:AlternateContent>
        <mc:AlternateContent xmlns:mc="http://schemas.openxmlformats.org/markup-compatibility/2006">
          <mc:Choice Requires="x14">
            <control shapeId="61519" r:id="rId22" name="Button 79">
              <controlPr locked="0" defaultSize="0" autoFill="0" autoLine="0" autoPict="0">
                <anchor moveWithCells="1" sizeWithCells="1">
                  <from>
                    <xdr:col>252</xdr:col>
                    <xdr:colOff>0</xdr:colOff>
                    <xdr:row>65603</xdr:row>
                    <xdr:rowOff>0</xdr:rowOff>
                  </from>
                  <to>
                    <xdr:col>252</xdr:col>
                    <xdr:colOff>0</xdr:colOff>
                    <xdr:row>65603</xdr:row>
                    <xdr:rowOff>0</xdr:rowOff>
                  </to>
                </anchor>
              </controlPr>
            </control>
          </mc:Choice>
        </mc:AlternateContent>
        <mc:AlternateContent xmlns:mc="http://schemas.openxmlformats.org/markup-compatibility/2006">
          <mc:Choice Requires="x14">
            <control shapeId="61520" r:id="rId23" name="Button 80">
              <controlPr locked="0" defaultSize="0" autoFill="0" autoLine="0" autoPict="0">
                <anchor moveWithCells="1" sizeWithCells="1">
                  <from>
                    <xdr:col>252</xdr:col>
                    <xdr:colOff>0</xdr:colOff>
                    <xdr:row>131139</xdr:row>
                    <xdr:rowOff>0</xdr:rowOff>
                  </from>
                  <to>
                    <xdr:col>252</xdr:col>
                    <xdr:colOff>0</xdr:colOff>
                    <xdr:row>131139</xdr:row>
                    <xdr:rowOff>0</xdr:rowOff>
                  </to>
                </anchor>
              </controlPr>
            </control>
          </mc:Choice>
        </mc:AlternateContent>
        <mc:AlternateContent xmlns:mc="http://schemas.openxmlformats.org/markup-compatibility/2006">
          <mc:Choice Requires="x14">
            <control shapeId="61521" r:id="rId24" name="Button 81">
              <controlPr locked="0" defaultSize="0" autoFill="0" autoLine="0" autoPict="0">
                <anchor moveWithCells="1" sizeWithCells="1">
                  <from>
                    <xdr:col>252</xdr:col>
                    <xdr:colOff>0</xdr:colOff>
                    <xdr:row>196675</xdr:row>
                    <xdr:rowOff>0</xdr:rowOff>
                  </from>
                  <to>
                    <xdr:col>252</xdr:col>
                    <xdr:colOff>0</xdr:colOff>
                    <xdr:row>196675</xdr:row>
                    <xdr:rowOff>0</xdr:rowOff>
                  </to>
                </anchor>
              </controlPr>
            </control>
          </mc:Choice>
        </mc:AlternateContent>
        <mc:AlternateContent xmlns:mc="http://schemas.openxmlformats.org/markup-compatibility/2006">
          <mc:Choice Requires="x14">
            <control shapeId="61522" r:id="rId25" name="Button 82">
              <controlPr locked="0" defaultSize="0" autoFill="0" autoLine="0" autoPict="0">
                <anchor moveWithCells="1" sizeWithCells="1">
                  <from>
                    <xdr:col>252</xdr:col>
                    <xdr:colOff>0</xdr:colOff>
                    <xdr:row>262211</xdr:row>
                    <xdr:rowOff>0</xdr:rowOff>
                  </from>
                  <to>
                    <xdr:col>252</xdr:col>
                    <xdr:colOff>0</xdr:colOff>
                    <xdr:row>262211</xdr:row>
                    <xdr:rowOff>0</xdr:rowOff>
                  </to>
                </anchor>
              </controlPr>
            </control>
          </mc:Choice>
        </mc:AlternateContent>
        <mc:AlternateContent xmlns:mc="http://schemas.openxmlformats.org/markup-compatibility/2006">
          <mc:Choice Requires="x14">
            <control shapeId="61523" r:id="rId26" name="Button 83">
              <controlPr locked="0" defaultSize="0" autoFill="0" autoLine="0" autoPict="0">
                <anchor moveWithCells="1" sizeWithCells="1">
                  <from>
                    <xdr:col>252</xdr:col>
                    <xdr:colOff>0</xdr:colOff>
                    <xdr:row>327747</xdr:row>
                    <xdr:rowOff>0</xdr:rowOff>
                  </from>
                  <to>
                    <xdr:col>252</xdr:col>
                    <xdr:colOff>0</xdr:colOff>
                    <xdr:row>327747</xdr:row>
                    <xdr:rowOff>0</xdr:rowOff>
                  </to>
                </anchor>
              </controlPr>
            </control>
          </mc:Choice>
        </mc:AlternateContent>
        <mc:AlternateContent xmlns:mc="http://schemas.openxmlformats.org/markup-compatibility/2006">
          <mc:Choice Requires="x14">
            <control shapeId="61524" r:id="rId27" name="Button 84">
              <controlPr locked="0" defaultSize="0" autoFill="0" autoLine="0" autoPict="0">
                <anchor moveWithCells="1" sizeWithCells="1">
                  <from>
                    <xdr:col>252</xdr:col>
                    <xdr:colOff>0</xdr:colOff>
                    <xdr:row>393283</xdr:row>
                    <xdr:rowOff>0</xdr:rowOff>
                  </from>
                  <to>
                    <xdr:col>252</xdr:col>
                    <xdr:colOff>0</xdr:colOff>
                    <xdr:row>393283</xdr:row>
                    <xdr:rowOff>0</xdr:rowOff>
                  </to>
                </anchor>
              </controlPr>
            </control>
          </mc:Choice>
        </mc:AlternateContent>
        <mc:AlternateContent xmlns:mc="http://schemas.openxmlformats.org/markup-compatibility/2006">
          <mc:Choice Requires="x14">
            <control shapeId="61525" r:id="rId28" name="Button 85">
              <controlPr locked="0" defaultSize="0" autoFill="0" autoLine="0" autoPict="0">
                <anchor moveWithCells="1" sizeWithCells="1">
                  <from>
                    <xdr:col>252</xdr:col>
                    <xdr:colOff>0</xdr:colOff>
                    <xdr:row>458819</xdr:row>
                    <xdr:rowOff>0</xdr:rowOff>
                  </from>
                  <to>
                    <xdr:col>252</xdr:col>
                    <xdr:colOff>0</xdr:colOff>
                    <xdr:row>458819</xdr:row>
                    <xdr:rowOff>0</xdr:rowOff>
                  </to>
                </anchor>
              </controlPr>
            </control>
          </mc:Choice>
        </mc:AlternateContent>
        <mc:AlternateContent xmlns:mc="http://schemas.openxmlformats.org/markup-compatibility/2006">
          <mc:Choice Requires="x14">
            <control shapeId="61526" r:id="rId29" name="Button 86">
              <controlPr locked="0" defaultSize="0" autoFill="0" autoLine="0" autoPict="0">
                <anchor moveWithCells="1" sizeWithCells="1">
                  <from>
                    <xdr:col>252</xdr:col>
                    <xdr:colOff>0</xdr:colOff>
                    <xdr:row>524355</xdr:row>
                    <xdr:rowOff>0</xdr:rowOff>
                  </from>
                  <to>
                    <xdr:col>252</xdr:col>
                    <xdr:colOff>0</xdr:colOff>
                    <xdr:row>524355</xdr:row>
                    <xdr:rowOff>0</xdr:rowOff>
                  </to>
                </anchor>
              </controlPr>
            </control>
          </mc:Choice>
        </mc:AlternateContent>
        <mc:AlternateContent xmlns:mc="http://schemas.openxmlformats.org/markup-compatibility/2006">
          <mc:Choice Requires="x14">
            <control shapeId="61527" r:id="rId30" name="Button 87">
              <controlPr locked="0" defaultSize="0" autoFill="0" autoLine="0" autoPict="0">
                <anchor moveWithCells="1" sizeWithCells="1">
                  <from>
                    <xdr:col>252</xdr:col>
                    <xdr:colOff>0</xdr:colOff>
                    <xdr:row>589891</xdr:row>
                    <xdr:rowOff>0</xdr:rowOff>
                  </from>
                  <to>
                    <xdr:col>252</xdr:col>
                    <xdr:colOff>0</xdr:colOff>
                    <xdr:row>589891</xdr:row>
                    <xdr:rowOff>0</xdr:rowOff>
                  </to>
                </anchor>
              </controlPr>
            </control>
          </mc:Choice>
        </mc:AlternateContent>
        <mc:AlternateContent xmlns:mc="http://schemas.openxmlformats.org/markup-compatibility/2006">
          <mc:Choice Requires="x14">
            <control shapeId="61528" r:id="rId31" name="Button 88">
              <controlPr locked="0" defaultSize="0" autoFill="0" autoLine="0" autoPict="0">
                <anchor moveWithCells="1" sizeWithCells="1">
                  <from>
                    <xdr:col>252</xdr:col>
                    <xdr:colOff>0</xdr:colOff>
                    <xdr:row>655427</xdr:row>
                    <xdr:rowOff>0</xdr:rowOff>
                  </from>
                  <to>
                    <xdr:col>252</xdr:col>
                    <xdr:colOff>0</xdr:colOff>
                    <xdr:row>655427</xdr:row>
                    <xdr:rowOff>0</xdr:rowOff>
                  </to>
                </anchor>
              </controlPr>
            </control>
          </mc:Choice>
        </mc:AlternateContent>
        <mc:AlternateContent xmlns:mc="http://schemas.openxmlformats.org/markup-compatibility/2006">
          <mc:Choice Requires="x14">
            <control shapeId="61529" r:id="rId32" name="Button 89">
              <controlPr locked="0" defaultSize="0" autoFill="0" autoLine="0" autoPict="0">
                <anchor moveWithCells="1" sizeWithCells="1">
                  <from>
                    <xdr:col>252</xdr:col>
                    <xdr:colOff>0</xdr:colOff>
                    <xdr:row>720963</xdr:row>
                    <xdr:rowOff>0</xdr:rowOff>
                  </from>
                  <to>
                    <xdr:col>252</xdr:col>
                    <xdr:colOff>0</xdr:colOff>
                    <xdr:row>720963</xdr:row>
                    <xdr:rowOff>0</xdr:rowOff>
                  </to>
                </anchor>
              </controlPr>
            </control>
          </mc:Choice>
        </mc:AlternateContent>
        <mc:AlternateContent xmlns:mc="http://schemas.openxmlformats.org/markup-compatibility/2006">
          <mc:Choice Requires="x14">
            <control shapeId="61530" r:id="rId33" name="Button 90">
              <controlPr locked="0" defaultSize="0" autoFill="0" autoLine="0" autoPict="0">
                <anchor moveWithCells="1" sizeWithCells="1">
                  <from>
                    <xdr:col>252</xdr:col>
                    <xdr:colOff>0</xdr:colOff>
                    <xdr:row>786499</xdr:row>
                    <xdr:rowOff>0</xdr:rowOff>
                  </from>
                  <to>
                    <xdr:col>252</xdr:col>
                    <xdr:colOff>0</xdr:colOff>
                    <xdr:row>786499</xdr:row>
                    <xdr:rowOff>0</xdr:rowOff>
                  </to>
                </anchor>
              </controlPr>
            </control>
          </mc:Choice>
        </mc:AlternateContent>
        <mc:AlternateContent xmlns:mc="http://schemas.openxmlformats.org/markup-compatibility/2006">
          <mc:Choice Requires="x14">
            <control shapeId="61531" r:id="rId34" name="Button 91">
              <controlPr locked="0" defaultSize="0" autoFill="0" autoLine="0" autoPict="0">
                <anchor moveWithCells="1" sizeWithCells="1">
                  <from>
                    <xdr:col>252</xdr:col>
                    <xdr:colOff>0</xdr:colOff>
                    <xdr:row>852035</xdr:row>
                    <xdr:rowOff>0</xdr:rowOff>
                  </from>
                  <to>
                    <xdr:col>252</xdr:col>
                    <xdr:colOff>0</xdr:colOff>
                    <xdr:row>852035</xdr:row>
                    <xdr:rowOff>0</xdr:rowOff>
                  </to>
                </anchor>
              </controlPr>
            </control>
          </mc:Choice>
        </mc:AlternateContent>
        <mc:AlternateContent xmlns:mc="http://schemas.openxmlformats.org/markup-compatibility/2006">
          <mc:Choice Requires="x14">
            <control shapeId="61532" r:id="rId35" name="Button 92">
              <controlPr locked="0" defaultSize="0" autoFill="0" autoLine="0" autoPict="0">
                <anchor moveWithCells="1" sizeWithCells="1">
                  <from>
                    <xdr:col>252</xdr:col>
                    <xdr:colOff>0</xdr:colOff>
                    <xdr:row>917571</xdr:row>
                    <xdr:rowOff>0</xdr:rowOff>
                  </from>
                  <to>
                    <xdr:col>252</xdr:col>
                    <xdr:colOff>0</xdr:colOff>
                    <xdr:row>917571</xdr:row>
                    <xdr:rowOff>0</xdr:rowOff>
                  </to>
                </anchor>
              </controlPr>
            </control>
          </mc:Choice>
        </mc:AlternateContent>
        <mc:AlternateContent xmlns:mc="http://schemas.openxmlformats.org/markup-compatibility/2006">
          <mc:Choice Requires="x14">
            <control shapeId="61533" r:id="rId36" name="Button 93">
              <controlPr locked="0" defaultSize="0" autoFill="0" autoLine="0" autoPict="0">
                <anchor moveWithCells="1" sizeWithCells="1">
                  <from>
                    <xdr:col>252</xdr:col>
                    <xdr:colOff>0</xdr:colOff>
                    <xdr:row>983107</xdr:row>
                    <xdr:rowOff>0</xdr:rowOff>
                  </from>
                  <to>
                    <xdr:col>252</xdr:col>
                    <xdr:colOff>0</xdr:colOff>
                    <xdr:row>983107</xdr:row>
                    <xdr:rowOff>0</xdr:rowOff>
                  </to>
                </anchor>
              </controlPr>
            </control>
          </mc:Choice>
        </mc:AlternateContent>
        <mc:AlternateContent xmlns:mc="http://schemas.openxmlformats.org/markup-compatibility/2006">
          <mc:Choice Requires="x14">
            <control shapeId="61534" r:id="rId37" name="Button 94">
              <controlPr locked="0" defaultSize="0" autoFill="0" autoLine="0" autoPict="0">
                <anchor moveWithCells="1" sizeWithCells="1">
                  <from>
                    <xdr:col>508</xdr:col>
                    <xdr:colOff>0</xdr:colOff>
                    <xdr:row>67</xdr:row>
                    <xdr:rowOff>0</xdr:rowOff>
                  </from>
                  <to>
                    <xdr:col>508</xdr:col>
                    <xdr:colOff>0</xdr:colOff>
                    <xdr:row>67</xdr:row>
                    <xdr:rowOff>0</xdr:rowOff>
                  </to>
                </anchor>
              </controlPr>
            </control>
          </mc:Choice>
        </mc:AlternateContent>
        <mc:AlternateContent xmlns:mc="http://schemas.openxmlformats.org/markup-compatibility/2006">
          <mc:Choice Requires="x14">
            <control shapeId="61535" r:id="rId38" name="Button 95">
              <controlPr locked="0" defaultSize="0" autoFill="0" autoLine="0" autoPict="0">
                <anchor moveWithCells="1" sizeWithCells="1">
                  <from>
                    <xdr:col>508</xdr:col>
                    <xdr:colOff>0</xdr:colOff>
                    <xdr:row>65603</xdr:row>
                    <xdr:rowOff>0</xdr:rowOff>
                  </from>
                  <to>
                    <xdr:col>508</xdr:col>
                    <xdr:colOff>0</xdr:colOff>
                    <xdr:row>65603</xdr:row>
                    <xdr:rowOff>0</xdr:rowOff>
                  </to>
                </anchor>
              </controlPr>
            </control>
          </mc:Choice>
        </mc:AlternateContent>
        <mc:AlternateContent xmlns:mc="http://schemas.openxmlformats.org/markup-compatibility/2006">
          <mc:Choice Requires="x14">
            <control shapeId="61536" r:id="rId39" name="Button 96">
              <controlPr locked="0" defaultSize="0" autoFill="0" autoLine="0" autoPict="0">
                <anchor moveWithCells="1" sizeWithCells="1">
                  <from>
                    <xdr:col>508</xdr:col>
                    <xdr:colOff>0</xdr:colOff>
                    <xdr:row>131139</xdr:row>
                    <xdr:rowOff>0</xdr:rowOff>
                  </from>
                  <to>
                    <xdr:col>508</xdr:col>
                    <xdr:colOff>0</xdr:colOff>
                    <xdr:row>131139</xdr:row>
                    <xdr:rowOff>0</xdr:rowOff>
                  </to>
                </anchor>
              </controlPr>
            </control>
          </mc:Choice>
        </mc:AlternateContent>
        <mc:AlternateContent xmlns:mc="http://schemas.openxmlformats.org/markup-compatibility/2006">
          <mc:Choice Requires="x14">
            <control shapeId="61537" r:id="rId40" name="Button 97">
              <controlPr locked="0" defaultSize="0" autoFill="0" autoLine="0" autoPict="0">
                <anchor moveWithCells="1" sizeWithCells="1">
                  <from>
                    <xdr:col>508</xdr:col>
                    <xdr:colOff>0</xdr:colOff>
                    <xdr:row>196675</xdr:row>
                    <xdr:rowOff>0</xdr:rowOff>
                  </from>
                  <to>
                    <xdr:col>508</xdr:col>
                    <xdr:colOff>0</xdr:colOff>
                    <xdr:row>196675</xdr:row>
                    <xdr:rowOff>0</xdr:rowOff>
                  </to>
                </anchor>
              </controlPr>
            </control>
          </mc:Choice>
        </mc:AlternateContent>
        <mc:AlternateContent xmlns:mc="http://schemas.openxmlformats.org/markup-compatibility/2006">
          <mc:Choice Requires="x14">
            <control shapeId="61538" r:id="rId41" name="Button 98">
              <controlPr locked="0" defaultSize="0" autoFill="0" autoLine="0" autoPict="0">
                <anchor moveWithCells="1" sizeWithCells="1">
                  <from>
                    <xdr:col>508</xdr:col>
                    <xdr:colOff>0</xdr:colOff>
                    <xdr:row>262211</xdr:row>
                    <xdr:rowOff>0</xdr:rowOff>
                  </from>
                  <to>
                    <xdr:col>508</xdr:col>
                    <xdr:colOff>0</xdr:colOff>
                    <xdr:row>262211</xdr:row>
                    <xdr:rowOff>0</xdr:rowOff>
                  </to>
                </anchor>
              </controlPr>
            </control>
          </mc:Choice>
        </mc:AlternateContent>
        <mc:AlternateContent xmlns:mc="http://schemas.openxmlformats.org/markup-compatibility/2006">
          <mc:Choice Requires="x14">
            <control shapeId="61539" r:id="rId42" name="Button 99">
              <controlPr locked="0" defaultSize="0" autoFill="0" autoLine="0" autoPict="0">
                <anchor moveWithCells="1" sizeWithCells="1">
                  <from>
                    <xdr:col>508</xdr:col>
                    <xdr:colOff>0</xdr:colOff>
                    <xdr:row>327747</xdr:row>
                    <xdr:rowOff>0</xdr:rowOff>
                  </from>
                  <to>
                    <xdr:col>508</xdr:col>
                    <xdr:colOff>0</xdr:colOff>
                    <xdr:row>327747</xdr:row>
                    <xdr:rowOff>0</xdr:rowOff>
                  </to>
                </anchor>
              </controlPr>
            </control>
          </mc:Choice>
        </mc:AlternateContent>
        <mc:AlternateContent xmlns:mc="http://schemas.openxmlformats.org/markup-compatibility/2006">
          <mc:Choice Requires="x14">
            <control shapeId="61540" r:id="rId43" name="Button 100">
              <controlPr locked="0" defaultSize="0" autoFill="0" autoLine="0" autoPict="0">
                <anchor moveWithCells="1" sizeWithCells="1">
                  <from>
                    <xdr:col>508</xdr:col>
                    <xdr:colOff>0</xdr:colOff>
                    <xdr:row>393283</xdr:row>
                    <xdr:rowOff>0</xdr:rowOff>
                  </from>
                  <to>
                    <xdr:col>508</xdr:col>
                    <xdr:colOff>0</xdr:colOff>
                    <xdr:row>393283</xdr:row>
                    <xdr:rowOff>0</xdr:rowOff>
                  </to>
                </anchor>
              </controlPr>
            </control>
          </mc:Choice>
        </mc:AlternateContent>
        <mc:AlternateContent xmlns:mc="http://schemas.openxmlformats.org/markup-compatibility/2006">
          <mc:Choice Requires="x14">
            <control shapeId="61541" r:id="rId44" name="Button 101">
              <controlPr locked="0" defaultSize="0" autoFill="0" autoLine="0" autoPict="0">
                <anchor moveWithCells="1" sizeWithCells="1">
                  <from>
                    <xdr:col>508</xdr:col>
                    <xdr:colOff>0</xdr:colOff>
                    <xdr:row>458819</xdr:row>
                    <xdr:rowOff>0</xdr:rowOff>
                  </from>
                  <to>
                    <xdr:col>508</xdr:col>
                    <xdr:colOff>0</xdr:colOff>
                    <xdr:row>458819</xdr:row>
                    <xdr:rowOff>0</xdr:rowOff>
                  </to>
                </anchor>
              </controlPr>
            </control>
          </mc:Choice>
        </mc:AlternateContent>
        <mc:AlternateContent xmlns:mc="http://schemas.openxmlformats.org/markup-compatibility/2006">
          <mc:Choice Requires="x14">
            <control shapeId="61542" r:id="rId45" name="Button 102">
              <controlPr locked="0" defaultSize="0" autoFill="0" autoLine="0" autoPict="0">
                <anchor moveWithCells="1" sizeWithCells="1">
                  <from>
                    <xdr:col>508</xdr:col>
                    <xdr:colOff>0</xdr:colOff>
                    <xdr:row>524355</xdr:row>
                    <xdr:rowOff>0</xdr:rowOff>
                  </from>
                  <to>
                    <xdr:col>508</xdr:col>
                    <xdr:colOff>0</xdr:colOff>
                    <xdr:row>524355</xdr:row>
                    <xdr:rowOff>0</xdr:rowOff>
                  </to>
                </anchor>
              </controlPr>
            </control>
          </mc:Choice>
        </mc:AlternateContent>
        <mc:AlternateContent xmlns:mc="http://schemas.openxmlformats.org/markup-compatibility/2006">
          <mc:Choice Requires="x14">
            <control shapeId="61543" r:id="rId46" name="Button 103">
              <controlPr locked="0" defaultSize="0" autoFill="0" autoLine="0" autoPict="0">
                <anchor moveWithCells="1" sizeWithCells="1">
                  <from>
                    <xdr:col>508</xdr:col>
                    <xdr:colOff>0</xdr:colOff>
                    <xdr:row>589891</xdr:row>
                    <xdr:rowOff>0</xdr:rowOff>
                  </from>
                  <to>
                    <xdr:col>508</xdr:col>
                    <xdr:colOff>0</xdr:colOff>
                    <xdr:row>589891</xdr:row>
                    <xdr:rowOff>0</xdr:rowOff>
                  </to>
                </anchor>
              </controlPr>
            </control>
          </mc:Choice>
        </mc:AlternateContent>
        <mc:AlternateContent xmlns:mc="http://schemas.openxmlformats.org/markup-compatibility/2006">
          <mc:Choice Requires="x14">
            <control shapeId="61544" r:id="rId47" name="Button 104">
              <controlPr locked="0" defaultSize="0" autoFill="0" autoLine="0" autoPict="0">
                <anchor moveWithCells="1" sizeWithCells="1">
                  <from>
                    <xdr:col>508</xdr:col>
                    <xdr:colOff>0</xdr:colOff>
                    <xdr:row>655427</xdr:row>
                    <xdr:rowOff>0</xdr:rowOff>
                  </from>
                  <to>
                    <xdr:col>508</xdr:col>
                    <xdr:colOff>0</xdr:colOff>
                    <xdr:row>655427</xdr:row>
                    <xdr:rowOff>0</xdr:rowOff>
                  </to>
                </anchor>
              </controlPr>
            </control>
          </mc:Choice>
        </mc:AlternateContent>
        <mc:AlternateContent xmlns:mc="http://schemas.openxmlformats.org/markup-compatibility/2006">
          <mc:Choice Requires="x14">
            <control shapeId="61545" r:id="rId48" name="Button 105">
              <controlPr locked="0" defaultSize="0" autoFill="0" autoLine="0" autoPict="0">
                <anchor moveWithCells="1" sizeWithCells="1">
                  <from>
                    <xdr:col>508</xdr:col>
                    <xdr:colOff>0</xdr:colOff>
                    <xdr:row>720963</xdr:row>
                    <xdr:rowOff>0</xdr:rowOff>
                  </from>
                  <to>
                    <xdr:col>508</xdr:col>
                    <xdr:colOff>0</xdr:colOff>
                    <xdr:row>720963</xdr:row>
                    <xdr:rowOff>0</xdr:rowOff>
                  </to>
                </anchor>
              </controlPr>
            </control>
          </mc:Choice>
        </mc:AlternateContent>
        <mc:AlternateContent xmlns:mc="http://schemas.openxmlformats.org/markup-compatibility/2006">
          <mc:Choice Requires="x14">
            <control shapeId="61546" r:id="rId49" name="Button 106">
              <controlPr locked="0" defaultSize="0" autoFill="0" autoLine="0" autoPict="0">
                <anchor moveWithCells="1" sizeWithCells="1">
                  <from>
                    <xdr:col>508</xdr:col>
                    <xdr:colOff>0</xdr:colOff>
                    <xdr:row>786499</xdr:row>
                    <xdr:rowOff>0</xdr:rowOff>
                  </from>
                  <to>
                    <xdr:col>508</xdr:col>
                    <xdr:colOff>0</xdr:colOff>
                    <xdr:row>786499</xdr:row>
                    <xdr:rowOff>0</xdr:rowOff>
                  </to>
                </anchor>
              </controlPr>
            </control>
          </mc:Choice>
        </mc:AlternateContent>
        <mc:AlternateContent xmlns:mc="http://schemas.openxmlformats.org/markup-compatibility/2006">
          <mc:Choice Requires="x14">
            <control shapeId="61547" r:id="rId50" name="Button 107">
              <controlPr locked="0" defaultSize="0" autoFill="0" autoLine="0" autoPict="0">
                <anchor moveWithCells="1" sizeWithCells="1">
                  <from>
                    <xdr:col>508</xdr:col>
                    <xdr:colOff>0</xdr:colOff>
                    <xdr:row>852035</xdr:row>
                    <xdr:rowOff>0</xdr:rowOff>
                  </from>
                  <to>
                    <xdr:col>508</xdr:col>
                    <xdr:colOff>0</xdr:colOff>
                    <xdr:row>852035</xdr:row>
                    <xdr:rowOff>0</xdr:rowOff>
                  </to>
                </anchor>
              </controlPr>
            </control>
          </mc:Choice>
        </mc:AlternateContent>
        <mc:AlternateContent xmlns:mc="http://schemas.openxmlformats.org/markup-compatibility/2006">
          <mc:Choice Requires="x14">
            <control shapeId="61548" r:id="rId51" name="Button 108">
              <controlPr locked="0" defaultSize="0" autoFill="0" autoLine="0" autoPict="0">
                <anchor moveWithCells="1" sizeWithCells="1">
                  <from>
                    <xdr:col>508</xdr:col>
                    <xdr:colOff>0</xdr:colOff>
                    <xdr:row>917571</xdr:row>
                    <xdr:rowOff>0</xdr:rowOff>
                  </from>
                  <to>
                    <xdr:col>508</xdr:col>
                    <xdr:colOff>0</xdr:colOff>
                    <xdr:row>917571</xdr:row>
                    <xdr:rowOff>0</xdr:rowOff>
                  </to>
                </anchor>
              </controlPr>
            </control>
          </mc:Choice>
        </mc:AlternateContent>
        <mc:AlternateContent xmlns:mc="http://schemas.openxmlformats.org/markup-compatibility/2006">
          <mc:Choice Requires="x14">
            <control shapeId="61549" r:id="rId52" name="Button 109">
              <controlPr locked="0" defaultSize="0" autoFill="0" autoLine="0" autoPict="0">
                <anchor moveWithCells="1" sizeWithCells="1">
                  <from>
                    <xdr:col>508</xdr:col>
                    <xdr:colOff>0</xdr:colOff>
                    <xdr:row>983107</xdr:row>
                    <xdr:rowOff>0</xdr:rowOff>
                  </from>
                  <to>
                    <xdr:col>508</xdr:col>
                    <xdr:colOff>0</xdr:colOff>
                    <xdr:row>983107</xdr:row>
                    <xdr:rowOff>0</xdr:rowOff>
                  </to>
                </anchor>
              </controlPr>
            </control>
          </mc:Choice>
        </mc:AlternateContent>
        <mc:AlternateContent xmlns:mc="http://schemas.openxmlformats.org/markup-compatibility/2006">
          <mc:Choice Requires="x14">
            <control shapeId="61550" r:id="rId53" name="Button 110">
              <controlPr locked="0" defaultSize="0" autoFill="0" autoLine="0" autoPict="0">
                <anchor moveWithCells="1" sizeWithCells="1">
                  <from>
                    <xdr:col>764</xdr:col>
                    <xdr:colOff>0</xdr:colOff>
                    <xdr:row>67</xdr:row>
                    <xdr:rowOff>0</xdr:rowOff>
                  </from>
                  <to>
                    <xdr:col>764</xdr:col>
                    <xdr:colOff>0</xdr:colOff>
                    <xdr:row>67</xdr:row>
                    <xdr:rowOff>0</xdr:rowOff>
                  </to>
                </anchor>
              </controlPr>
            </control>
          </mc:Choice>
        </mc:AlternateContent>
        <mc:AlternateContent xmlns:mc="http://schemas.openxmlformats.org/markup-compatibility/2006">
          <mc:Choice Requires="x14">
            <control shapeId="61551" r:id="rId54" name="Button 111">
              <controlPr locked="0" defaultSize="0" autoFill="0" autoLine="0" autoPict="0">
                <anchor moveWithCells="1" sizeWithCells="1">
                  <from>
                    <xdr:col>764</xdr:col>
                    <xdr:colOff>0</xdr:colOff>
                    <xdr:row>65603</xdr:row>
                    <xdr:rowOff>0</xdr:rowOff>
                  </from>
                  <to>
                    <xdr:col>764</xdr:col>
                    <xdr:colOff>0</xdr:colOff>
                    <xdr:row>65603</xdr:row>
                    <xdr:rowOff>0</xdr:rowOff>
                  </to>
                </anchor>
              </controlPr>
            </control>
          </mc:Choice>
        </mc:AlternateContent>
        <mc:AlternateContent xmlns:mc="http://schemas.openxmlformats.org/markup-compatibility/2006">
          <mc:Choice Requires="x14">
            <control shapeId="61552" r:id="rId55" name="Button 112">
              <controlPr locked="0" defaultSize="0" autoFill="0" autoLine="0" autoPict="0">
                <anchor moveWithCells="1" sizeWithCells="1">
                  <from>
                    <xdr:col>764</xdr:col>
                    <xdr:colOff>0</xdr:colOff>
                    <xdr:row>131139</xdr:row>
                    <xdr:rowOff>0</xdr:rowOff>
                  </from>
                  <to>
                    <xdr:col>764</xdr:col>
                    <xdr:colOff>0</xdr:colOff>
                    <xdr:row>131139</xdr:row>
                    <xdr:rowOff>0</xdr:rowOff>
                  </to>
                </anchor>
              </controlPr>
            </control>
          </mc:Choice>
        </mc:AlternateContent>
        <mc:AlternateContent xmlns:mc="http://schemas.openxmlformats.org/markup-compatibility/2006">
          <mc:Choice Requires="x14">
            <control shapeId="61553" r:id="rId56" name="Button 113">
              <controlPr locked="0" defaultSize="0" autoFill="0" autoLine="0" autoPict="0">
                <anchor moveWithCells="1" sizeWithCells="1">
                  <from>
                    <xdr:col>764</xdr:col>
                    <xdr:colOff>0</xdr:colOff>
                    <xdr:row>196675</xdr:row>
                    <xdr:rowOff>0</xdr:rowOff>
                  </from>
                  <to>
                    <xdr:col>764</xdr:col>
                    <xdr:colOff>0</xdr:colOff>
                    <xdr:row>196675</xdr:row>
                    <xdr:rowOff>0</xdr:rowOff>
                  </to>
                </anchor>
              </controlPr>
            </control>
          </mc:Choice>
        </mc:AlternateContent>
        <mc:AlternateContent xmlns:mc="http://schemas.openxmlformats.org/markup-compatibility/2006">
          <mc:Choice Requires="x14">
            <control shapeId="61554" r:id="rId57" name="Button 114">
              <controlPr locked="0" defaultSize="0" autoFill="0" autoLine="0" autoPict="0">
                <anchor moveWithCells="1" sizeWithCells="1">
                  <from>
                    <xdr:col>764</xdr:col>
                    <xdr:colOff>0</xdr:colOff>
                    <xdr:row>262211</xdr:row>
                    <xdr:rowOff>0</xdr:rowOff>
                  </from>
                  <to>
                    <xdr:col>764</xdr:col>
                    <xdr:colOff>0</xdr:colOff>
                    <xdr:row>262211</xdr:row>
                    <xdr:rowOff>0</xdr:rowOff>
                  </to>
                </anchor>
              </controlPr>
            </control>
          </mc:Choice>
        </mc:AlternateContent>
        <mc:AlternateContent xmlns:mc="http://schemas.openxmlformats.org/markup-compatibility/2006">
          <mc:Choice Requires="x14">
            <control shapeId="61555" r:id="rId58" name="Button 115">
              <controlPr locked="0" defaultSize="0" autoFill="0" autoLine="0" autoPict="0">
                <anchor moveWithCells="1" sizeWithCells="1">
                  <from>
                    <xdr:col>764</xdr:col>
                    <xdr:colOff>0</xdr:colOff>
                    <xdr:row>327747</xdr:row>
                    <xdr:rowOff>0</xdr:rowOff>
                  </from>
                  <to>
                    <xdr:col>764</xdr:col>
                    <xdr:colOff>0</xdr:colOff>
                    <xdr:row>327747</xdr:row>
                    <xdr:rowOff>0</xdr:rowOff>
                  </to>
                </anchor>
              </controlPr>
            </control>
          </mc:Choice>
        </mc:AlternateContent>
        <mc:AlternateContent xmlns:mc="http://schemas.openxmlformats.org/markup-compatibility/2006">
          <mc:Choice Requires="x14">
            <control shapeId="61556" r:id="rId59" name="Button 116">
              <controlPr locked="0" defaultSize="0" autoFill="0" autoLine="0" autoPict="0">
                <anchor moveWithCells="1" sizeWithCells="1">
                  <from>
                    <xdr:col>764</xdr:col>
                    <xdr:colOff>0</xdr:colOff>
                    <xdr:row>393283</xdr:row>
                    <xdr:rowOff>0</xdr:rowOff>
                  </from>
                  <to>
                    <xdr:col>764</xdr:col>
                    <xdr:colOff>0</xdr:colOff>
                    <xdr:row>393283</xdr:row>
                    <xdr:rowOff>0</xdr:rowOff>
                  </to>
                </anchor>
              </controlPr>
            </control>
          </mc:Choice>
        </mc:AlternateContent>
        <mc:AlternateContent xmlns:mc="http://schemas.openxmlformats.org/markup-compatibility/2006">
          <mc:Choice Requires="x14">
            <control shapeId="61557" r:id="rId60" name="Button 117">
              <controlPr locked="0" defaultSize="0" autoFill="0" autoLine="0" autoPict="0">
                <anchor moveWithCells="1" sizeWithCells="1">
                  <from>
                    <xdr:col>764</xdr:col>
                    <xdr:colOff>0</xdr:colOff>
                    <xdr:row>458819</xdr:row>
                    <xdr:rowOff>0</xdr:rowOff>
                  </from>
                  <to>
                    <xdr:col>764</xdr:col>
                    <xdr:colOff>0</xdr:colOff>
                    <xdr:row>458819</xdr:row>
                    <xdr:rowOff>0</xdr:rowOff>
                  </to>
                </anchor>
              </controlPr>
            </control>
          </mc:Choice>
        </mc:AlternateContent>
        <mc:AlternateContent xmlns:mc="http://schemas.openxmlformats.org/markup-compatibility/2006">
          <mc:Choice Requires="x14">
            <control shapeId="61558" r:id="rId61" name="Button 118">
              <controlPr locked="0" defaultSize="0" autoFill="0" autoLine="0" autoPict="0">
                <anchor moveWithCells="1" sizeWithCells="1">
                  <from>
                    <xdr:col>764</xdr:col>
                    <xdr:colOff>0</xdr:colOff>
                    <xdr:row>524355</xdr:row>
                    <xdr:rowOff>0</xdr:rowOff>
                  </from>
                  <to>
                    <xdr:col>764</xdr:col>
                    <xdr:colOff>0</xdr:colOff>
                    <xdr:row>524355</xdr:row>
                    <xdr:rowOff>0</xdr:rowOff>
                  </to>
                </anchor>
              </controlPr>
            </control>
          </mc:Choice>
        </mc:AlternateContent>
        <mc:AlternateContent xmlns:mc="http://schemas.openxmlformats.org/markup-compatibility/2006">
          <mc:Choice Requires="x14">
            <control shapeId="61559" r:id="rId62" name="Button 119">
              <controlPr locked="0" defaultSize="0" autoFill="0" autoLine="0" autoPict="0">
                <anchor moveWithCells="1" sizeWithCells="1">
                  <from>
                    <xdr:col>764</xdr:col>
                    <xdr:colOff>0</xdr:colOff>
                    <xdr:row>589891</xdr:row>
                    <xdr:rowOff>0</xdr:rowOff>
                  </from>
                  <to>
                    <xdr:col>764</xdr:col>
                    <xdr:colOff>0</xdr:colOff>
                    <xdr:row>589891</xdr:row>
                    <xdr:rowOff>0</xdr:rowOff>
                  </to>
                </anchor>
              </controlPr>
            </control>
          </mc:Choice>
        </mc:AlternateContent>
        <mc:AlternateContent xmlns:mc="http://schemas.openxmlformats.org/markup-compatibility/2006">
          <mc:Choice Requires="x14">
            <control shapeId="61560" r:id="rId63" name="Button 120">
              <controlPr locked="0" defaultSize="0" autoFill="0" autoLine="0" autoPict="0">
                <anchor moveWithCells="1" sizeWithCells="1">
                  <from>
                    <xdr:col>764</xdr:col>
                    <xdr:colOff>0</xdr:colOff>
                    <xdr:row>655427</xdr:row>
                    <xdr:rowOff>0</xdr:rowOff>
                  </from>
                  <to>
                    <xdr:col>764</xdr:col>
                    <xdr:colOff>0</xdr:colOff>
                    <xdr:row>655427</xdr:row>
                    <xdr:rowOff>0</xdr:rowOff>
                  </to>
                </anchor>
              </controlPr>
            </control>
          </mc:Choice>
        </mc:AlternateContent>
        <mc:AlternateContent xmlns:mc="http://schemas.openxmlformats.org/markup-compatibility/2006">
          <mc:Choice Requires="x14">
            <control shapeId="61561" r:id="rId64" name="Button 121">
              <controlPr locked="0" defaultSize="0" autoFill="0" autoLine="0" autoPict="0">
                <anchor moveWithCells="1" sizeWithCells="1">
                  <from>
                    <xdr:col>764</xdr:col>
                    <xdr:colOff>0</xdr:colOff>
                    <xdr:row>720963</xdr:row>
                    <xdr:rowOff>0</xdr:rowOff>
                  </from>
                  <to>
                    <xdr:col>764</xdr:col>
                    <xdr:colOff>0</xdr:colOff>
                    <xdr:row>720963</xdr:row>
                    <xdr:rowOff>0</xdr:rowOff>
                  </to>
                </anchor>
              </controlPr>
            </control>
          </mc:Choice>
        </mc:AlternateContent>
        <mc:AlternateContent xmlns:mc="http://schemas.openxmlformats.org/markup-compatibility/2006">
          <mc:Choice Requires="x14">
            <control shapeId="61562" r:id="rId65" name="Button 122">
              <controlPr locked="0" defaultSize="0" autoFill="0" autoLine="0" autoPict="0">
                <anchor moveWithCells="1" sizeWithCells="1">
                  <from>
                    <xdr:col>764</xdr:col>
                    <xdr:colOff>0</xdr:colOff>
                    <xdr:row>786499</xdr:row>
                    <xdr:rowOff>0</xdr:rowOff>
                  </from>
                  <to>
                    <xdr:col>764</xdr:col>
                    <xdr:colOff>0</xdr:colOff>
                    <xdr:row>786499</xdr:row>
                    <xdr:rowOff>0</xdr:rowOff>
                  </to>
                </anchor>
              </controlPr>
            </control>
          </mc:Choice>
        </mc:AlternateContent>
        <mc:AlternateContent xmlns:mc="http://schemas.openxmlformats.org/markup-compatibility/2006">
          <mc:Choice Requires="x14">
            <control shapeId="61563" r:id="rId66" name="Button 123">
              <controlPr locked="0" defaultSize="0" autoFill="0" autoLine="0" autoPict="0">
                <anchor moveWithCells="1" sizeWithCells="1">
                  <from>
                    <xdr:col>764</xdr:col>
                    <xdr:colOff>0</xdr:colOff>
                    <xdr:row>852035</xdr:row>
                    <xdr:rowOff>0</xdr:rowOff>
                  </from>
                  <to>
                    <xdr:col>764</xdr:col>
                    <xdr:colOff>0</xdr:colOff>
                    <xdr:row>852035</xdr:row>
                    <xdr:rowOff>0</xdr:rowOff>
                  </to>
                </anchor>
              </controlPr>
            </control>
          </mc:Choice>
        </mc:AlternateContent>
        <mc:AlternateContent xmlns:mc="http://schemas.openxmlformats.org/markup-compatibility/2006">
          <mc:Choice Requires="x14">
            <control shapeId="61564" r:id="rId67" name="Button 124">
              <controlPr locked="0" defaultSize="0" autoFill="0" autoLine="0" autoPict="0">
                <anchor moveWithCells="1" sizeWithCells="1">
                  <from>
                    <xdr:col>764</xdr:col>
                    <xdr:colOff>0</xdr:colOff>
                    <xdr:row>917571</xdr:row>
                    <xdr:rowOff>0</xdr:rowOff>
                  </from>
                  <to>
                    <xdr:col>764</xdr:col>
                    <xdr:colOff>0</xdr:colOff>
                    <xdr:row>917571</xdr:row>
                    <xdr:rowOff>0</xdr:rowOff>
                  </to>
                </anchor>
              </controlPr>
            </control>
          </mc:Choice>
        </mc:AlternateContent>
        <mc:AlternateContent xmlns:mc="http://schemas.openxmlformats.org/markup-compatibility/2006">
          <mc:Choice Requires="x14">
            <control shapeId="61565" r:id="rId68" name="Button 125">
              <controlPr locked="0" defaultSize="0" autoFill="0" autoLine="0" autoPict="0">
                <anchor moveWithCells="1" sizeWithCells="1">
                  <from>
                    <xdr:col>764</xdr:col>
                    <xdr:colOff>0</xdr:colOff>
                    <xdr:row>983107</xdr:row>
                    <xdr:rowOff>0</xdr:rowOff>
                  </from>
                  <to>
                    <xdr:col>764</xdr:col>
                    <xdr:colOff>0</xdr:colOff>
                    <xdr:row>983107</xdr:row>
                    <xdr:rowOff>0</xdr:rowOff>
                  </to>
                </anchor>
              </controlPr>
            </control>
          </mc:Choice>
        </mc:AlternateContent>
        <mc:AlternateContent xmlns:mc="http://schemas.openxmlformats.org/markup-compatibility/2006">
          <mc:Choice Requires="x14">
            <control shapeId="61566" r:id="rId69" name="Button 126">
              <controlPr locked="0" defaultSize="0" autoFill="0" autoLine="0" autoPict="0">
                <anchor moveWithCells="1" sizeWithCells="1">
                  <from>
                    <xdr:col>1020</xdr:col>
                    <xdr:colOff>0</xdr:colOff>
                    <xdr:row>67</xdr:row>
                    <xdr:rowOff>0</xdr:rowOff>
                  </from>
                  <to>
                    <xdr:col>1020</xdr:col>
                    <xdr:colOff>0</xdr:colOff>
                    <xdr:row>67</xdr:row>
                    <xdr:rowOff>0</xdr:rowOff>
                  </to>
                </anchor>
              </controlPr>
            </control>
          </mc:Choice>
        </mc:AlternateContent>
        <mc:AlternateContent xmlns:mc="http://schemas.openxmlformats.org/markup-compatibility/2006">
          <mc:Choice Requires="x14">
            <control shapeId="61567" r:id="rId70" name="Button 127">
              <controlPr locked="0" defaultSize="0" autoFill="0" autoLine="0" autoPict="0">
                <anchor moveWithCells="1" sizeWithCells="1">
                  <from>
                    <xdr:col>1020</xdr:col>
                    <xdr:colOff>0</xdr:colOff>
                    <xdr:row>65603</xdr:row>
                    <xdr:rowOff>0</xdr:rowOff>
                  </from>
                  <to>
                    <xdr:col>1020</xdr:col>
                    <xdr:colOff>0</xdr:colOff>
                    <xdr:row>65603</xdr:row>
                    <xdr:rowOff>0</xdr:rowOff>
                  </to>
                </anchor>
              </controlPr>
            </control>
          </mc:Choice>
        </mc:AlternateContent>
        <mc:AlternateContent xmlns:mc="http://schemas.openxmlformats.org/markup-compatibility/2006">
          <mc:Choice Requires="x14">
            <control shapeId="61568" r:id="rId71" name="Button 128">
              <controlPr locked="0" defaultSize="0" autoFill="0" autoLine="0" autoPict="0">
                <anchor moveWithCells="1" sizeWithCells="1">
                  <from>
                    <xdr:col>1020</xdr:col>
                    <xdr:colOff>0</xdr:colOff>
                    <xdr:row>131139</xdr:row>
                    <xdr:rowOff>0</xdr:rowOff>
                  </from>
                  <to>
                    <xdr:col>1020</xdr:col>
                    <xdr:colOff>0</xdr:colOff>
                    <xdr:row>131139</xdr:row>
                    <xdr:rowOff>0</xdr:rowOff>
                  </to>
                </anchor>
              </controlPr>
            </control>
          </mc:Choice>
        </mc:AlternateContent>
        <mc:AlternateContent xmlns:mc="http://schemas.openxmlformats.org/markup-compatibility/2006">
          <mc:Choice Requires="x14">
            <control shapeId="61569" r:id="rId72" name="Button 129">
              <controlPr locked="0" defaultSize="0" autoFill="0" autoLine="0" autoPict="0">
                <anchor moveWithCells="1" sizeWithCells="1">
                  <from>
                    <xdr:col>1020</xdr:col>
                    <xdr:colOff>0</xdr:colOff>
                    <xdr:row>196675</xdr:row>
                    <xdr:rowOff>0</xdr:rowOff>
                  </from>
                  <to>
                    <xdr:col>1020</xdr:col>
                    <xdr:colOff>0</xdr:colOff>
                    <xdr:row>196675</xdr:row>
                    <xdr:rowOff>0</xdr:rowOff>
                  </to>
                </anchor>
              </controlPr>
            </control>
          </mc:Choice>
        </mc:AlternateContent>
        <mc:AlternateContent xmlns:mc="http://schemas.openxmlformats.org/markup-compatibility/2006">
          <mc:Choice Requires="x14">
            <control shapeId="61570" r:id="rId73" name="Button 130">
              <controlPr locked="0" defaultSize="0" autoFill="0" autoLine="0" autoPict="0">
                <anchor moveWithCells="1" sizeWithCells="1">
                  <from>
                    <xdr:col>1020</xdr:col>
                    <xdr:colOff>0</xdr:colOff>
                    <xdr:row>262211</xdr:row>
                    <xdr:rowOff>0</xdr:rowOff>
                  </from>
                  <to>
                    <xdr:col>1020</xdr:col>
                    <xdr:colOff>0</xdr:colOff>
                    <xdr:row>262211</xdr:row>
                    <xdr:rowOff>0</xdr:rowOff>
                  </to>
                </anchor>
              </controlPr>
            </control>
          </mc:Choice>
        </mc:AlternateContent>
        <mc:AlternateContent xmlns:mc="http://schemas.openxmlformats.org/markup-compatibility/2006">
          <mc:Choice Requires="x14">
            <control shapeId="61571" r:id="rId74" name="Button 131">
              <controlPr locked="0" defaultSize="0" autoFill="0" autoLine="0" autoPict="0">
                <anchor moveWithCells="1" sizeWithCells="1">
                  <from>
                    <xdr:col>1020</xdr:col>
                    <xdr:colOff>0</xdr:colOff>
                    <xdr:row>327747</xdr:row>
                    <xdr:rowOff>0</xdr:rowOff>
                  </from>
                  <to>
                    <xdr:col>1020</xdr:col>
                    <xdr:colOff>0</xdr:colOff>
                    <xdr:row>327747</xdr:row>
                    <xdr:rowOff>0</xdr:rowOff>
                  </to>
                </anchor>
              </controlPr>
            </control>
          </mc:Choice>
        </mc:AlternateContent>
        <mc:AlternateContent xmlns:mc="http://schemas.openxmlformats.org/markup-compatibility/2006">
          <mc:Choice Requires="x14">
            <control shapeId="61572" r:id="rId75" name="Button 132">
              <controlPr locked="0" defaultSize="0" autoFill="0" autoLine="0" autoPict="0">
                <anchor moveWithCells="1" sizeWithCells="1">
                  <from>
                    <xdr:col>1020</xdr:col>
                    <xdr:colOff>0</xdr:colOff>
                    <xdr:row>393283</xdr:row>
                    <xdr:rowOff>0</xdr:rowOff>
                  </from>
                  <to>
                    <xdr:col>1020</xdr:col>
                    <xdr:colOff>0</xdr:colOff>
                    <xdr:row>393283</xdr:row>
                    <xdr:rowOff>0</xdr:rowOff>
                  </to>
                </anchor>
              </controlPr>
            </control>
          </mc:Choice>
        </mc:AlternateContent>
        <mc:AlternateContent xmlns:mc="http://schemas.openxmlformats.org/markup-compatibility/2006">
          <mc:Choice Requires="x14">
            <control shapeId="61573" r:id="rId76" name="Button 133">
              <controlPr locked="0" defaultSize="0" autoFill="0" autoLine="0" autoPict="0">
                <anchor moveWithCells="1" sizeWithCells="1">
                  <from>
                    <xdr:col>1020</xdr:col>
                    <xdr:colOff>0</xdr:colOff>
                    <xdr:row>458819</xdr:row>
                    <xdr:rowOff>0</xdr:rowOff>
                  </from>
                  <to>
                    <xdr:col>1020</xdr:col>
                    <xdr:colOff>0</xdr:colOff>
                    <xdr:row>458819</xdr:row>
                    <xdr:rowOff>0</xdr:rowOff>
                  </to>
                </anchor>
              </controlPr>
            </control>
          </mc:Choice>
        </mc:AlternateContent>
        <mc:AlternateContent xmlns:mc="http://schemas.openxmlformats.org/markup-compatibility/2006">
          <mc:Choice Requires="x14">
            <control shapeId="61574" r:id="rId77" name="Button 134">
              <controlPr locked="0" defaultSize="0" autoFill="0" autoLine="0" autoPict="0">
                <anchor moveWithCells="1" sizeWithCells="1">
                  <from>
                    <xdr:col>1020</xdr:col>
                    <xdr:colOff>0</xdr:colOff>
                    <xdr:row>524355</xdr:row>
                    <xdr:rowOff>0</xdr:rowOff>
                  </from>
                  <to>
                    <xdr:col>1020</xdr:col>
                    <xdr:colOff>0</xdr:colOff>
                    <xdr:row>524355</xdr:row>
                    <xdr:rowOff>0</xdr:rowOff>
                  </to>
                </anchor>
              </controlPr>
            </control>
          </mc:Choice>
        </mc:AlternateContent>
        <mc:AlternateContent xmlns:mc="http://schemas.openxmlformats.org/markup-compatibility/2006">
          <mc:Choice Requires="x14">
            <control shapeId="61575" r:id="rId78" name="Button 135">
              <controlPr locked="0" defaultSize="0" autoFill="0" autoLine="0" autoPict="0">
                <anchor moveWithCells="1" sizeWithCells="1">
                  <from>
                    <xdr:col>1020</xdr:col>
                    <xdr:colOff>0</xdr:colOff>
                    <xdr:row>589891</xdr:row>
                    <xdr:rowOff>0</xdr:rowOff>
                  </from>
                  <to>
                    <xdr:col>1020</xdr:col>
                    <xdr:colOff>0</xdr:colOff>
                    <xdr:row>589891</xdr:row>
                    <xdr:rowOff>0</xdr:rowOff>
                  </to>
                </anchor>
              </controlPr>
            </control>
          </mc:Choice>
        </mc:AlternateContent>
        <mc:AlternateContent xmlns:mc="http://schemas.openxmlformats.org/markup-compatibility/2006">
          <mc:Choice Requires="x14">
            <control shapeId="61576" r:id="rId79" name="Button 136">
              <controlPr locked="0" defaultSize="0" autoFill="0" autoLine="0" autoPict="0">
                <anchor moveWithCells="1" sizeWithCells="1">
                  <from>
                    <xdr:col>1020</xdr:col>
                    <xdr:colOff>0</xdr:colOff>
                    <xdr:row>655427</xdr:row>
                    <xdr:rowOff>0</xdr:rowOff>
                  </from>
                  <to>
                    <xdr:col>1020</xdr:col>
                    <xdr:colOff>0</xdr:colOff>
                    <xdr:row>655427</xdr:row>
                    <xdr:rowOff>0</xdr:rowOff>
                  </to>
                </anchor>
              </controlPr>
            </control>
          </mc:Choice>
        </mc:AlternateContent>
        <mc:AlternateContent xmlns:mc="http://schemas.openxmlformats.org/markup-compatibility/2006">
          <mc:Choice Requires="x14">
            <control shapeId="61577" r:id="rId80" name="Button 137">
              <controlPr locked="0" defaultSize="0" autoFill="0" autoLine="0" autoPict="0">
                <anchor moveWithCells="1" sizeWithCells="1">
                  <from>
                    <xdr:col>1020</xdr:col>
                    <xdr:colOff>0</xdr:colOff>
                    <xdr:row>720963</xdr:row>
                    <xdr:rowOff>0</xdr:rowOff>
                  </from>
                  <to>
                    <xdr:col>1020</xdr:col>
                    <xdr:colOff>0</xdr:colOff>
                    <xdr:row>720963</xdr:row>
                    <xdr:rowOff>0</xdr:rowOff>
                  </to>
                </anchor>
              </controlPr>
            </control>
          </mc:Choice>
        </mc:AlternateContent>
        <mc:AlternateContent xmlns:mc="http://schemas.openxmlformats.org/markup-compatibility/2006">
          <mc:Choice Requires="x14">
            <control shapeId="61578" r:id="rId81" name="Button 138">
              <controlPr locked="0" defaultSize="0" autoFill="0" autoLine="0" autoPict="0">
                <anchor moveWithCells="1" sizeWithCells="1">
                  <from>
                    <xdr:col>1020</xdr:col>
                    <xdr:colOff>0</xdr:colOff>
                    <xdr:row>786499</xdr:row>
                    <xdr:rowOff>0</xdr:rowOff>
                  </from>
                  <to>
                    <xdr:col>1020</xdr:col>
                    <xdr:colOff>0</xdr:colOff>
                    <xdr:row>786499</xdr:row>
                    <xdr:rowOff>0</xdr:rowOff>
                  </to>
                </anchor>
              </controlPr>
            </control>
          </mc:Choice>
        </mc:AlternateContent>
        <mc:AlternateContent xmlns:mc="http://schemas.openxmlformats.org/markup-compatibility/2006">
          <mc:Choice Requires="x14">
            <control shapeId="61579" r:id="rId82" name="Button 139">
              <controlPr locked="0" defaultSize="0" autoFill="0" autoLine="0" autoPict="0">
                <anchor moveWithCells="1" sizeWithCells="1">
                  <from>
                    <xdr:col>1020</xdr:col>
                    <xdr:colOff>0</xdr:colOff>
                    <xdr:row>852035</xdr:row>
                    <xdr:rowOff>0</xdr:rowOff>
                  </from>
                  <to>
                    <xdr:col>1020</xdr:col>
                    <xdr:colOff>0</xdr:colOff>
                    <xdr:row>852035</xdr:row>
                    <xdr:rowOff>0</xdr:rowOff>
                  </to>
                </anchor>
              </controlPr>
            </control>
          </mc:Choice>
        </mc:AlternateContent>
        <mc:AlternateContent xmlns:mc="http://schemas.openxmlformats.org/markup-compatibility/2006">
          <mc:Choice Requires="x14">
            <control shapeId="61580" r:id="rId83" name="Button 140">
              <controlPr locked="0" defaultSize="0" autoFill="0" autoLine="0" autoPict="0">
                <anchor moveWithCells="1" sizeWithCells="1">
                  <from>
                    <xdr:col>1020</xdr:col>
                    <xdr:colOff>0</xdr:colOff>
                    <xdr:row>917571</xdr:row>
                    <xdr:rowOff>0</xdr:rowOff>
                  </from>
                  <to>
                    <xdr:col>1020</xdr:col>
                    <xdr:colOff>0</xdr:colOff>
                    <xdr:row>917571</xdr:row>
                    <xdr:rowOff>0</xdr:rowOff>
                  </to>
                </anchor>
              </controlPr>
            </control>
          </mc:Choice>
        </mc:AlternateContent>
        <mc:AlternateContent xmlns:mc="http://schemas.openxmlformats.org/markup-compatibility/2006">
          <mc:Choice Requires="x14">
            <control shapeId="61581" r:id="rId84" name="Button 141">
              <controlPr locked="0" defaultSize="0" autoFill="0" autoLine="0" autoPict="0">
                <anchor moveWithCells="1" sizeWithCells="1">
                  <from>
                    <xdr:col>1020</xdr:col>
                    <xdr:colOff>0</xdr:colOff>
                    <xdr:row>983107</xdr:row>
                    <xdr:rowOff>0</xdr:rowOff>
                  </from>
                  <to>
                    <xdr:col>1020</xdr:col>
                    <xdr:colOff>0</xdr:colOff>
                    <xdr:row>983107</xdr:row>
                    <xdr:rowOff>0</xdr:rowOff>
                  </to>
                </anchor>
              </controlPr>
            </control>
          </mc:Choice>
        </mc:AlternateContent>
        <mc:AlternateContent xmlns:mc="http://schemas.openxmlformats.org/markup-compatibility/2006">
          <mc:Choice Requires="x14">
            <control shapeId="61582" r:id="rId85" name="Button 142">
              <controlPr locked="0" defaultSize="0" autoFill="0" autoLine="0" autoPict="0">
                <anchor moveWithCells="1" sizeWithCells="1">
                  <from>
                    <xdr:col>1276</xdr:col>
                    <xdr:colOff>0</xdr:colOff>
                    <xdr:row>67</xdr:row>
                    <xdr:rowOff>0</xdr:rowOff>
                  </from>
                  <to>
                    <xdr:col>1276</xdr:col>
                    <xdr:colOff>0</xdr:colOff>
                    <xdr:row>67</xdr:row>
                    <xdr:rowOff>0</xdr:rowOff>
                  </to>
                </anchor>
              </controlPr>
            </control>
          </mc:Choice>
        </mc:AlternateContent>
        <mc:AlternateContent xmlns:mc="http://schemas.openxmlformats.org/markup-compatibility/2006">
          <mc:Choice Requires="x14">
            <control shapeId="61583" r:id="rId86" name="Button 143">
              <controlPr locked="0" defaultSize="0" autoFill="0" autoLine="0" autoPict="0">
                <anchor moveWithCells="1" sizeWithCells="1">
                  <from>
                    <xdr:col>1276</xdr:col>
                    <xdr:colOff>0</xdr:colOff>
                    <xdr:row>65603</xdr:row>
                    <xdr:rowOff>0</xdr:rowOff>
                  </from>
                  <to>
                    <xdr:col>1276</xdr:col>
                    <xdr:colOff>0</xdr:colOff>
                    <xdr:row>65603</xdr:row>
                    <xdr:rowOff>0</xdr:rowOff>
                  </to>
                </anchor>
              </controlPr>
            </control>
          </mc:Choice>
        </mc:AlternateContent>
        <mc:AlternateContent xmlns:mc="http://schemas.openxmlformats.org/markup-compatibility/2006">
          <mc:Choice Requires="x14">
            <control shapeId="61584" r:id="rId87" name="Button 144">
              <controlPr locked="0" defaultSize="0" autoFill="0" autoLine="0" autoPict="0">
                <anchor moveWithCells="1" sizeWithCells="1">
                  <from>
                    <xdr:col>1276</xdr:col>
                    <xdr:colOff>0</xdr:colOff>
                    <xdr:row>131139</xdr:row>
                    <xdr:rowOff>0</xdr:rowOff>
                  </from>
                  <to>
                    <xdr:col>1276</xdr:col>
                    <xdr:colOff>0</xdr:colOff>
                    <xdr:row>131139</xdr:row>
                    <xdr:rowOff>0</xdr:rowOff>
                  </to>
                </anchor>
              </controlPr>
            </control>
          </mc:Choice>
        </mc:AlternateContent>
        <mc:AlternateContent xmlns:mc="http://schemas.openxmlformats.org/markup-compatibility/2006">
          <mc:Choice Requires="x14">
            <control shapeId="61585" r:id="rId88" name="Button 145">
              <controlPr locked="0" defaultSize="0" autoFill="0" autoLine="0" autoPict="0">
                <anchor moveWithCells="1" sizeWithCells="1">
                  <from>
                    <xdr:col>1276</xdr:col>
                    <xdr:colOff>0</xdr:colOff>
                    <xdr:row>196675</xdr:row>
                    <xdr:rowOff>0</xdr:rowOff>
                  </from>
                  <to>
                    <xdr:col>1276</xdr:col>
                    <xdr:colOff>0</xdr:colOff>
                    <xdr:row>196675</xdr:row>
                    <xdr:rowOff>0</xdr:rowOff>
                  </to>
                </anchor>
              </controlPr>
            </control>
          </mc:Choice>
        </mc:AlternateContent>
        <mc:AlternateContent xmlns:mc="http://schemas.openxmlformats.org/markup-compatibility/2006">
          <mc:Choice Requires="x14">
            <control shapeId="61586" r:id="rId89" name="Button 146">
              <controlPr locked="0" defaultSize="0" autoFill="0" autoLine="0" autoPict="0">
                <anchor moveWithCells="1" sizeWithCells="1">
                  <from>
                    <xdr:col>1276</xdr:col>
                    <xdr:colOff>0</xdr:colOff>
                    <xdr:row>262211</xdr:row>
                    <xdr:rowOff>0</xdr:rowOff>
                  </from>
                  <to>
                    <xdr:col>1276</xdr:col>
                    <xdr:colOff>0</xdr:colOff>
                    <xdr:row>262211</xdr:row>
                    <xdr:rowOff>0</xdr:rowOff>
                  </to>
                </anchor>
              </controlPr>
            </control>
          </mc:Choice>
        </mc:AlternateContent>
        <mc:AlternateContent xmlns:mc="http://schemas.openxmlformats.org/markup-compatibility/2006">
          <mc:Choice Requires="x14">
            <control shapeId="61587" r:id="rId90" name="Button 147">
              <controlPr locked="0" defaultSize="0" autoFill="0" autoLine="0" autoPict="0">
                <anchor moveWithCells="1" sizeWithCells="1">
                  <from>
                    <xdr:col>1276</xdr:col>
                    <xdr:colOff>0</xdr:colOff>
                    <xdr:row>327747</xdr:row>
                    <xdr:rowOff>0</xdr:rowOff>
                  </from>
                  <to>
                    <xdr:col>1276</xdr:col>
                    <xdr:colOff>0</xdr:colOff>
                    <xdr:row>327747</xdr:row>
                    <xdr:rowOff>0</xdr:rowOff>
                  </to>
                </anchor>
              </controlPr>
            </control>
          </mc:Choice>
        </mc:AlternateContent>
        <mc:AlternateContent xmlns:mc="http://schemas.openxmlformats.org/markup-compatibility/2006">
          <mc:Choice Requires="x14">
            <control shapeId="61588" r:id="rId91" name="Button 148">
              <controlPr locked="0" defaultSize="0" autoFill="0" autoLine="0" autoPict="0">
                <anchor moveWithCells="1" sizeWithCells="1">
                  <from>
                    <xdr:col>1276</xdr:col>
                    <xdr:colOff>0</xdr:colOff>
                    <xdr:row>393283</xdr:row>
                    <xdr:rowOff>0</xdr:rowOff>
                  </from>
                  <to>
                    <xdr:col>1276</xdr:col>
                    <xdr:colOff>0</xdr:colOff>
                    <xdr:row>393283</xdr:row>
                    <xdr:rowOff>0</xdr:rowOff>
                  </to>
                </anchor>
              </controlPr>
            </control>
          </mc:Choice>
        </mc:AlternateContent>
        <mc:AlternateContent xmlns:mc="http://schemas.openxmlformats.org/markup-compatibility/2006">
          <mc:Choice Requires="x14">
            <control shapeId="61589" r:id="rId92" name="Button 149">
              <controlPr locked="0" defaultSize="0" autoFill="0" autoLine="0" autoPict="0">
                <anchor moveWithCells="1" sizeWithCells="1">
                  <from>
                    <xdr:col>1276</xdr:col>
                    <xdr:colOff>0</xdr:colOff>
                    <xdr:row>458819</xdr:row>
                    <xdr:rowOff>0</xdr:rowOff>
                  </from>
                  <to>
                    <xdr:col>1276</xdr:col>
                    <xdr:colOff>0</xdr:colOff>
                    <xdr:row>458819</xdr:row>
                    <xdr:rowOff>0</xdr:rowOff>
                  </to>
                </anchor>
              </controlPr>
            </control>
          </mc:Choice>
        </mc:AlternateContent>
        <mc:AlternateContent xmlns:mc="http://schemas.openxmlformats.org/markup-compatibility/2006">
          <mc:Choice Requires="x14">
            <control shapeId="61590" r:id="rId93" name="Button 150">
              <controlPr locked="0" defaultSize="0" autoFill="0" autoLine="0" autoPict="0">
                <anchor moveWithCells="1" sizeWithCells="1">
                  <from>
                    <xdr:col>1276</xdr:col>
                    <xdr:colOff>0</xdr:colOff>
                    <xdr:row>524355</xdr:row>
                    <xdr:rowOff>0</xdr:rowOff>
                  </from>
                  <to>
                    <xdr:col>1276</xdr:col>
                    <xdr:colOff>0</xdr:colOff>
                    <xdr:row>524355</xdr:row>
                    <xdr:rowOff>0</xdr:rowOff>
                  </to>
                </anchor>
              </controlPr>
            </control>
          </mc:Choice>
        </mc:AlternateContent>
        <mc:AlternateContent xmlns:mc="http://schemas.openxmlformats.org/markup-compatibility/2006">
          <mc:Choice Requires="x14">
            <control shapeId="61591" r:id="rId94" name="Button 151">
              <controlPr locked="0" defaultSize="0" autoFill="0" autoLine="0" autoPict="0">
                <anchor moveWithCells="1" sizeWithCells="1">
                  <from>
                    <xdr:col>1276</xdr:col>
                    <xdr:colOff>0</xdr:colOff>
                    <xdr:row>589891</xdr:row>
                    <xdr:rowOff>0</xdr:rowOff>
                  </from>
                  <to>
                    <xdr:col>1276</xdr:col>
                    <xdr:colOff>0</xdr:colOff>
                    <xdr:row>589891</xdr:row>
                    <xdr:rowOff>0</xdr:rowOff>
                  </to>
                </anchor>
              </controlPr>
            </control>
          </mc:Choice>
        </mc:AlternateContent>
        <mc:AlternateContent xmlns:mc="http://schemas.openxmlformats.org/markup-compatibility/2006">
          <mc:Choice Requires="x14">
            <control shapeId="61592" r:id="rId95" name="Button 152">
              <controlPr locked="0" defaultSize="0" autoFill="0" autoLine="0" autoPict="0">
                <anchor moveWithCells="1" sizeWithCells="1">
                  <from>
                    <xdr:col>1276</xdr:col>
                    <xdr:colOff>0</xdr:colOff>
                    <xdr:row>655427</xdr:row>
                    <xdr:rowOff>0</xdr:rowOff>
                  </from>
                  <to>
                    <xdr:col>1276</xdr:col>
                    <xdr:colOff>0</xdr:colOff>
                    <xdr:row>655427</xdr:row>
                    <xdr:rowOff>0</xdr:rowOff>
                  </to>
                </anchor>
              </controlPr>
            </control>
          </mc:Choice>
        </mc:AlternateContent>
        <mc:AlternateContent xmlns:mc="http://schemas.openxmlformats.org/markup-compatibility/2006">
          <mc:Choice Requires="x14">
            <control shapeId="61593" r:id="rId96" name="Button 153">
              <controlPr locked="0" defaultSize="0" autoFill="0" autoLine="0" autoPict="0">
                <anchor moveWithCells="1" sizeWithCells="1">
                  <from>
                    <xdr:col>1276</xdr:col>
                    <xdr:colOff>0</xdr:colOff>
                    <xdr:row>720963</xdr:row>
                    <xdr:rowOff>0</xdr:rowOff>
                  </from>
                  <to>
                    <xdr:col>1276</xdr:col>
                    <xdr:colOff>0</xdr:colOff>
                    <xdr:row>720963</xdr:row>
                    <xdr:rowOff>0</xdr:rowOff>
                  </to>
                </anchor>
              </controlPr>
            </control>
          </mc:Choice>
        </mc:AlternateContent>
        <mc:AlternateContent xmlns:mc="http://schemas.openxmlformats.org/markup-compatibility/2006">
          <mc:Choice Requires="x14">
            <control shapeId="61594" r:id="rId97" name="Button 154">
              <controlPr locked="0" defaultSize="0" autoFill="0" autoLine="0" autoPict="0">
                <anchor moveWithCells="1" sizeWithCells="1">
                  <from>
                    <xdr:col>1276</xdr:col>
                    <xdr:colOff>0</xdr:colOff>
                    <xdr:row>786499</xdr:row>
                    <xdr:rowOff>0</xdr:rowOff>
                  </from>
                  <to>
                    <xdr:col>1276</xdr:col>
                    <xdr:colOff>0</xdr:colOff>
                    <xdr:row>786499</xdr:row>
                    <xdr:rowOff>0</xdr:rowOff>
                  </to>
                </anchor>
              </controlPr>
            </control>
          </mc:Choice>
        </mc:AlternateContent>
        <mc:AlternateContent xmlns:mc="http://schemas.openxmlformats.org/markup-compatibility/2006">
          <mc:Choice Requires="x14">
            <control shapeId="61595" r:id="rId98" name="Button 155">
              <controlPr locked="0" defaultSize="0" autoFill="0" autoLine="0" autoPict="0">
                <anchor moveWithCells="1" sizeWithCells="1">
                  <from>
                    <xdr:col>1276</xdr:col>
                    <xdr:colOff>0</xdr:colOff>
                    <xdr:row>852035</xdr:row>
                    <xdr:rowOff>0</xdr:rowOff>
                  </from>
                  <to>
                    <xdr:col>1276</xdr:col>
                    <xdr:colOff>0</xdr:colOff>
                    <xdr:row>852035</xdr:row>
                    <xdr:rowOff>0</xdr:rowOff>
                  </to>
                </anchor>
              </controlPr>
            </control>
          </mc:Choice>
        </mc:AlternateContent>
        <mc:AlternateContent xmlns:mc="http://schemas.openxmlformats.org/markup-compatibility/2006">
          <mc:Choice Requires="x14">
            <control shapeId="61596" r:id="rId99" name="Button 156">
              <controlPr locked="0" defaultSize="0" autoFill="0" autoLine="0" autoPict="0">
                <anchor moveWithCells="1" sizeWithCells="1">
                  <from>
                    <xdr:col>1276</xdr:col>
                    <xdr:colOff>0</xdr:colOff>
                    <xdr:row>917571</xdr:row>
                    <xdr:rowOff>0</xdr:rowOff>
                  </from>
                  <to>
                    <xdr:col>1276</xdr:col>
                    <xdr:colOff>0</xdr:colOff>
                    <xdr:row>917571</xdr:row>
                    <xdr:rowOff>0</xdr:rowOff>
                  </to>
                </anchor>
              </controlPr>
            </control>
          </mc:Choice>
        </mc:AlternateContent>
        <mc:AlternateContent xmlns:mc="http://schemas.openxmlformats.org/markup-compatibility/2006">
          <mc:Choice Requires="x14">
            <control shapeId="61597" r:id="rId100" name="Button 157">
              <controlPr locked="0" defaultSize="0" autoFill="0" autoLine="0" autoPict="0">
                <anchor moveWithCells="1" sizeWithCells="1">
                  <from>
                    <xdr:col>1276</xdr:col>
                    <xdr:colOff>0</xdr:colOff>
                    <xdr:row>983107</xdr:row>
                    <xdr:rowOff>0</xdr:rowOff>
                  </from>
                  <to>
                    <xdr:col>1276</xdr:col>
                    <xdr:colOff>0</xdr:colOff>
                    <xdr:row>983107</xdr:row>
                    <xdr:rowOff>0</xdr:rowOff>
                  </to>
                </anchor>
              </controlPr>
            </control>
          </mc:Choice>
        </mc:AlternateContent>
        <mc:AlternateContent xmlns:mc="http://schemas.openxmlformats.org/markup-compatibility/2006">
          <mc:Choice Requires="x14">
            <control shapeId="61598" r:id="rId101" name="Button 158">
              <controlPr locked="0" defaultSize="0" autoFill="0" autoLine="0" autoPict="0">
                <anchor moveWithCells="1" sizeWithCells="1">
                  <from>
                    <xdr:col>1532</xdr:col>
                    <xdr:colOff>0</xdr:colOff>
                    <xdr:row>67</xdr:row>
                    <xdr:rowOff>0</xdr:rowOff>
                  </from>
                  <to>
                    <xdr:col>1532</xdr:col>
                    <xdr:colOff>0</xdr:colOff>
                    <xdr:row>67</xdr:row>
                    <xdr:rowOff>0</xdr:rowOff>
                  </to>
                </anchor>
              </controlPr>
            </control>
          </mc:Choice>
        </mc:AlternateContent>
        <mc:AlternateContent xmlns:mc="http://schemas.openxmlformats.org/markup-compatibility/2006">
          <mc:Choice Requires="x14">
            <control shapeId="61599" r:id="rId102" name="Button 159">
              <controlPr locked="0" defaultSize="0" autoFill="0" autoLine="0" autoPict="0">
                <anchor moveWithCells="1" sizeWithCells="1">
                  <from>
                    <xdr:col>1532</xdr:col>
                    <xdr:colOff>0</xdr:colOff>
                    <xdr:row>65603</xdr:row>
                    <xdr:rowOff>0</xdr:rowOff>
                  </from>
                  <to>
                    <xdr:col>1532</xdr:col>
                    <xdr:colOff>0</xdr:colOff>
                    <xdr:row>65603</xdr:row>
                    <xdr:rowOff>0</xdr:rowOff>
                  </to>
                </anchor>
              </controlPr>
            </control>
          </mc:Choice>
        </mc:AlternateContent>
        <mc:AlternateContent xmlns:mc="http://schemas.openxmlformats.org/markup-compatibility/2006">
          <mc:Choice Requires="x14">
            <control shapeId="61600" r:id="rId103" name="Button 160">
              <controlPr locked="0" defaultSize="0" autoFill="0" autoLine="0" autoPict="0">
                <anchor moveWithCells="1" sizeWithCells="1">
                  <from>
                    <xdr:col>1532</xdr:col>
                    <xdr:colOff>0</xdr:colOff>
                    <xdr:row>131139</xdr:row>
                    <xdr:rowOff>0</xdr:rowOff>
                  </from>
                  <to>
                    <xdr:col>1532</xdr:col>
                    <xdr:colOff>0</xdr:colOff>
                    <xdr:row>131139</xdr:row>
                    <xdr:rowOff>0</xdr:rowOff>
                  </to>
                </anchor>
              </controlPr>
            </control>
          </mc:Choice>
        </mc:AlternateContent>
        <mc:AlternateContent xmlns:mc="http://schemas.openxmlformats.org/markup-compatibility/2006">
          <mc:Choice Requires="x14">
            <control shapeId="61601" r:id="rId104" name="Button 161">
              <controlPr locked="0" defaultSize="0" autoFill="0" autoLine="0" autoPict="0">
                <anchor moveWithCells="1" sizeWithCells="1">
                  <from>
                    <xdr:col>1532</xdr:col>
                    <xdr:colOff>0</xdr:colOff>
                    <xdr:row>196675</xdr:row>
                    <xdr:rowOff>0</xdr:rowOff>
                  </from>
                  <to>
                    <xdr:col>1532</xdr:col>
                    <xdr:colOff>0</xdr:colOff>
                    <xdr:row>196675</xdr:row>
                    <xdr:rowOff>0</xdr:rowOff>
                  </to>
                </anchor>
              </controlPr>
            </control>
          </mc:Choice>
        </mc:AlternateContent>
        <mc:AlternateContent xmlns:mc="http://schemas.openxmlformats.org/markup-compatibility/2006">
          <mc:Choice Requires="x14">
            <control shapeId="61602" r:id="rId105" name="Button 162">
              <controlPr locked="0" defaultSize="0" autoFill="0" autoLine="0" autoPict="0">
                <anchor moveWithCells="1" sizeWithCells="1">
                  <from>
                    <xdr:col>1532</xdr:col>
                    <xdr:colOff>0</xdr:colOff>
                    <xdr:row>262211</xdr:row>
                    <xdr:rowOff>0</xdr:rowOff>
                  </from>
                  <to>
                    <xdr:col>1532</xdr:col>
                    <xdr:colOff>0</xdr:colOff>
                    <xdr:row>262211</xdr:row>
                    <xdr:rowOff>0</xdr:rowOff>
                  </to>
                </anchor>
              </controlPr>
            </control>
          </mc:Choice>
        </mc:AlternateContent>
        <mc:AlternateContent xmlns:mc="http://schemas.openxmlformats.org/markup-compatibility/2006">
          <mc:Choice Requires="x14">
            <control shapeId="61603" r:id="rId106" name="Button 163">
              <controlPr locked="0" defaultSize="0" autoFill="0" autoLine="0" autoPict="0">
                <anchor moveWithCells="1" sizeWithCells="1">
                  <from>
                    <xdr:col>1532</xdr:col>
                    <xdr:colOff>0</xdr:colOff>
                    <xdr:row>327747</xdr:row>
                    <xdr:rowOff>0</xdr:rowOff>
                  </from>
                  <to>
                    <xdr:col>1532</xdr:col>
                    <xdr:colOff>0</xdr:colOff>
                    <xdr:row>327747</xdr:row>
                    <xdr:rowOff>0</xdr:rowOff>
                  </to>
                </anchor>
              </controlPr>
            </control>
          </mc:Choice>
        </mc:AlternateContent>
        <mc:AlternateContent xmlns:mc="http://schemas.openxmlformats.org/markup-compatibility/2006">
          <mc:Choice Requires="x14">
            <control shapeId="61604" r:id="rId107" name="Button 164">
              <controlPr locked="0" defaultSize="0" autoFill="0" autoLine="0" autoPict="0">
                <anchor moveWithCells="1" sizeWithCells="1">
                  <from>
                    <xdr:col>1532</xdr:col>
                    <xdr:colOff>0</xdr:colOff>
                    <xdr:row>393283</xdr:row>
                    <xdr:rowOff>0</xdr:rowOff>
                  </from>
                  <to>
                    <xdr:col>1532</xdr:col>
                    <xdr:colOff>0</xdr:colOff>
                    <xdr:row>393283</xdr:row>
                    <xdr:rowOff>0</xdr:rowOff>
                  </to>
                </anchor>
              </controlPr>
            </control>
          </mc:Choice>
        </mc:AlternateContent>
        <mc:AlternateContent xmlns:mc="http://schemas.openxmlformats.org/markup-compatibility/2006">
          <mc:Choice Requires="x14">
            <control shapeId="61605" r:id="rId108" name="Button 165">
              <controlPr locked="0" defaultSize="0" autoFill="0" autoLine="0" autoPict="0">
                <anchor moveWithCells="1" sizeWithCells="1">
                  <from>
                    <xdr:col>1532</xdr:col>
                    <xdr:colOff>0</xdr:colOff>
                    <xdr:row>458819</xdr:row>
                    <xdr:rowOff>0</xdr:rowOff>
                  </from>
                  <to>
                    <xdr:col>1532</xdr:col>
                    <xdr:colOff>0</xdr:colOff>
                    <xdr:row>458819</xdr:row>
                    <xdr:rowOff>0</xdr:rowOff>
                  </to>
                </anchor>
              </controlPr>
            </control>
          </mc:Choice>
        </mc:AlternateContent>
        <mc:AlternateContent xmlns:mc="http://schemas.openxmlformats.org/markup-compatibility/2006">
          <mc:Choice Requires="x14">
            <control shapeId="61606" r:id="rId109" name="Button 166">
              <controlPr locked="0" defaultSize="0" autoFill="0" autoLine="0" autoPict="0">
                <anchor moveWithCells="1" sizeWithCells="1">
                  <from>
                    <xdr:col>1532</xdr:col>
                    <xdr:colOff>0</xdr:colOff>
                    <xdr:row>524355</xdr:row>
                    <xdr:rowOff>0</xdr:rowOff>
                  </from>
                  <to>
                    <xdr:col>1532</xdr:col>
                    <xdr:colOff>0</xdr:colOff>
                    <xdr:row>524355</xdr:row>
                    <xdr:rowOff>0</xdr:rowOff>
                  </to>
                </anchor>
              </controlPr>
            </control>
          </mc:Choice>
        </mc:AlternateContent>
        <mc:AlternateContent xmlns:mc="http://schemas.openxmlformats.org/markup-compatibility/2006">
          <mc:Choice Requires="x14">
            <control shapeId="61607" r:id="rId110" name="Button 167">
              <controlPr locked="0" defaultSize="0" autoFill="0" autoLine="0" autoPict="0">
                <anchor moveWithCells="1" sizeWithCells="1">
                  <from>
                    <xdr:col>1532</xdr:col>
                    <xdr:colOff>0</xdr:colOff>
                    <xdr:row>589891</xdr:row>
                    <xdr:rowOff>0</xdr:rowOff>
                  </from>
                  <to>
                    <xdr:col>1532</xdr:col>
                    <xdr:colOff>0</xdr:colOff>
                    <xdr:row>589891</xdr:row>
                    <xdr:rowOff>0</xdr:rowOff>
                  </to>
                </anchor>
              </controlPr>
            </control>
          </mc:Choice>
        </mc:AlternateContent>
        <mc:AlternateContent xmlns:mc="http://schemas.openxmlformats.org/markup-compatibility/2006">
          <mc:Choice Requires="x14">
            <control shapeId="61608" r:id="rId111" name="Button 168">
              <controlPr locked="0" defaultSize="0" autoFill="0" autoLine="0" autoPict="0">
                <anchor moveWithCells="1" sizeWithCells="1">
                  <from>
                    <xdr:col>1532</xdr:col>
                    <xdr:colOff>0</xdr:colOff>
                    <xdr:row>655427</xdr:row>
                    <xdr:rowOff>0</xdr:rowOff>
                  </from>
                  <to>
                    <xdr:col>1532</xdr:col>
                    <xdr:colOff>0</xdr:colOff>
                    <xdr:row>655427</xdr:row>
                    <xdr:rowOff>0</xdr:rowOff>
                  </to>
                </anchor>
              </controlPr>
            </control>
          </mc:Choice>
        </mc:AlternateContent>
        <mc:AlternateContent xmlns:mc="http://schemas.openxmlformats.org/markup-compatibility/2006">
          <mc:Choice Requires="x14">
            <control shapeId="61609" r:id="rId112" name="Button 169">
              <controlPr locked="0" defaultSize="0" autoFill="0" autoLine="0" autoPict="0">
                <anchor moveWithCells="1" sizeWithCells="1">
                  <from>
                    <xdr:col>1532</xdr:col>
                    <xdr:colOff>0</xdr:colOff>
                    <xdr:row>720963</xdr:row>
                    <xdr:rowOff>0</xdr:rowOff>
                  </from>
                  <to>
                    <xdr:col>1532</xdr:col>
                    <xdr:colOff>0</xdr:colOff>
                    <xdr:row>720963</xdr:row>
                    <xdr:rowOff>0</xdr:rowOff>
                  </to>
                </anchor>
              </controlPr>
            </control>
          </mc:Choice>
        </mc:AlternateContent>
        <mc:AlternateContent xmlns:mc="http://schemas.openxmlformats.org/markup-compatibility/2006">
          <mc:Choice Requires="x14">
            <control shapeId="61610" r:id="rId113" name="Button 170">
              <controlPr locked="0" defaultSize="0" autoFill="0" autoLine="0" autoPict="0">
                <anchor moveWithCells="1" sizeWithCells="1">
                  <from>
                    <xdr:col>1532</xdr:col>
                    <xdr:colOff>0</xdr:colOff>
                    <xdr:row>786499</xdr:row>
                    <xdr:rowOff>0</xdr:rowOff>
                  </from>
                  <to>
                    <xdr:col>1532</xdr:col>
                    <xdr:colOff>0</xdr:colOff>
                    <xdr:row>786499</xdr:row>
                    <xdr:rowOff>0</xdr:rowOff>
                  </to>
                </anchor>
              </controlPr>
            </control>
          </mc:Choice>
        </mc:AlternateContent>
        <mc:AlternateContent xmlns:mc="http://schemas.openxmlformats.org/markup-compatibility/2006">
          <mc:Choice Requires="x14">
            <control shapeId="61611" r:id="rId114" name="Button 171">
              <controlPr locked="0" defaultSize="0" autoFill="0" autoLine="0" autoPict="0">
                <anchor moveWithCells="1" sizeWithCells="1">
                  <from>
                    <xdr:col>1532</xdr:col>
                    <xdr:colOff>0</xdr:colOff>
                    <xdr:row>852035</xdr:row>
                    <xdr:rowOff>0</xdr:rowOff>
                  </from>
                  <to>
                    <xdr:col>1532</xdr:col>
                    <xdr:colOff>0</xdr:colOff>
                    <xdr:row>852035</xdr:row>
                    <xdr:rowOff>0</xdr:rowOff>
                  </to>
                </anchor>
              </controlPr>
            </control>
          </mc:Choice>
        </mc:AlternateContent>
        <mc:AlternateContent xmlns:mc="http://schemas.openxmlformats.org/markup-compatibility/2006">
          <mc:Choice Requires="x14">
            <control shapeId="61612" r:id="rId115" name="Button 172">
              <controlPr locked="0" defaultSize="0" autoFill="0" autoLine="0" autoPict="0">
                <anchor moveWithCells="1" sizeWithCells="1">
                  <from>
                    <xdr:col>1532</xdr:col>
                    <xdr:colOff>0</xdr:colOff>
                    <xdr:row>917571</xdr:row>
                    <xdr:rowOff>0</xdr:rowOff>
                  </from>
                  <to>
                    <xdr:col>1532</xdr:col>
                    <xdr:colOff>0</xdr:colOff>
                    <xdr:row>917571</xdr:row>
                    <xdr:rowOff>0</xdr:rowOff>
                  </to>
                </anchor>
              </controlPr>
            </control>
          </mc:Choice>
        </mc:AlternateContent>
        <mc:AlternateContent xmlns:mc="http://schemas.openxmlformats.org/markup-compatibility/2006">
          <mc:Choice Requires="x14">
            <control shapeId="61613" r:id="rId116" name="Button 173">
              <controlPr locked="0" defaultSize="0" autoFill="0" autoLine="0" autoPict="0">
                <anchor moveWithCells="1" sizeWithCells="1">
                  <from>
                    <xdr:col>1532</xdr:col>
                    <xdr:colOff>0</xdr:colOff>
                    <xdr:row>983107</xdr:row>
                    <xdr:rowOff>0</xdr:rowOff>
                  </from>
                  <to>
                    <xdr:col>1532</xdr:col>
                    <xdr:colOff>0</xdr:colOff>
                    <xdr:row>983107</xdr:row>
                    <xdr:rowOff>0</xdr:rowOff>
                  </to>
                </anchor>
              </controlPr>
            </control>
          </mc:Choice>
        </mc:AlternateContent>
        <mc:AlternateContent xmlns:mc="http://schemas.openxmlformats.org/markup-compatibility/2006">
          <mc:Choice Requires="x14">
            <control shapeId="61614" r:id="rId117" name="Button 174">
              <controlPr locked="0" defaultSize="0" autoFill="0" autoLine="0" autoPict="0">
                <anchor moveWithCells="1" sizeWithCells="1">
                  <from>
                    <xdr:col>1788</xdr:col>
                    <xdr:colOff>0</xdr:colOff>
                    <xdr:row>67</xdr:row>
                    <xdr:rowOff>0</xdr:rowOff>
                  </from>
                  <to>
                    <xdr:col>1788</xdr:col>
                    <xdr:colOff>0</xdr:colOff>
                    <xdr:row>67</xdr:row>
                    <xdr:rowOff>0</xdr:rowOff>
                  </to>
                </anchor>
              </controlPr>
            </control>
          </mc:Choice>
        </mc:AlternateContent>
        <mc:AlternateContent xmlns:mc="http://schemas.openxmlformats.org/markup-compatibility/2006">
          <mc:Choice Requires="x14">
            <control shapeId="61615" r:id="rId118" name="Button 175">
              <controlPr locked="0" defaultSize="0" autoFill="0" autoLine="0" autoPict="0">
                <anchor moveWithCells="1" sizeWithCells="1">
                  <from>
                    <xdr:col>1788</xdr:col>
                    <xdr:colOff>0</xdr:colOff>
                    <xdr:row>65603</xdr:row>
                    <xdr:rowOff>0</xdr:rowOff>
                  </from>
                  <to>
                    <xdr:col>1788</xdr:col>
                    <xdr:colOff>0</xdr:colOff>
                    <xdr:row>65603</xdr:row>
                    <xdr:rowOff>0</xdr:rowOff>
                  </to>
                </anchor>
              </controlPr>
            </control>
          </mc:Choice>
        </mc:AlternateContent>
        <mc:AlternateContent xmlns:mc="http://schemas.openxmlformats.org/markup-compatibility/2006">
          <mc:Choice Requires="x14">
            <control shapeId="61616" r:id="rId119" name="Button 176">
              <controlPr locked="0" defaultSize="0" autoFill="0" autoLine="0" autoPict="0">
                <anchor moveWithCells="1" sizeWithCells="1">
                  <from>
                    <xdr:col>1788</xdr:col>
                    <xdr:colOff>0</xdr:colOff>
                    <xdr:row>131139</xdr:row>
                    <xdr:rowOff>0</xdr:rowOff>
                  </from>
                  <to>
                    <xdr:col>1788</xdr:col>
                    <xdr:colOff>0</xdr:colOff>
                    <xdr:row>131139</xdr:row>
                    <xdr:rowOff>0</xdr:rowOff>
                  </to>
                </anchor>
              </controlPr>
            </control>
          </mc:Choice>
        </mc:AlternateContent>
        <mc:AlternateContent xmlns:mc="http://schemas.openxmlformats.org/markup-compatibility/2006">
          <mc:Choice Requires="x14">
            <control shapeId="61617" r:id="rId120" name="Button 177">
              <controlPr locked="0" defaultSize="0" autoFill="0" autoLine="0" autoPict="0">
                <anchor moveWithCells="1" sizeWithCells="1">
                  <from>
                    <xdr:col>1788</xdr:col>
                    <xdr:colOff>0</xdr:colOff>
                    <xdr:row>196675</xdr:row>
                    <xdr:rowOff>0</xdr:rowOff>
                  </from>
                  <to>
                    <xdr:col>1788</xdr:col>
                    <xdr:colOff>0</xdr:colOff>
                    <xdr:row>196675</xdr:row>
                    <xdr:rowOff>0</xdr:rowOff>
                  </to>
                </anchor>
              </controlPr>
            </control>
          </mc:Choice>
        </mc:AlternateContent>
        <mc:AlternateContent xmlns:mc="http://schemas.openxmlformats.org/markup-compatibility/2006">
          <mc:Choice Requires="x14">
            <control shapeId="61618" r:id="rId121" name="Button 178">
              <controlPr locked="0" defaultSize="0" autoFill="0" autoLine="0" autoPict="0">
                <anchor moveWithCells="1" sizeWithCells="1">
                  <from>
                    <xdr:col>1788</xdr:col>
                    <xdr:colOff>0</xdr:colOff>
                    <xdr:row>262211</xdr:row>
                    <xdr:rowOff>0</xdr:rowOff>
                  </from>
                  <to>
                    <xdr:col>1788</xdr:col>
                    <xdr:colOff>0</xdr:colOff>
                    <xdr:row>262211</xdr:row>
                    <xdr:rowOff>0</xdr:rowOff>
                  </to>
                </anchor>
              </controlPr>
            </control>
          </mc:Choice>
        </mc:AlternateContent>
        <mc:AlternateContent xmlns:mc="http://schemas.openxmlformats.org/markup-compatibility/2006">
          <mc:Choice Requires="x14">
            <control shapeId="61619" r:id="rId122" name="Button 179">
              <controlPr locked="0" defaultSize="0" autoFill="0" autoLine="0" autoPict="0">
                <anchor moveWithCells="1" sizeWithCells="1">
                  <from>
                    <xdr:col>1788</xdr:col>
                    <xdr:colOff>0</xdr:colOff>
                    <xdr:row>327747</xdr:row>
                    <xdr:rowOff>0</xdr:rowOff>
                  </from>
                  <to>
                    <xdr:col>1788</xdr:col>
                    <xdr:colOff>0</xdr:colOff>
                    <xdr:row>327747</xdr:row>
                    <xdr:rowOff>0</xdr:rowOff>
                  </to>
                </anchor>
              </controlPr>
            </control>
          </mc:Choice>
        </mc:AlternateContent>
        <mc:AlternateContent xmlns:mc="http://schemas.openxmlformats.org/markup-compatibility/2006">
          <mc:Choice Requires="x14">
            <control shapeId="61620" r:id="rId123" name="Button 180">
              <controlPr locked="0" defaultSize="0" autoFill="0" autoLine="0" autoPict="0">
                <anchor moveWithCells="1" sizeWithCells="1">
                  <from>
                    <xdr:col>1788</xdr:col>
                    <xdr:colOff>0</xdr:colOff>
                    <xdr:row>393283</xdr:row>
                    <xdr:rowOff>0</xdr:rowOff>
                  </from>
                  <to>
                    <xdr:col>1788</xdr:col>
                    <xdr:colOff>0</xdr:colOff>
                    <xdr:row>393283</xdr:row>
                    <xdr:rowOff>0</xdr:rowOff>
                  </to>
                </anchor>
              </controlPr>
            </control>
          </mc:Choice>
        </mc:AlternateContent>
        <mc:AlternateContent xmlns:mc="http://schemas.openxmlformats.org/markup-compatibility/2006">
          <mc:Choice Requires="x14">
            <control shapeId="61621" r:id="rId124" name="Button 181">
              <controlPr locked="0" defaultSize="0" autoFill="0" autoLine="0" autoPict="0">
                <anchor moveWithCells="1" sizeWithCells="1">
                  <from>
                    <xdr:col>1788</xdr:col>
                    <xdr:colOff>0</xdr:colOff>
                    <xdr:row>458819</xdr:row>
                    <xdr:rowOff>0</xdr:rowOff>
                  </from>
                  <to>
                    <xdr:col>1788</xdr:col>
                    <xdr:colOff>0</xdr:colOff>
                    <xdr:row>458819</xdr:row>
                    <xdr:rowOff>0</xdr:rowOff>
                  </to>
                </anchor>
              </controlPr>
            </control>
          </mc:Choice>
        </mc:AlternateContent>
        <mc:AlternateContent xmlns:mc="http://schemas.openxmlformats.org/markup-compatibility/2006">
          <mc:Choice Requires="x14">
            <control shapeId="61622" r:id="rId125" name="Button 182">
              <controlPr locked="0" defaultSize="0" autoFill="0" autoLine="0" autoPict="0">
                <anchor moveWithCells="1" sizeWithCells="1">
                  <from>
                    <xdr:col>1788</xdr:col>
                    <xdr:colOff>0</xdr:colOff>
                    <xdr:row>524355</xdr:row>
                    <xdr:rowOff>0</xdr:rowOff>
                  </from>
                  <to>
                    <xdr:col>1788</xdr:col>
                    <xdr:colOff>0</xdr:colOff>
                    <xdr:row>524355</xdr:row>
                    <xdr:rowOff>0</xdr:rowOff>
                  </to>
                </anchor>
              </controlPr>
            </control>
          </mc:Choice>
        </mc:AlternateContent>
        <mc:AlternateContent xmlns:mc="http://schemas.openxmlformats.org/markup-compatibility/2006">
          <mc:Choice Requires="x14">
            <control shapeId="61623" r:id="rId126" name="Button 183">
              <controlPr locked="0" defaultSize="0" autoFill="0" autoLine="0" autoPict="0">
                <anchor moveWithCells="1" sizeWithCells="1">
                  <from>
                    <xdr:col>1788</xdr:col>
                    <xdr:colOff>0</xdr:colOff>
                    <xdr:row>589891</xdr:row>
                    <xdr:rowOff>0</xdr:rowOff>
                  </from>
                  <to>
                    <xdr:col>1788</xdr:col>
                    <xdr:colOff>0</xdr:colOff>
                    <xdr:row>589891</xdr:row>
                    <xdr:rowOff>0</xdr:rowOff>
                  </to>
                </anchor>
              </controlPr>
            </control>
          </mc:Choice>
        </mc:AlternateContent>
        <mc:AlternateContent xmlns:mc="http://schemas.openxmlformats.org/markup-compatibility/2006">
          <mc:Choice Requires="x14">
            <control shapeId="61624" r:id="rId127" name="Button 184">
              <controlPr locked="0" defaultSize="0" autoFill="0" autoLine="0" autoPict="0">
                <anchor moveWithCells="1" sizeWithCells="1">
                  <from>
                    <xdr:col>1788</xdr:col>
                    <xdr:colOff>0</xdr:colOff>
                    <xdr:row>655427</xdr:row>
                    <xdr:rowOff>0</xdr:rowOff>
                  </from>
                  <to>
                    <xdr:col>1788</xdr:col>
                    <xdr:colOff>0</xdr:colOff>
                    <xdr:row>655427</xdr:row>
                    <xdr:rowOff>0</xdr:rowOff>
                  </to>
                </anchor>
              </controlPr>
            </control>
          </mc:Choice>
        </mc:AlternateContent>
        <mc:AlternateContent xmlns:mc="http://schemas.openxmlformats.org/markup-compatibility/2006">
          <mc:Choice Requires="x14">
            <control shapeId="61625" r:id="rId128" name="Button 185">
              <controlPr locked="0" defaultSize="0" autoFill="0" autoLine="0" autoPict="0">
                <anchor moveWithCells="1" sizeWithCells="1">
                  <from>
                    <xdr:col>1788</xdr:col>
                    <xdr:colOff>0</xdr:colOff>
                    <xdr:row>720963</xdr:row>
                    <xdr:rowOff>0</xdr:rowOff>
                  </from>
                  <to>
                    <xdr:col>1788</xdr:col>
                    <xdr:colOff>0</xdr:colOff>
                    <xdr:row>720963</xdr:row>
                    <xdr:rowOff>0</xdr:rowOff>
                  </to>
                </anchor>
              </controlPr>
            </control>
          </mc:Choice>
        </mc:AlternateContent>
        <mc:AlternateContent xmlns:mc="http://schemas.openxmlformats.org/markup-compatibility/2006">
          <mc:Choice Requires="x14">
            <control shapeId="61626" r:id="rId129" name="Button 186">
              <controlPr locked="0" defaultSize="0" autoFill="0" autoLine="0" autoPict="0">
                <anchor moveWithCells="1" sizeWithCells="1">
                  <from>
                    <xdr:col>1788</xdr:col>
                    <xdr:colOff>0</xdr:colOff>
                    <xdr:row>786499</xdr:row>
                    <xdr:rowOff>0</xdr:rowOff>
                  </from>
                  <to>
                    <xdr:col>1788</xdr:col>
                    <xdr:colOff>0</xdr:colOff>
                    <xdr:row>786499</xdr:row>
                    <xdr:rowOff>0</xdr:rowOff>
                  </to>
                </anchor>
              </controlPr>
            </control>
          </mc:Choice>
        </mc:AlternateContent>
        <mc:AlternateContent xmlns:mc="http://schemas.openxmlformats.org/markup-compatibility/2006">
          <mc:Choice Requires="x14">
            <control shapeId="61627" r:id="rId130" name="Button 187">
              <controlPr locked="0" defaultSize="0" autoFill="0" autoLine="0" autoPict="0">
                <anchor moveWithCells="1" sizeWithCells="1">
                  <from>
                    <xdr:col>1788</xdr:col>
                    <xdr:colOff>0</xdr:colOff>
                    <xdr:row>852035</xdr:row>
                    <xdr:rowOff>0</xdr:rowOff>
                  </from>
                  <to>
                    <xdr:col>1788</xdr:col>
                    <xdr:colOff>0</xdr:colOff>
                    <xdr:row>852035</xdr:row>
                    <xdr:rowOff>0</xdr:rowOff>
                  </to>
                </anchor>
              </controlPr>
            </control>
          </mc:Choice>
        </mc:AlternateContent>
        <mc:AlternateContent xmlns:mc="http://schemas.openxmlformats.org/markup-compatibility/2006">
          <mc:Choice Requires="x14">
            <control shapeId="61628" r:id="rId131" name="Button 188">
              <controlPr locked="0" defaultSize="0" autoFill="0" autoLine="0" autoPict="0">
                <anchor moveWithCells="1" sizeWithCells="1">
                  <from>
                    <xdr:col>1788</xdr:col>
                    <xdr:colOff>0</xdr:colOff>
                    <xdr:row>917571</xdr:row>
                    <xdr:rowOff>0</xdr:rowOff>
                  </from>
                  <to>
                    <xdr:col>1788</xdr:col>
                    <xdr:colOff>0</xdr:colOff>
                    <xdr:row>917571</xdr:row>
                    <xdr:rowOff>0</xdr:rowOff>
                  </to>
                </anchor>
              </controlPr>
            </control>
          </mc:Choice>
        </mc:AlternateContent>
        <mc:AlternateContent xmlns:mc="http://schemas.openxmlformats.org/markup-compatibility/2006">
          <mc:Choice Requires="x14">
            <control shapeId="61629" r:id="rId132" name="Button 189">
              <controlPr locked="0" defaultSize="0" autoFill="0" autoLine="0" autoPict="0">
                <anchor moveWithCells="1" sizeWithCells="1">
                  <from>
                    <xdr:col>1788</xdr:col>
                    <xdr:colOff>0</xdr:colOff>
                    <xdr:row>983107</xdr:row>
                    <xdr:rowOff>0</xdr:rowOff>
                  </from>
                  <to>
                    <xdr:col>1788</xdr:col>
                    <xdr:colOff>0</xdr:colOff>
                    <xdr:row>983107</xdr:row>
                    <xdr:rowOff>0</xdr:rowOff>
                  </to>
                </anchor>
              </controlPr>
            </control>
          </mc:Choice>
        </mc:AlternateContent>
        <mc:AlternateContent xmlns:mc="http://schemas.openxmlformats.org/markup-compatibility/2006">
          <mc:Choice Requires="x14">
            <control shapeId="61630" r:id="rId133" name="Button 190">
              <controlPr locked="0" defaultSize="0" autoFill="0" autoLine="0" autoPict="0">
                <anchor moveWithCells="1" sizeWithCells="1">
                  <from>
                    <xdr:col>2044</xdr:col>
                    <xdr:colOff>0</xdr:colOff>
                    <xdr:row>67</xdr:row>
                    <xdr:rowOff>0</xdr:rowOff>
                  </from>
                  <to>
                    <xdr:col>2044</xdr:col>
                    <xdr:colOff>0</xdr:colOff>
                    <xdr:row>67</xdr:row>
                    <xdr:rowOff>0</xdr:rowOff>
                  </to>
                </anchor>
              </controlPr>
            </control>
          </mc:Choice>
        </mc:AlternateContent>
        <mc:AlternateContent xmlns:mc="http://schemas.openxmlformats.org/markup-compatibility/2006">
          <mc:Choice Requires="x14">
            <control shapeId="61631" r:id="rId134" name="Button 191">
              <controlPr locked="0" defaultSize="0" autoFill="0" autoLine="0" autoPict="0">
                <anchor moveWithCells="1" sizeWithCells="1">
                  <from>
                    <xdr:col>2044</xdr:col>
                    <xdr:colOff>0</xdr:colOff>
                    <xdr:row>65603</xdr:row>
                    <xdr:rowOff>0</xdr:rowOff>
                  </from>
                  <to>
                    <xdr:col>2044</xdr:col>
                    <xdr:colOff>0</xdr:colOff>
                    <xdr:row>65603</xdr:row>
                    <xdr:rowOff>0</xdr:rowOff>
                  </to>
                </anchor>
              </controlPr>
            </control>
          </mc:Choice>
        </mc:AlternateContent>
        <mc:AlternateContent xmlns:mc="http://schemas.openxmlformats.org/markup-compatibility/2006">
          <mc:Choice Requires="x14">
            <control shapeId="61632" r:id="rId135" name="Button 192">
              <controlPr locked="0" defaultSize="0" autoFill="0" autoLine="0" autoPict="0">
                <anchor moveWithCells="1" sizeWithCells="1">
                  <from>
                    <xdr:col>2044</xdr:col>
                    <xdr:colOff>0</xdr:colOff>
                    <xdr:row>131139</xdr:row>
                    <xdr:rowOff>0</xdr:rowOff>
                  </from>
                  <to>
                    <xdr:col>2044</xdr:col>
                    <xdr:colOff>0</xdr:colOff>
                    <xdr:row>131139</xdr:row>
                    <xdr:rowOff>0</xdr:rowOff>
                  </to>
                </anchor>
              </controlPr>
            </control>
          </mc:Choice>
        </mc:AlternateContent>
        <mc:AlternateContent xmlns:mc="http://schemas.openxmlformats.org/markup-compatibility/2006">
          <mc:Choice Requires="x14">
            <control shapeId="61633" r:id="rId136" name="Button 193">
              <controlPr locked="0" defaultSize="0" autoFill="0" autoLine="0" autoPict="0">
                <anchor moveWithCells="1" sizeWithCells="1">
                  <from>
                    <xdr:col>2044</xdr:col>
                    <xdr:colOff>0</xdr:colOff>
                    <xdr:row>196675</xdr:row>
                    <xdr:rowOff>0</xdr:rowOff>
                  </from>
                  <to>
                    <xdr:col>2044</xdr:col>
                    <xdr:colOff>0</xdr:colOff>
                    <xdr:row>196675</xdr:row>
                    <xdr:rowOff>0</xdr:rowOff>
                  </to>
                </anchor>
              </controlPr>
            </control>
          </mc:Choice>
        </mc:AlternateContent>
        <mc:AlternateContent xmlns:mc="http://schemas.openxmlformats.org/markup-compatibility/2006">
          <mc:Choice Requires="x14">
            <control shapeId="61634" r:id="rId137" name="Button 194">
              <controlPr locked="0" defaultSize="0" autoFill="0" autoLine="0" autoPict="0">
                <anchor moveWithCells="1" sizeWithCells="1">
                  <from>
                    <xdr:col>2044</xdr:col>
                    <xdr:colOff>0</xdr:colOff>
                    <xdr:row>262211</xdr:row>
                    <xdr:rowOff>0</xdr:rowOff>
                  </from>
                  <to>
                    <xdr:col>2044</xdr:col>
                    <xdr:colOff>0</xdr:colOff>
                    <xdr:row>262211</xdr:row>
                    <xdr:rowOff>0</xdr:rowOff>
                  </to>
                </anchor>
              </controlPr>
            </control>
          </mc:Choice>
        </mc:AlternateContent>
        <mc:AlternateContent xmlns:mc="http://schemas.openxmlformats.org/markup-compatibility/2006">
          <mc:Choice Requires="x14">
            <control shapeId="61635" r:id="rId138" name="Button 195">
              <controlPr locked="0" defaultSize="0" autoFill="0" autoLine="0" autoPict="0">
                <anchor moveWithCells="1" sizeWithCells="1">
                  <from>
                    <xdr:col>2044</xdr:col>
                    <xdr:colOff>0</xdr:colOff>
                    <xdr:row>327747</xdr:row>
                    <xdr:rowOff>0</xdr:rowOff>
                  </from>
                  <to>
                    <xdr:col>2044</xdr:col>
                    <xdr:colOff>0</xdr:colOff>
                    <xdr:row>327747</xdr:row>
                    <xdr:rowOff>0</xdr:rowOff>
                  </to>
                </anchor>
              </controlPr>
            </control>
          </mc:Choice>
        </mc:AlternateContent>
        <mc:AlternateContent xmlns:mc="http://schemas.openxmlformats.org/markup-compatibility/2006">
          <mc:Choice Requires="x14">
            <control shapeId="61636" r:id="rId139" name="Button 196">
              <controlPr locked="0" defaultSize="0" autoFill="0" autoLine="0" autoPict="0">
                <anchor moveWithCells="1" sizeWithCells="1">
                  <from>
                    <xdr:col>2044</xdr:col>
                    <xdr:colOff>0</xdr:colOff>
                    <xdr:row>393283</xdr:row>
                    <xdr:rowOff>0</xdr:rowOff>
                  </from>
                  <to>
                    <xdr:col>2044</xdr:col>
                    <xdr:colOff>0</xdr:colOff>
                    <xdr:row>393283</xdr:row>
                    <xdr:rowOff>0</xdr:rowOff>
                  </to>
                </anchor>
              </controlPr>
            </control>
          </mc:Choice>
        </mc:AlternateContent>
        <mc:AlternateContent xmlns:mc="http://schemas.openxmlformats.org/markup-compatibility/2006">
          <mc:Choice Requires="x14">
            <control shapeId="61637" r:id="rId140" name="Button 197">
              <controlPr locked="0" defaultSize="0" autoFill="0" autoLine="0" autoPict="0">
                <anchor moveWithCells="1" sizeWithCells="1">
                  <from>
                    <xdr:col>2044</xdr:col>
                    <xdr:colOff>0</xdr:colOff>
                    <xdr:row>458819</xdr:row>
                    <xdr:rowOff>0</xdr:rowOff>
                  </from>
                  <to>
                    <xdr:col>2044</xdr:col>
                    <xdr:colOff>0</xdr:colOff>
                    <xdr:row>458819</xdr:row>
                    <xdr:rowOff>0</xdr:rowOff>
                  </to>
                </anchor>
              </controlPr>
            </control>
          </mc:Choice>
        </mc:AlternateContent>
        <mc:AlternateContent xmlns:mc="http://schemas.openxmlformats.org/markup-compatibility/2006">
          <mc:Choice Requires="x14">
            <control shapeId="61638" r:id="rId141" name="Button 198">
              <controlPr locked="0" defaultSize="0" autoFill="0" autoLine="0" autoPict="0">
                <anchor moveWithCells="1" sizeWithCells="1">
                  <from>
                    <xdr:col>2044</xdr:col>
                    <xdr:colOff>0</xdr:colOff>
                    <xdr:row>524355</xdr:row>
                    <xdr:rowOff>0</xdr:rowOff>
                  </from>
                  <to>
                    <xdr:col>2044</xdr:col>
                    <xdr:colOff>0</xdr:colOff>
                    <xdr:row>524355</xdr:row>
                    <xdr:rowOff>0</xdr:rowOff>
                  </to>
                </anchor>
              </controlPr>
            </control>
          </mc:Choice>
        </mc:AlternateContent>
        <mc:AlternateContent xmlns:mc="http://schemas.openxmlformats.org/markup-compatibility/2006">
          <mc:Choice Requires="x14">
            <control shapeId="61639" r:id="rId142" name="Button 199">
              <controlPr locked="0" defaultSize="0" autoFill="0" autoLine="0" autoPict="0">
                <anchor moveWithCells="1" sizeWithCells="1">
                  <from>
                    <xdr:col>2044</xdr:col>
                    <xdr:colOff>0</xdr:colOff>
                    <xdr:row>589891</xdr:row>
                    <xdr:rowOff>0</xdr:rowOff>
                  </from>
                  <to>
                    <xdr:col>2044</xdr:col>
                    <xdr:colOff>0</xdr:colOff>
                    <xdr:row>589891</xdr:row>
                    <xdr:rowOff>0</xdr:rowOff>
                  </to>
                </anchor>
              </controlPr>
            </control>
          </mc:Choice>
        </mc:AlternateContent>
        <mc:AlternateContent xmlns:mc="http://schemas.openxmlformats.org/markup-compatibility/2006">
          <mc:Choice Requires="x14">
            <control shapeId="61640" r:id="rId143" name="Button 200">
              <controlPr locked="0" defaultSize="0" autoFill="0" autoLine="0" autoPict="0">
                <anchor moveWithCells="1" sizeWithCells="1">
                  <from>
                    <xdr:col>2044</xdr:col>
                    <xdr:colOff>0</xdr:colOff>
                    <xdr:row>655427</xdr:row>
                    <xdr:rowOff>0</xdr:rowOff>
                  </from>
                  <to>
                    <xdr:col>2044</xdr:col>
                    <xdr:colOff>0</xdr:colOff>
                    <xdr:row>655427</xdr:row>
                    <xdr:rowOff>0</xdr:rowOff>
                  </to>
                </anchor>
              </controlPr>
            </control>
          </mc:Choice>
        </mc:AlternateContent>
        <mc:AlternateContent xmlns:mc="http://schemas.openxmlformats.org/markup-compatibility/2006">
          <mc:Choice Requires="x14">
            <control shapeId="61641" r:id="rId144" name="Button 201">
              <controlPr locked="0" defaultSize="0" autoFill="0" autoLine="0" autoPict="0">
                <anchor moveWithCells="1" sizeWithCells="1">
                  <from>
                    <xdr:col>2044</xdr:col>
                    <xdr:colOff>0</xdr:colOff>
                    <xdr:row>720963</xdr:row>
                    <xdr:rowOff>0</xdr:rowOff>
                  </from>
                  <to>
                    <xdr:col>2044</xdr:col>
                    <xdr:colOff>0</xdr:colOff>
                    <xdr:row>720963</xdr:row>
                    <xdr:rowOff>0</xdr:rowOff>
                  </to>
                </anchor>
              </controlPr>
            </control>
          </mc:Choice>
        </mc:AlternateContent>
        <mc:AlternateContent xmlns:mc="http://schemas.openxmlformats.org/markup-compatibility/2006">
          <mc:Choice Requires="x14">
            <control shapeId="61642" r:id="rId145" name="Button 202">
              <controlPr locked="0" defaultSize="0" autoFill="0" autoLine="0" autoPict="0">
                <anchor moveWithCells="1" sizeWithCells="1">
                  <from>
                    <xdr:col>2044</xdr:col>
                    <xdr:colOff>0</xdr:colOff>
                    <xdr:row>786499</xdr:row>
                    <xdr:rowOff>0</xdr:rowOff>
                  </from>
                  <to>
                    <xdr:col>2044</xdr:col>
                    <xdr:colOff>0</xdr:colOff>
                    <xdr:row>786499</xdr:row>
                    <xdr:rowOff>0</xdr:rowOff>
                  </to>
                </anchor>
              </controlPr>
            </control>
          </mc:Choice>
        </mc:AlternateContent>
        <mc:AlternateContent xmlns:mc="http://schemas.openxmlformats.org/markup-compatibility/2006">
          <mc:Choice Requires="x14">
            <control shapeId="61643" r:id="rId146" name="Button 203">
              <controlPr locked="0" defaultSize="0" autoFill="0" autoLine="0" autoPict="0">
                <anchor moveWithCells="1" sizeWithCells="1">
                  <from>
                    <xdr:col>2044</xdr:col>
                    <xdr:colOff>0</xdr:colOff>
                    <xdr:row>852035</xdr:row>
                    <xdr:rowOff>0</xdr:rowOff>
                  </from>
                  <to>
                    <xdr:col>2044</xdr:col>
                    <xdr:colOff>0</xdr:colOff>
                    <xdr:row>852035</xdr:row>
                    <xdr:rowOff>0</xdr:rowOff>
                  </to>
                </anchor>
              </controlPr>
            </control>
          </mc:Choice>
        </mc:AlternateContent>
        <mc:AlternateContent xmlns:mc="http://schemas.openxmlformats.org/markup-compatibility/2006">
          <mc:Choice Requires="x14">
            <control shapeId="61644" r:id="rId147" name="Button 204">
              <controlPr locked="0" defaultSize="0" autoFill="0" autoLine="0" autoPict="0">
                <anchor moveWithCells="1" sizeWithCells="1">
                  <from>
                    <xdr:col>2044</xdr:col>
                    <xdr:colOff>0</xdr:colOff>
                    <xdr:row>917571</xdr:row>
                    <xdr:rowOff>0</xdr:rowOff>
                  </from>
                  <to>
                    <xdr:col>2044</xdr:col>
                    <xdr:colOff>0</xdr:colOff>
                    <xdr:row>917571</xdr:row>
                    <xdr:rowOff>0</xdr:rowOff>
                  </to>
                </anchor>
              </controlPr>
            </control>
          </mc:Choice>
        </mc:AlternateContent>
        <mc:AlternateContent xmlns:mc="http://schemas.openxmlformats.org/markup-compatibility/2006">
          <mc:Choice Requires="x14">
            <control shapeId="61645" r:id="rId148" name="Button 205">
              <controlPr locked="0" defaultSize="0" autoFill="0" autoLine="0" autoPict="0">
                <anchor moveWithCells="1" sizeWithCells="1">
                  <from>
                    <xdr:col>2044</xdr:col>
                    <xdr:colOff>0</xdr:colOff>
                    <xdr:row>983107</xdr:row>
                    <xdr:rowOff>0</xdr:rowOff>
                  </from>
                  <to>
                    <xdr:col>2044</xdr:col>
                    <xdr:colOff>0</xdr:colOff>
                    <xdr:row>983107</xdr:row>
                    <xdr:rowOff>0</xdr:rowOff>
                  </to>
                </anchor>
              </controlPr>
            </control>
          </mc:Choice>
        </mc:AlternateContent>
        <mc:AlternateContent xmlns:mc="http://schemas.openxmlformats.org/markup-compatibility/2006">
          <mc:Choice Requires="x14">
            <control shapeId="61646" r:id="rId149" name="Button 206">
              <controlPr locked="0" defaultSize="0" autoFill="0" autoLine="0" autoPict="0">
                <anchor moveWithCells="1" sizeWithCells="1">
                  <from>
                    <xdr:col>2300</xdr:col>
                    <xdr:colOff>0</xdr:colOff>
                    <xdr:row>67</xdr:row>
                    <xdr:rowOff>0</xdr:rowOff>
                  </from>
                  <to>
                    <xdr:col>2300</xdr:col>
                    <xdr:colOff>0</xdr:colOff>
                    <xdr:row>67</xdr:row>
                    <xdr:rowOff>0</xdr:rowOff>
                  </to>
                </anchor>
              </controlPr>
            </control>
          </mc:Choice>
        </mc:AlternateContent>
        <mc:AlternateContent xmlns:mc="http://schemas.openxmlformats.org/markup-compatibility/2006">
          <mc:Choice Requires="x14">
            <control shapeId="61647" r:id="rId150" name="Button 207">
              <controlPr locked="0" defaultSize="0" autoFill="0" autoLine="0" autoPict="0">
                <anchor moveWithCells="1" sizeWithCells="1">
                  <from>
                    <xdr:col>2300</xdr:col>
                    <xdr:colOff>0</xdr:colOff>
                    <xdr:row>65603</xdr:row>
                    <xdr:rowOff>0</xdr:rowOff>
                  </from>
                  <to>
                    <xdr:col>2300</xdr:col>
                    <xdr:colOff>0</xdr:colOff>
                    <xdr:row>65603</xdr:row>
                    <xdr:rowOff>0</xdr:rowOff>
                  </to>
                </anchor>
              </controlPr>
            </control>
          </mc:Choice>
        </mc:AlternateContent>
        <mc:AlternateContent xmlns:mc="http://schemas.openxmlformats.org/markup-compatibility/2006">
          <mc:Choice Requires="x14">
            <control shapeId="61648" r:id="rId151" name="Button 208">
              <controlPr locked="0" defaultSize="0" autoFill="0" autoLine="0" autoPict="0">
                <anchor moveWithCells="1" sizeWithCells="1">
                  <from>
                    <xdr:col>2300</xdr:col>
                    <xdr:colOff>0</xdr:colOff>
                    <xdr:row>131139</xdr:row>
                    <xdr:rowOff>0</xdr:rowOff>
                  </from>
                  <to>
                    <xdr:col>2300</xdr:col>
                    <xdr:colOff>0</xdr:colOff>
                    <xdr:row>131139</xdr:row>
                    <xdr:rowOff>0</xdr:rowOff>
                  </to>
                </anchor>
              </controlPr>
            </control>
          </mc:Choice>
        </mc:AlternateContent>
        <mc:AlternateContent xmlns:mc="http://schemas.openxmlformats.org/markup-compatibility/2006">
          <mc:Choice Requires="x14">
            <control shapeId="61649" r:id="rId152" name="Button 209">
              <controlPr locked="0" defaultSize="0" autoFill="0" autoLine="0" autoPict="0">
                <anchor moveWithCells="1" sizeWithCells="1">
                  <from>
                    <xdr:col>2300</xdr:col>
                    <xdr:colOff>0</xdr:colOff>
                    <xdr:row>196675</xdr:row>
                    <xdr:rowOff>0</xdr:rowOff>
                  </from>
                  <to>
                    <xdr:col>2300</xdr:col>
                    <xdr:colOff>0</xdr:colOff>
                    <xdr:row>196675</xdr:row>
                    <xdr:rowOff>0</xdr:rowOff>
                  </to>
                </anchor>
              </controlPr>
            </control>
          </mc:Choice>
        </mc:AlternateContent>
        <mc:AlternateContent xmlns:mc="http://schemas.openxmlformats.org/markup-compatibility/2006">
          <mc:Choice Requires="x14">
            <control shapeId="61650" r:id="rId153" name="Button 210">
              <controlPr locked="0" defaultSize="0" autoFill="0" autoLine="0" autoPict="0">
                <anchor moveWithCells="1" sizeWithCells="1">
                  <from>
                    <xdr:col>2300</xdr:col>
                    <xdr:colOff>0</xdr:colOff>
                    <xdr:row>262211</xdr:row>
                    <xdr:rowOff>0</xdr:rowOff>
                  </from>
                  <to>
                    <xdr:col>2300</xdr:col>
                    <xdr:colOff>0</xdr:colOff>
                    <xdr:row>262211</xdr:row>
                    <xdr:rowOff>0</xdr:rowOff>
                  </to>
                </anchor>
              </controlPr>
            </control>
          </mc:Choice>
        </mc:AlternateContent>
        <mc:AlternateContent xmlns:mc="http://schemas.openxmlformats.org/markup-compatibility/2006">
          <mc:Choice Requires="x14">
            <control shapeId="61651" r:id="rId154" name="Button 211">
              <controlPr locked="0" defaultSize="0" autoFill="0" autoLine="0" autoPict="0">
                <anchor moveWithCells="1" sizeWithCells="1">
                  <from>
                    <xdr:col>2300</xdr:col>
                    <xdr:colOff>0</xdr:colOff>
                    <xdr:row>327747</xdr:row>
                    <xdr:rowOff>0</xdr:rowOff>
                  </from>
                  <to>
                    <xdr:col>2300</xdr:col>
                    <xdr:colOff>0</xdr:colOff>
                    <xdr:row>327747</xdr:row>
                    <xdr:rowOff>0</xdr:rowOff>
                  </to>
                </anchor>
              </controlPr>
            </control>
          </mc:Choice>
        </mc:AlternateContent>
        <mc:AlternateContent xmlns:mc="http://schemas.openxmlformats.org/markup-compatibility/2006">
          <mc:Choice Requires="x14">
            <control shapeId="61652" r:id="rId155" name="Button 212">
              <controlPr locked="0" defaultSize="0" autoFill="0" autoLine="0" autoPict="0">
                <anchor moveWithCells="1" sizeWithCells="1">
                  <from>
                    <xdr:col>2300</xdr:col>
                    <xdr:colOff>0</xdr:colOff>
                    <xdr:row>393283</xdr:row>
                    <xdr:rowOff>0</xdr:rowOff>
                  </from>
                  <to>
                    <xdr:col>2300</xdr:col>
                    <xdr:colOff>0</xdr:colOff>
                    <xdr:row>393283</xdr:row>
                    <xdr:rowOff>0</xdr:rowOff>
                  </to>
                </anchor>
              </controlPr>
            </control>
          </mc:Choice>
        </mc:AlternateContent>
        <mc:AlternateContent xmlns:mc="http://schemas.openxmlformats.org/markup-compatibility/2006">
          <mc:Choice Requires="x14">
            <control shapeId="61653" r:id="rId156" name="Button 213">
              <controlPr locked="0" defaultSize="0" autoFill="0" autoLine="0" autoPict="0">
                <anchor moveWithCells="1" sizeWithCells="1">
                  <from>
                    <xdr:col>2300</xdr:col>
                    <xdr:colOff>0</xdr:colOff>
                    <xdr:row>458819</xdr:row>
                    <xdr:rowOff>0</xdr:rowOff>
                  </from>
                  <to>
                    <xdr:col>2300</xdr:col>
                    <xdr:colOff>0</xdr:colOff>
                    <xdr:row>458819</xdr:row>
                    <xdr:rowOff>0</xdr:rowOff>
                  </to>
                </anchor>
              </controlPr>
            </control>
          </mc:Choice>
        </mc:AlternateContent>
        <mc:AlternateContent xmlns:mc="http://schemas.openxmlformats.org/markup-compatibility/2006">
          <mc:Choice Requires="x14">
            <control shapeId="61654" r:id="rId157" name="Button 214">
              <controlPr locked="0" defaultSize="0" autoFill="0" autoLine="0" autoPict="0">
                <anchor moveWithCells="1" sizeWithCells="1">
                  <from>
                    <xdr:col>2300</xdr:col>
                    <xdr:colOff>0</xdr:colOff>
                    <xdr:row>524355</xdr:row>
                    <xdr:rowOff>0</xdr:rowOff>
                  </from>
                  <to>
                    <xdr:col>2300</xdr:col>
                    <xdr:colOff>0</xdr:colOff>
                    <xdr:row>524355</xdr:row>
                    <xdr:rowOff>0</xdr:rowOff>
                  </to>
                </anchor>
              </controlPr>
            </control>
          </mc:Choice>
        </mc:AlternateContent>
        <mc:AlternateContent xmlns:mc="http://schemas.openxmlformats.org/markup-compatibility/2006">
          <mc:Choice Requires="x14">
            <control shapeId="61655" r:id="rId158" name="Button 215">
              <controlPr locked="0" defaultSize="0" autoFill="0" autoLine="0" autoPict="0">
                <anchor moveWithCells="1" sizeWithCells="1">
                  <from>
                    <xdr:col>2300</xdr:col>
                    <xdr:colOff>0</xdr:colOff>
                    <xdr:row>589891</xdr:row>
                    <xdr:rowOff>0</xdr:rowOff>
                  </from>
                  <to>
                    <xdr:col>2300</xdr:col>
                    <xdr:colOff>0</xdr:colOff>
                    <xdr:row>589891</xdr:row>
                    <xdr:rowOff>0</xdr:rowOff>
                  </to>
                </anchor>
              </controlPr>
            </control>
          </mc:Choice>
        </mc:AlternateContent>
        <mc:AlternateContent xmlns:mc="http://schemas.openxmlformats.org/markup-compatibility/2006">
          <mc:Choice Requires="x14">
            <control shapeId="61656" r:id="rId159" name="Button 216">
              <controlPr locked="0" defaultSize="0" autoFill="0" autoLine="0" autoPict="0">
                <anchor moveWithCells="1" sizeWithCells="1">
                  <from>
                    <xdr:col>2300</xdr:col>
                    <xdr:colOff>0</xdr:colOff>
                    <xdr:row>655427</xdr:row>
                    <xdr:rowOff>0</xdr:rowOff>
                  </from>
                  <to>
                    <xdr:col>2300</xdr:col>
                    <xdr:colOff>0</xdr:colOff>
                    <xdr:row>655427</xdr:row>
                    <xdr:rowOff>0</xdr:rowOff>
                  </to>
                </anchor>
              </controlPr>
            </control>
          </mc:Choice>
        </mc:AlternateContent>
        <mc:AlternateContent xmlns:mc="http://schemas.openxmlformats.org/markup-compatibility/2006">
          <mc:Choice Requires="x14">
            <control shapeId="61657" r:id="rId160" name="Button 217">
              <controlPr locked="0" defaultSize="0" autoFill="0" autoLine="0" autoPict="0">
                <anchor moveWithCells="1" sizeWithCells="1">
                  <from>
                    <xdr:col>2300</xdr:col>
                    <xdr:colOff>0</xdr:colOff>
                    <xdr:row>720963</xdr:row>
                    <xdr:rowOff>0</xdr:rowOff>
                  </from>
                  <to>
                    <xdr:col>2300</xdr:col>
                    <xdr:colOff>0</xdr:colOff>
                    <xdr:row>720963</xdr:row>
                    <xdr:rowOff>0</xdr:rowOff>
                  </to>
                </anchor>
              </controlPr>
            </control>
          </mc:Choice>
        </mc:AlternateContent>
        <mc:AlternateContent xmlns:mc="http://schemas.openxmlformats.org/markup-compatibility/2006">
          <mc:Choice Requires="x14">
            <control shapeId="61658" r:id="rId161" name="Button 218">
              <controlPr locked="0" defaultSize="0" autoFill="0" autoLine="0" autoPict="0">
                <anchor moveWithCells="1" sizeWithCells="1">
                  <from>
                    <xdr:col>2300</xdr:col>
                    <xdr:colOff>0</xdr:colOff>
                    <xdr:row>786499</xdr:row>
                    <xdr:rowOff>0</xdr:rowOff>
                  </from>
                  <to>
                    <xdr:col>2300</xdr:col>
                    <xdr:colOff>0</xdr:colOff>
                    <xdr:row>786499</xdr:row>
                    <xdr:rowOff>0</xdr:rowOff>
                  </to>
                </anchor>
              </controlPr>
            </control>
          </mc:Choice>
        </mc:AlternateContent>
        <mc:AlternateContent xmlns:mc="http://schemas.openxmlformats.org/markup-compatibility/2006">
          <mc:Choice Requires="x14">
            <control shapeId="61659" r:id="rId162" name="Button 219">
              <controlPr locked="0" defaultSize="0" autoFill="0" autoLine="0" autoPict="0">
                <anchor moveWithCells="1" sizeWithCells="1">
                  <from>
                    <xdr:col>2300</xdr:col>
                    <xdr:colOff>0</xdr:colOff>
                    <xdr:row>852035</xdr:row>
                    <xdr:rowOff>0</xdr:rowOff>
                  </from>
                  <to>
                    <xdr:col>2300</xdr:col>
                    <xdr:colOff>0</xdr:colOff>
                    <xdr:row>852035</xdr:row>
                    <xdr:rowOff>0</xdr:rowOff>
                  </to>
                </anchor>
              </controlPr>
            </control>
          </mc:Choice>
        </mc:AlternateContent>
        <mc:AlternateContent xmlns:mc="http://schemas.openxmlformats.org/markup-compatibility/2006">
          <mc:Choice Requires="x14">
            <control shapeId="61660" r:id="rId163" name="Button 220">
              <controlPr locked="0" defaultSize="0" autoFill="0" autoLine="0" autoPict="0">
                <anchor moveWithCells="1" sizeWithCells="1">
                  <from>
                    <xdr:col>2300</xdr:col>
                    <xdr:colOff>0</xdr:colOff>
                    <xdr:row>917571</xdr:row>
                    <xdr:rowOff>0</xdr:rowOff>
                  </from>
                  <to>
                    <xdr:col>2300</xdr:col>
                    <xdr:colOff>0</xdr:colOff>
                    <xdr:row>917571</xdr:row>
                    <xdr:rowOff>0</xdr:rowOff>
                  </to>
                </anchor>
              </controlPr>
            </control>
          </mc:Choice>
        </mc:AlternateContent>
        <mc:AlternateContent xmlns:mc="http://schemas.openxmlformats.org/markup-compatibility/2006">
          <mc:Choice Requires="x14">
            <control shapeId="61661" r:id="rId164" name="Button 221">
              <controlPr locked="0" defaultSize="0" autoFill="0" autoLine="0" autoPict="0">
                <anchor moveWithCells="1" sizeWithCells="1">
                  <from>
                    <xdr:col>2300</xdr:col>
                    <xdr:colOff>0</xdr:colOff>
                    <xdr:row>983107</xdr:row>
                    <xdr:rowOff>0</xdr:rowOff>
                  </from>
                  <to>
                    <xdr:col>2300</xdr:col>
                    <xdr:colOff>0</xdr:colOff>
                    <xdr:row>983107</xdr:row>
                    <xdr:rowOff>0</xdr:rowOff>
                  </to>
                </anchor>
              </controlPr>
            </control>
          </mc:Choice>
        </mc:AlternateContent>
        <mc:AlternateContent xmlns:mc="http://schemas.openxmlformats.org/markup-compatibility/2006">
          <mc:Choice Requires="x14">
            <control shapeId="61662" r:id="rId165" name="Button 222">
              <controlPr locked="0" defaultSize="0" autoFill="0" autoLine="0" autoPict="0">
                <anchor moveWithCells="1" sizeWithCells="1">
                  <from>
                    <xdr:col>2556</xdr:col>
                    <xdr:colOff>0</xdr:colOff>
                    <xdr:row>67</xdr:row>
                    <xdr:rowOff>0</xdr:rowOff>
                  </from>
                  <to>
                    <xdr:col>2556</xdr:col>
                    <xdr:colOff>0</xdr:colOff>
                    <xdr:row>67</xdr:row>
                    <xdr:rowOff>0</xdr:rowOff>
                  </to>
                </anchor>
              </controlPr>
            </control>
          </mc:Choice>
        </mc:AlternateContent>
        <mc:AlternateContent xmlns:mc="http://schemas.openxmlformats.org/markup-compatibility/2006">
          <mc:Choice Requires="x14">
            <control shapeId="61663" r:id="rId166" name="Button 223">
              <controlPr locked="0" defaultSize="0" autoFill="0" autoLine="0" autoPict="0">
                <anchor moveWithCells="1" sizeWithCells="1">
                  <from>
                    <xdr:col>2556</xdr:col>
                    <xdr:colOff>0</xdr:colOff>
                    <xdr:row>65603</xdr:row>
                    <xdr:rowOff>0</xdr:rowOff>
                  </from>
                  <to>
                    <xdr:col>2556</xdr:col>
                    <xdr:colOff>0</xdr:colOff>
                    <xdr:row>65603</xdr:row>
                    <xdr:rowOff>0</xdr:rowOff>
                  </to>
                </anchor>
              </controlPr>
            </control>
          </mc:Choice>
        </mc:AlternateContent>
        <mc:AlternateContent xmlns:mc="http://schemas.openxmlformats.org/markup-compatibility/2006">
          <mc:Choice Requires="x14">
            <control shapeId="61664" r:id="rId167" name="Button 224">
              <controlPr locked="0" defaultSize="0" autoFill="0" autoLine="0" autoPict="0">
                <anchor moveWithCells="1" sizeWithCells="1">
                  <from>
                    <xdr:col>2556</xdr:col>
                    <xdr:colOff>0</xdr:colOff>
                    <xdr:row>131139</xdr:row>
                    <xdr:rowOff>0</xdr:rowOff>
                  </from>
                  <to>
                    <xdr:col>2556</xdr:col>
                    <xdr:colOff>0</xdr:colOff>
                    <xdr:row>131139</xdr:row>
                    <xdr:rowOff>0</xdr:rowOff>
                  </to>
                </anchor>
              </controlPr>
            </control>
          </mc:Choice>
        </mc:AlternateContent>
        <mc:AlternateContent xmlns:mc="http://schemas.openxmlformats.org/markup-compatibility/2006">
          <mc:Choice Requires="x14">
            <control shapeId="61665" r:id="rId168" name="Button 225">
              <controlPr locked="0" defaultSize="0" autoFill="0" autoLine="0" autoPict="0">
                <anchor moveWithCells="1" sizeWithCells="1">
                  <from>
                    <xdr:col>2556</xdr:col>
                    <xdr:colOff>0</xdr:colOff>
                    <xdr:row>196675</xdr:row>
                    <xdr:rowOff>0</xdr:rowOff>
                  </from>
                  <to>
                    <xdr:col>2556</xdr:col>
                    <xdr:colOff>0</xdr:colOff>
                    <xdr:row>196675</xdr:row>
                    <xdr:rowOff>0</xdr:rowOff>
                  </to>
                </anchor>
              </controlPr>
            </control>
          </mc:Choice>
        </mc:AlternateContent>
        <mc:AlternateContent xmlns:mc="http://schemas.openxmlformats.org/markup-compatibility/2006">
          <mc:Choice Requires="x14">
            <control shapeId="61666" r:id="rId169" name="Button 226">
              <controlPr locked="0" defaultSize="0" autoFill="0" autoLine="0" autoPict="0">
                <anchor moveWithCells="1" sizeWithCells="1">
                  <from>
                    <xdr:col>2556</xdr:col>
                    <xdr:colOff>0</xdr:colOff>
                    <xdr:row>262211</xdr:row>
                    <xdr:rowOff>0</xdr:rowOff>
                  </from>
                  <to>
                    <xdr:col>2556</xdr:col>
                    <xdr:colOff>0</xdr:colOff>
                    <xdr:row>262211</xdr:row>
                    <xdr:rowOff>0</xdr:rowOff>
                  </to>
                </anchor>
              </controlPr>
            </control>
          </mc:Choice>
        </mc:AlternateContent>
        <mc:AlternateContent xmlns:mc="http://schemas.openxmlformats.org/markup-compatibility/2006">
          <mc:Choice Requires="x14">
            <control shapeId="61667" r:id="rId170" name="Button 227">
              <controlPr locked="0" defaultSize="0" autoFill="0" autoLine="0" autoPict="0">
                <anchor moveWithCells="1" sizeWithCells="1">
                  <from>
                    <xdr:col>2556</xdr:col>
                    <xdr:colOff>0</xdr:colOff>
                    <xdr:row>327747</xdr:row>
                    <xdr:rowOff>0</xdr:rowOff>
                  </from>
                  <to>
                    <xdr:col>2556</xdr:col>
                    <xdr:colOff>0</xdr:colOff>
                    <xdr:row>327747</xdr:row>
                    <xdr:rowOff>0</xdr:rowOff>
                  </to>
                </anchor>
              </controlPr>
            </control>
          </mc:Choice>
        </mc:AlternateContent>
        <mc:AlternateContent xmlns:mc="http://schemas.openxmlformats.org/markup-compatibility/2006">
          <mc:Choice Requires="x14">
            <control shapeId="61668" r:id="rId171" name="Button 228">
              <controlPr locked="0" defaultSize="0" autoFill="0" autoLine="0" autoPict="0">
                <anchor moveWithCells="1" sizeWithCells="1">
                  <from>
                    <xdr:col>2556</xdr:col>
                    <xdr:colOff>0</xdr:colOff>
                    <xdr:row>393283</xdr:row>
                    <xdr:rowOff>0</xdr:rowOff>
                  </from>
                  <to>
                    <xdr:col>2556</xdr:col>
                    <xdr:colOff>0</xdr:colOff>
                    <xdr:row>393283</xdr:row>
                    <xdr:rowOff>0</xdr:rowOff>
                  </to>
                </anchor>
              </controlPr>
            </control>
          </mc:Choice>
        </mc:AlternateContent>
        <mc:AlternateContent xmlns:mc="http://schemas.openxmlformats.org/markup-compatibility/2006">
          <mc:Choice Requires="x14">
            <control shapeId="61669" r:id="rId172" name="Button 229">
              <controlPr locked="0" defaultSize="0" autoFill="0" autoLine="0" autoPict="0">
                <anchor moveWithCells="1" sizeWithCells="1">
                  <from>
                    <xdr:col>2556</xdr:col>
                    <xdr:colOff>0</xdr:colOff>
                    <xdr:row>458819</xdr:row>
                    <xdr:rowOff>0</xdr:rowOff>
                  </from>
                  <to>
                    <xdr:col>2556</xdr:col>
                    <xdr:colOff>0</xdr:colOff>
                    <xdr:row>458819</xdr:row>
                    <xdr:rowOff>0</xdr:rowOff>
                  </to>
                </anchor>
              </controlPr>
            </control>
          </mc:Choice>
        </mc:AlternateContent>
        <mc:AlternateContent xmlns:mc="http://schemas.openxmlformats.org/markup-compatibility/2006">
          <mc:Choice Requires="x14">
            <control shapeId="61670" r:id="rId173" name="Button 230">
              <controlPr locked="0" defaultSize="0" autoFill="0" autoLine="0" autoPict="0">
                <anchor moveWithCells="1" sizeWithCells="1">
                  <from>
                    <xdr:col>2556</xdr:col>
                    <xdr:colOff>0</xdr:colOff>
                    <xdr:row>524355</xdr:row>
                    <xdr:rowOff>0</xdr:rowOff>
                  </from>
                  <to>
                    <xdr:col>2556</xdr:col>
                    <xdr:colOff>0</xdr:colOff>
                    <xdr:row>524355</xdr:row>
                    <xdr:rowOff>0</xdr:rowOff>
                  </to>
                </anchor>
              </controlPr>
            </control>
          </mc:Choice>
        </mc:AlternateContent>
        <mc:AlternateContent xmlns:mc="http://schemas.openxmlformats.org/markup-compatibility/2006">
          <mc:Choice Requires="x14">
            <control shapeId="61671" r:id="rId174" name="Button 231">
              <controlPr locked="0" defaultSize="0" autoFill="0" autoLine="0" autoPict="0">
                <anchor moveWithCells="1" sizeWithCells="1">
                  <from>
                    <xdr:col>2556</xdr:col>
                    <xdr:colOff>0</xdr:colOff>
                    <xdr:row>589891</xdr:row>
                    <xdr:rowOff>0</xdr:rowOff>
                  </from>
                  <to>
                    <xdr:col>2556</xdr:col>
                    <xdr:colOff>0</xdr:colOff>
                    <xdr:row>589891</xdr:row>
                    <xdr:rowOff>0</xdr:rowOff>
                  </to>
                </anchor>
              </controlPr>
            </control>
          </mc:Choice>
        </mc:AlternateContent>
        <mc:AlternateContent xmlns:mc="http://schemas.openxmlformats.org/markup-compatibility/2006">
          <mc:Choice Requires="x14">
            <control shapeId="61672" r:id="rId175" name="Button 232">
              <controlPr locked="0" defaultSize="0" autoFill="0" autoLine="0" autoPict="0">
                <anchor moveWithCells="1" sizeWithCells="1">
                  <from>
                    <xdr:col>2556</xdr:col>
                    <xdr:colOff>0</xdr:colOff>
                    <xdr:row>655427</xdr:row>
                    <xdr:rowOff>0</xdr:rowOff>
                  </from>
                  <to>
                    <xdr:col>2556</xdr:col>
                    <xdr:colOff>0</xdr:colOff>
                    <xdr:row>655427</xdr:row>
                    <xdr:rowOff>0</xdr:rowOff>
                  </to>
                </anchor>
              </controlPr>
            </control>
          </mc:Choice>
        </mc:AlternateContent>
        <mc:AlternateContent xmlns:mc="http://schemas.openxmlformats.org/markup-compatibility/2006">
          <mc:Choice Requires="x14">
            <control shapeId="61673" r:id="rId176" name="Button 233">
              <controlPr locked="0" defaultSize="0" autoFill="0" autoLine="0" autoPict="0">
                <anchor moveWithCells="1" sizeWithCells="1">
                  <from>
                    <xdr:col>2556</xdr:col>
                    <xdr:colOff>0</xdr:colOff>
                    <xdr:row>720963</xdr:row>
                    <xdr:rowOff>0</xdr:rowOff>
                  </from>
                  <to>
                    <xdr:col>2556</xdr:col>
                    <xdr:colOff>0</xdr:colOff>
                    <xdr:row>720963</xdr:row>
                    <xdr:rowOff>0</xdr:rowOff>
                  </to>
                </anchor>
              </controlPr>
            </control>
          </mc:Choice>
        </mc:AlternateContent>
        <mc:AlternateContent xmlns:mc="http://schemas.openxmlformats.org/markup-compatibility/2006">
          <mc:Choice Requires="x14">
            <control shapeId="61674" r:id="rId177" name="Button 234">
              <controlPr locked="0" defaultSize="0" autoFill="0" autoLine="0" autoPict="0">
                <anchor moveWithCells="1" sizeWithCells="1">
                  <from>
                    <xdr:col>2556</xdr:col>
                    <xdr:colOff>0</xdr:colOff>
                    <xdr:row>786499</xdr:row>
                    <xdr:rowOff>0</xdr:rowOff>
                  </from>
                  <to>
                    <xdr:col>2556</xdr:col>
                    <xdr:colOff>0</xdr:colOff>
                    <xdr:row>786499</xdr:row>
                    <xdr:rowOff>0</xdr:rowOff>
                  </to>
                </anchor>
              </controlPr>
            </control>
          </mc:Choice>
        </mc:AlternateContent>
        <mc:AlternateContent xmlns:mc="http://schemas.openxmlformats.org/markup-compatibility/2006">
          <mc:Choice Requires="x14">
            <control shapeId="61675" r:id="rId178" name="Button 235">
              <controlPr locked="0" defaultSize="0" autoFill="0" autoLine="0" autoPict="0">
                <anchor moveWithCells="1" sizeWithCells="1">
                  <from>
                    <xdr:col>2556</xdr:col>
                    <xdr:colOff>0</xdr:colOff>
                    <xdr:row>852035</xdr:row>
                    <xdr:rowOff>0</xdr:rowOff>
                  </from>
                  <to>
                    <xdr:col>2556</xdr:col>
                    <xdr:colOff>0</xdr:colOff>
                    <xdr:row>852035</xdr:row>
                    <xdr:rowOff>0</xdr:rowOff>
                  </to>
                </anchor>
              </controlPr>
            </control>
          </mc:Choice>
        </mc:AlternateContent>
        <mc:AlternateContent xmlns:mc="http://schemas.openxmlformats.org/markup-compatibility/2006">
          <mc:Choice Requires="x14">
            <control shapeId="61676" r:id="rId179" name="Button 236">
              <controlPr locked="0" defaultSize="0" autoFill="0" autoLine="0" autoPict="0">
                <anchor moveWithCells="1" sizeWithCells="1">
                  <from>
                    <xdr:col>2556</xdr:col>
                    <xdr:colOff>0</xdr:colOff>
                    <xdr:row>917571</xdr:row>
                    <xdr:rowOff>0</xdr:rowOff>
                  </from>
                  <to>
                    <xdr:col>2556</xdr:col>
                    <xdr:colOff>0</xdr:colOff>
                    <xdr:row>917571</xdr:row>
                    <xdr:rowOff>0</xdr:rowOff>
                  </to>
                </anchor>
              </controlPr>
            </control>
          </mc:Choice>
        </mc:AlternateContent>
        <mc:AlternateContent xmlns:mc="http://schemas.openxmlformats.org/markup-compatibility/2006">
          <mc:Choice Requires="x14">
            <control shapeId="61677" r:id="rId180" name="Button 237">
              <controlPr locked="0" defaultSize="0" autoFill="0" autoLine="0" autoPict="0">
                <anchor moveWithCells="1" sizeWithCells="1">
                  <from>
                    <xdr:col>2556</xdr:col>
                    <xdr:colOff>0</xdr:colOff>
                    <xdr:row>983107</xdr:row>
                    <xdr:rowOff>0</xdr:rowOff>
                  </from>
                  <to>
                    <xdr:col>2556</xdr:col>
                    <xdr:colOff>0</xdr:colOff>
                    <xdr:row>983107</xdr:row>
                    <xdr:rowOff>0</xdr:rowOff>
                  </to>
                </anchor>
              </controlPr>
            </control>
          </mc:Choice>
        </mc:AlternateContent>
        <mc:AlternateContent xmlns:mc="http://schemas.openxmlformats.org/markup-compatibility/2006">
          <mc:Choice Requires="x14">
            <control shapeId="61678" r:id="rId181" name="Button 238">
              <controlPr locked="0" defaultSize="0" autoFill="0" autoLine="0" autoPict="0">
                <anchor moveWithCells="1" sizeWithCells="1">
                  <from>
                    <xdr:col>2812</xdr:col>
                    <xdr:colOff>0</xdr:colOff>
                    <xdr:row>67</xdr:row>
                    <xdr:rowOff>0</xdr:rowOff>
                  </from>
                  <to>
                    <xdr:col>2812</xdr:col>
                    <xdr:colOff>0</xdr:colOff>
                    <xdr:row>67</xdr:row>
                    <xdr:rowOff>0</xdr:rowOff>
                  </to>
                </anchor>
              </controlPr>
            </control>
          </mc:Choice>
        </mc:AlternateContent>
        <mc:AlternateContent xmlns:mc="http://schemas.openxmlformats.org/markup-compatibility/2006">
          <mc:Choice Requires="x14">
            <control shapeId="61679" r:id="rId182" name="Button 239">
              <controlPr locked="0" defaultSize="0" autoFill="0" autoLine="0" autoPict="0">
                <anchor moveWithCells="1" sizeWithCells="1">
                  <from>
                    <xdr:col>2812</xdr:col>
                    <xdr:colOff>0</xdr:colOff>
                    <xdr:row>65603</xdr:row>
                    <xdr:rowOff>0</xdr:rowOff>
                  </from>
                  <to>
                    <xdr:col>2812</xdr:col>
                    <xdr:colOff>0</xdr:colOff>
                    <xdr:row>65603</xdr:row>
                    <xdr:rowOff>0</xdr:rowOff>
                  </to>
                </anchor>
              </controlPr>
            </control>
          </mc:Choice>
        </mc:AlternateContent>
        <mc:AlternateContent xmlns:mc="http://schemas.openxmlformats.org/markup-compatibility/2006">
          <mc:Choice Requires="x14">
            <control shapeId="61680" r:id="rId183" name="Button 240">
              <controlPr locked="0" defaultSize="0" autoFill="0" autoLine="0" autoPict="0">
                <anchor moveWithCells="1" sizeWithCells="1">
                  <from>
                    <xdr:col>2812</xdr:col>
                    <xdr:colOff>0</xdr:colOff>
                    <xdr:row>131139</xdr:row>
                    <xdr:rowOff>0</xdr:rowOff>
                  </from>
                  <to>
                    <xdr:col>2812</xdr:col>
                    <xdr:colOff>0</xdr:colOff>
                    <xdr:row>131139</xdr:row>
                    <xdr:rowOff>0</xdr:rowOff>
                  </to>
                </anchor>
              </controlPr>
            </control>
          </mc:Choice>
        </mc:AlternateContent>
        <mc:AlternateContent xmlns:mc="http://schemas.openxmlformats.org/markup-compatibility/2006">
          <mc:Choice Requires="x14">
            <control shapeId="61681" r:id="rId184" name="Button 241">
              <controlPr locked="0" defaultSize="0" autoFill="0" autoLine="0" autoPict="0">
                <anchor moveWithCells="1" sizeWithCells="1">
                  <from>
                    <xdr:col>2812</xdr:col>
                    <xdr:colOff>0</xdr:colOff>
                    <xdr:row>196675</xdr:row>
                    <xdr:rowOff>0</xdr:rowOff>
                  </from>
                  <to>
                    <xdr:col>2812</xdr:col>
                    <xdr:colOff>0</xdr:colOff>
                    <xdr:row>196675</xdr:row>
                    <xdr:rowOff>0</xdr:rowOff>
                  </to>
                </anchor>
              </controlPr>
            </control>
          </mc:Choice>
        </mc:AlternateContent>
        <mc:AlternateContent xmlns:mc="http://schemas.openxmlformats.org/markup-compatibility/2006">
          <mc:Choice Requires="x14">
            <control shapeId="61682" r:id="rId185" name="Button 242">
              <controlPr locked="0" defaultSize="0" autoFill="0" autoLine="0" autoPict="0">
                <anchor moveWithCells="1" sizeWithCells="1">
                  <from>
                    <xdr:col>2812</xdr:col>
                    <xdr:colOff>0</xdr:colOff>
                    <xdr:row>262211</xdr:row>
                    <xdr:rowOff>0</xdr:rowOff>
                  </from>
                  <to>
                    <xdr:col>2812</xdr:col>
                    <xdr:colOff>0</xdr:colOff>
                    <xdr:row>262211</xdr:row>
                    <xdr:rowOff>0</xdr:rowOff>
                  </to>
                </anchor>
              </controlPr>
            </control>
          </mc:Choice>
        </mc:AlternateContent>
        <mc:AlternateContent xmlns:mc="http://schemas.openxmlformats.org/markup-compatibility/2006">
          <mc:Choice Requires="x14">
            <control shapeId="61683" r:id="rId186" name="Button 243">
              <controlPr locked="0" defaultSize="0" autoFill="0" autoLine="0" autoPict="0">
                <anchor moveWithCells="1" sizeWithCells="1">
                  <from>
                    <xdr:col>2812</xdr:col>
                    <xdr:colOff>0</xdr:colOff>
                    <xdr:row>327747</xdr:row>
                    <xdr:rowOff>0</xdr:rowOff>
                  </from>
                  <to>
                    <xdr:col>2812</xdr:col>
                    <xdr:colOff>0</xdr:colOff>
                    <xdr:row>327747</xdr:row>
                    <xdr:rowOff>0</xdr:rowOff>
                  </to>
                </anchor>
              </controlPr>
            </control>
          </mc:Choice>
        </mc:AlternateContent>
        <mc:AlternateContent xmlns:mc="http://schemas.openxmlformats.org/markup-compatibility/2006">
          <mc:Choice Requires="x14">
            <control shapeId="61684" r:id="rId187" name="Button 244">
              <controlPr locked="0" defaultSize="0" autoFill="0" autoLine="0" autoPict="0">
                <anchor moveWithCells="1" sizeWithCells="1">
                  <from>
                    <xdr:col>2812</xdr:col>
                    <xdr:colOff>0</xdr:colOff>
                    <xdr:row>393283</xdr:row>
                    <xdr:rowOff>0</xdr:rowOff>
                  </from>
                  <to>
                    <xdr:col>2812</xdr:col>
                    <xdr:colOff>0</xdr:colOff>
                    <xdr:row>393283</xdr:row>
                    <xdr:rowOff>0</xdr:rowOff>
                  </to>
                </anchor>
              </controlPr>
            </control>
          </mc:Choice>
        </mc:AlternateContent>
        <mc:AlternateContent xmlns:mc="http://schemas.openxmlformats.org/markup-compatibility/2006">
          <mc:Choice Requires="x14">
            <control shapeId="61685" r:id="rId188" name="Button 245">
              <controlPr locked="0" defaultSize="0" autoFill="0" autoLine="0" autoPict="0">
                <anchor moveWithCells="1" sizeWithCells="1">
                  <from>
                    <xdr:col>2812</xdr:col>
                    <xdr:colOff>0</xdr:colOff>
                    <xdr:row>458819</xdr:row>
                    <xdr:rowOff>0</xdr:rowOff>
                  </from>
                  <to>
                    <xdr:col>2812</xdr:col>
                    <xdr:colOff>0</xdr:colOff>
                    <xdr:row>458819</xdr:row>
                    <xdr:rowOff>0</xdr:rowOff>
                  </to>
                </anchor>
              </controlPr>
            </control>
          </mc:Choice>
        </mc:AlternateContent>
        <mc:AlternateContent xmlns:mc="http://schemas.openxmlformats.org/markup-compatibility/2006">
          <mc:Choice Requires="x14">
            <control shapeId="61686" r:id="rId189" name="Button 246">
              <controlPr locked="0" defaultSize="0" autoFill="0" autoLine="0" autoPict="0">
                <anchor moveWithCells="1" sizeWithCells="1">
                  <from>
                    <xdr:col>2812</xdr:col>
                    <xdr:colOff>0</xdr:colOff>
                    <xdr:row>524355</xdr:row>
                    <xdr:rowOff>0</xdr:rowOff>
                  </from>
                  <to>
                    <xdr:col>2812</xdr:col>
                    <xdr:colOff>0</xdr:colOff>
                    <xdr:row>524355</xdr:row>
                    <xdr:rowOff>0</xdr:rowOff>
                  </to>
                </anchor>
              </controlPr>
            </control>
          </mc:Choice>
        </mc:AlternateContent>
        <mc:AlternateContent xmlns:mc="http://schemas.openxmlformats.org/markup-compatibility/2006">
          <mc:Choice Requires="x14">
            <control shapeId="61687" r:id="rId190" name="Button 247">
              <controlPr locked="0" defaultSize="0" autoFill="0" autoLine="0" autoPict="0">
                <anchor moveWithCells="1" sizeWithCells="1">
                  <from>
                    <xdr:col>2812</xdr:col>
                    <xdr:colOff>0</xdr:colOff>
                    <xdr:row>589891</xdr:row>
                    <xdr:rowOff>0</xdr:rowOff>
                  </from>
                  <to>
                    <xdr:col>2812</xdr:col>
                    <xdr:colOff>0</xdr:colOff>
                    <xdr:row>589891</xdr:row>
                    <xdr:rowOff>0</xdr:rowOff>
                  </to>
                </anchor>
              </controlPr>
            </control>
          </mc:Choice>
        </mc:AlternateContent>
        <mc:AlternateContent xmlns:mc="http://schemas.openxmlformats.org/markup-compatibility/2006">
          <mc:Choice Requires="x14">
            <control shapeId="61688" r:id="rId191" name="Button 248">
              <controlPr locked="0" defaultSize="0" autoFill="0" autoLine="0" autoPict="0">
                <anchor moveWithCells="1" sizeWithCells="1">
                  <from>
                    <xdr:col>2812</xdr:col>
                    <xdr:colOff>0</xdr:colOff>
                    <xdr:row>655427</xdr:row>
                    <xdr:rowOff>0</xdr:rowOff>
                  </from>
                  <to>
                    <xdr:col>2812</xdr:col>
                    <xdr:colOff>0</xdr:colOff>
                    <xdr:row>655427</xdr:row>
                    <xdr:rowOff>0</xdr:rowOff>
                  </to>
                </anchor>
              </controlPr>
            </control>
          </mc:Choice>
        </mc:AlternateContent>
        <mc:AlternateContent xmlns:mc="http://schemas.openxmlformats.org/markup-compatibility/2006">
          <mc:Choice Requires="x14">
            <control shapeId="61689" r:id="rId192" name="Button 249">
              <controlPr locked="0" defaultSize="0" autoFill="0" autoLine="0" autoPict="0">
                <anchor moveWithCells="1" sizeWithCells="1">
                  <from>
                    <xdr:col>2812</xdr:col>
                    <xdr:colOff>0</xdr:colOff>
                    <xdr:row>720963</xdr:row>
                    <xdr:rowOff>0</xdr:rowOff>
                  </from>
                  <to>
                    <xdr:col>2812</xdr:col>
                    <xdr:colOff>0</xdr:colOff>
                    <xdr:row>720963</xdr:row>
                    <xdr:rowOff>0</xdr:rowOff>
                  </to>
                </anchor>
              </controlPr>
            </control>
          </mc:Choice>
        </mc:AlternateContent>
        <mc:AlternateContent xmlns:mc="http://schemas.openxmlformats.org/markup-compatibility/2006">
          <mc:Choice Requires="x14">
            <control shapeId="61690" r:id="rId193" name="Button 250">
              <controlPr locked="0" defaultSize="0" autoFill="0" autoLine="0" autoPict="0">
                <anchor moveWithCells="1" sizeWithCells="1">
                  <from>
                    <xdr:col>2812</xdr:col>
                    <xdr:colOff>0</xdr:colOff>
                    <xdr:row>786499</xdr:row>
                    <xdr:rowOff>0</xdr:rowOff>
                  </from>
                  <to>
                    <xdr:col>2812</xdr:col>
                    <xdr:colOff>0</xdr:colOff>
                    <xdr:row>786499</xdr:row>
                    <xdr:rowOff>0</xdr:rowOff>
                  </to>
                </anchor>
              </controlPr>
            </control>
          </mc:Choice>
        </mc:AlternateContent>
        <mc:AlternateContent xmlns:mc="http://schemas.openxmlformats.org/markup-compatibility/2006">
          <mc:Choice Requires="x14">
            <control shapeId="61691" r:id="rId194" name="Button 251">
              <controlPr locked="0" defaultSize="0" autoFill="0" autoLine="0" autoPict="0">
                <anchor moveWithCells="1" sizeWithCells="1">
                  <from>
                    <xdr:col>2812</xdr:col>
                    <xdr:colOff>0</xdr:colOff>
                    <xdr:row>852035</xdr:row>
                    <xdr:rowOff>0</xdr:rowOff>
                  </from>
                  <to>
                    <xdr:col>2812</xdr:col>
                    <xdr:colOff>0</xdr:colOff>
                    <xdr:row>852035</xdr:row>
                    <xdr:rowOff>0</xdr:rowOff>
                  </to>
                </anchor>
              </controlPr>
            </control>
          </mc:Choice>
        </mc:AlternateContent>
        <mc:AlternateContent xmlns:mc="http://schemas.openxmlformats.org/markup-compatibility/2006">
          <mc:Choice Requires="x14">
            <control shapeId="61692" r:id="rId195" name="Button 252">
              <controlPr locked="0" defaultSize="0" autoFill="0" autoLine="0" autoPict="0">
                <anchor moveWithCells="1" sizeWithCells="1">
                  <from>
                    <xdr:col>2812</xdr:col>
                    <xdr:colOff>0</xdr:colOff>
                    <xdr:row>917571</xdr:row>
                    <xdr:rowOff>0</xdr:rowOff>
                  </from>
                  <to>
                    <xdr:col>2812</xdr:col>
                    <xdr:colOff>0</xdr:colOff>
                    <xdr:row>917571</xdr:row>
                    <xdr:rowOff>0</xdr:rowOff>
                  </to>
                </anchor>
              </controlPr>
            </control>
          </mc:Choice>
        </mc:AlternateContent>
        <mc:AlternateContent xmlns:mc="http://schemas.openxmlformats.org/markup-compatibility/2006">
          <mc:Choice Requires="x14">
            <control shapeId="61693" r:id="rId196" name="Button 253">
              <controlPr locked="0" defaultSize="0" autoFill="0" autoLine="0" autoPict="0">
                <anchor moveWithCells="1" sizeWithCells="1">
                  <from>
                    <xdr:col>2812</xdr:col>
                    <xdr:colOff>0</xdr:colOff>
                    <xdr:row>983107</xdr:row>
                    <xdr:rowOff>0</xdr:rowOff>
                  </from>
                  <to>
                    <xdr:col>2812</xdr:col>
                    <xdr:colOff>0</xdr:colOff>
                    <xdr:row>983107</xdr:row>
                    <xdr:rowOff>0</xdr:rowOff>
                  </to>
                </anchor>
              </controlPr>
            </control>
          </mc:Choice>
        </mc:AlternateContent>
        <mc:AlternateContent xmlns:mc="http://schemas.openxmlformats.org/markup-compatibility/2006">
          <mc:Choice Requires="x14">
            <control shapeId="61694" r:id="rId197" name="Button 254">
              <controlPr locked="0" defaultSize="0" autoFill="0" autoLine="0" autoPict="0">
                <anchor moveWithCells="1" sizeWithCells="1">
                  <from>
                    <xdr:col>3068</xdr:col>
                    <xdr:colOff>0</xdr:colOff>
                    <xdr:row>67</xdr:row>
                    <xdr:rowOff>0</xdr:rowOff>
                  </from>
                  <to>
                    <xdr:col>3068</xdr:col>
                    <xdr:colOff>0</xdr:colOff>
                    <xdr:row>67</xdr:row>
                    <xdr:rowOff>0</xdr:rowOff>
                  </to>
                </anchor>
              </controlPr>
            </control>
          </mc:Choice>
        </mc:AlternateContent>
        <mc:AlternateContent xmlns:mc="http://schemas.openxmlformats.org/markup-compatibility/2006">
          <mc:Choice Requires="x14">
            <control shapeId="61695" r:id="rId198" name="Button 255">
              <controlPr locked="0" defaultSize="0" autoFill="0" autoLine="0" autoPict="0">
                <anchor moveWithCells="1" sizeWithCells="1">
                  <from>
                    <xdr:col>3068</xdr:col>
                    <xdr:colOff>0</xdr:colOff>
                    <xdr:row>65603</xdr:row>
                    <xdr:rowOff>0</xdr:rowOff>
                  </from>
                  <to>
                    <xdr:col>3068</xdr:col>
                    <xdr:colOff>0</xdr:colOff>
                    <xdr:row>65603</xdr:row>
                    <xdr:rowOff>0</xdr:rowOff>
                  </to>
                </anchor>
              </controlPr>
            </control>
          </mc:Choice>
        </mc:AlternateContent>
        <mc:AlternateContent xmlns:mc="http://schemas.openxmlformats.org/markup-compatibility/2006">
          <mc:Choice Requires="x14">
            <control shapeId="61696" r:id="rId199" name="Button 256">
              <controlPr locked="0" defaultSize="0" autoFill="0" autoLine="0" autoPict="0">
                <anchor moveWithCells="1" sizeWithCells="1">
                  <from>
                    <xdr:col>3068</xdr:col>
                    <xdr:colOff>0</xdr:colOff>
                    <xdr:row>131139</xdr:row>
                    <xdr:rowOff>0</xdr:rowOff>
                  </from>
                  <to>
                    <xdr:col>3068</xdr:col>
                    <xdr:colOff>0</xdr:colOff>
                    <xdr:row>131139</xdr:row>
                    <xdr:rowOff>0</xdr:rowOff>
                  </to>
                </anchor>
              </controlPr>
            </control>
          </mc:Choice>
        </mc:AlternateContent>
        <mc:AlternateContent xmlns:mc="http://schemas.openxmlformats.org/markup-compatibility/2006">
          <mc:Choice Requires="x14">
            <control shapeId="61697" r:id="rId200" name="Button 257">
              <controlPr locked="0" defaultSize="0" autoFill="0" autoLine="0" autoPict="0">
                <anchor moveWithCells="1" sizeWithCells="1">
                  <from>
                    <xdr:col>3068</xdr:col>
                    <xdr:colOff>0</xdr:colOff>
                    <xdr:row>196675</xdr:row>
                    <xdr:rowOff>0</xdr:rowOff>
                  </from>
                  <to>
                    <xdr:col>3068</xdr:col>
                    <xdr:colOff>0</xdr:colOff>
                    <xdr:row>196675</xdr:row>
                    <xdr:rowOff>0</xdr:rowOff>
                  </to>
                </anchor>
              </controlPr>
            </control>
          </mc:Choice>
        </mc:AlternateContent>
        <mc:AlternateContent xmlns:mc="http://schemas.openxmlformats.org/markup-compatibility/2006">
          <mc:Choice Requires="x14">
            <control shapeId="61698" r:id="rId201" name="Button 258">
              <controlPr locked="0" defaultSize="0" autoFill="0" autoLine="0" autoPict="0">
                <anchor moveWithCells="1" sizeWithCells="1">
                  <from>
                    <xdr:col>3068</xdr:col>
                    <xdr:colOff>0</xdr:colOff>
                    <xdr:row>262211</xdr:row>
                    <xdr:rowOff>0</xdr:rowOff>
                  </from>
                  <to>
                    <xdr:col>3068</xdr:col>
                    <xdr:colOff>0</xdr:colOff>
                    <xdr:row>262211</xdr:row>
                    <xdr:rowOff>0</xdr:rowOff>
                  </to>
                </anchor>
              </controlPr>
            </control>
          </mc:Choice>
        </mc:AlternateContent>
        <mc:AlternateContent xmlns:mc="http://schemas.openxmlformats.org/markup-compatibility/2006">
          <mc:Choice Requires="x14">
            <control shapeId="61699" r:id="rId202" name="Button 259">
              <controlPr locked="0" defaultSize="0" autoFill="0" autoLine="0" autoPict="0">
                <anchor moveWithCells="1" sizeWithCells="1">
                  <from>
                    <xdr:col>3068</xdr:col>
                    <xdr:colOff>0</xdr:colOff>
                    <xdr:row>327747</xdr:row>
                    <xdr:rowOff>0</xdr:rowOff>
                  </from>
                  <to>
                    <xdr:col>3068</xdr:col>
                    <xdr:colOff>0</xdr:colOff>
                    <xdr:row>327747</xdr:row>
                    <xdr:rowOff>0</xdr:rowOff>
                  </to>
                </anchor>
              </controlPr>
            </control>
          </mc:Choice>
        </mc:AlternateContent>
        <mc:AlternateContent xmlns:mc="http://schemas.openxmlformats.org/markup-compatibility/2006">
          <mc:Choice Requires="x14">
            <control shapeId="61700" r:id="rId203" name="Button 260">
              <controlPr locked="0" defaultSize="0" autoFill="0" autoLine="0" autoPict="0">
                <anchor moveWithCells="1" sizeWithCells="1">
                  <from>
                    <xdr:col>3068</xdr:col>
                    <xdr:colOff>0</xdr:colOff>
                    <xdr:row>393283</xdr:row>
                    <xdr:rowOff>0</xdr:rowOff>
                  </from>
                  <to>
                    <xdr:col>3068</xdr:col>
                    <xdr:colOff>0</xdr:colOff>
                    <xdr:row>393283</xdr:row>
                    <xdr:rowOff>0</xdr:rowOff>
                  </to>
                </anchor>
              </controlPr>
            </control>
          </mc:Choice>
        </mc:AlternateContent>
        <mc:AlternateContent xmlns:mc="http://schemas.openxmlformats.org/markup-compatibility/2006">
          <mc:Choice Requires="x14">
            <control shapeId="61701" r:id="rId204" name="Button 261">
              <controlPr locked="0" defaultSize="0" autoFill="0" autoLine="0" autoPict="0">
                <anchor moveWithCells="1" sizeWithCells="1">
                  <from>
                    <xdr:col>3068</xdr:col>
                    <xdr:colOff>0</xdr:colOff>
                    <xdr:row>458819</xdr:row>
                    <xdr:rowOff>0</xdr:rowOff>
                  </from>
                  <to>
                    <xdr:col>3068</xdr:col>
                    <xdr:colOff>0</xdr:colOff>
                    <xdr:row>458819</xdr:row>
                    <xdr:rowOff>0</xdr:rowOff>
                  </to>
                </anchor>
              </controlPr>
            </control>
          </mc:Choice>
        </mc:AlternateContent>
        <mc:AlternateContent xmlns:mc="http://schemas.openxmlformats.org/markup-compatibility/2006">
          <mc:Choice Requires="x14">
            <control shapeId="61702" r:id="rId205" name="Button 262">
              <controlPr locked="0" defaultSize="0" autoFill="0" autoLine="0" autoPict="0">
                <anchor moveWithCells="1" sizeWithCells="1">
                  <from>
                    <xdr:col>3068</xdr:col>
                    <xdr:colOff>0</xdr:colOff>
                    <xdr:row>524355</xdr:row>
                    <xdr:rowOff>0</xdr:rowOff>
                  </from>
                  <to>
                    <xdr:col>3068</xdr:col>
                    <xdr:colOff>0</xdr:colOff>
                    <xdr:row>524355</xdr:row>
                    <xdr:rowOff>0</xdr:rowOff>
                  </to>
                </anchor>
              </controlPr>
            </control>
          </mc:Choice>
        </mc:AlternateContent>
        <mc:AlternateContent xmlns:mc="http://schemas.openxmlformats.org/markup-compatibility/2006">
          <mc:Choice Requires="x14">
            <control shapeId="61703" r:id="rId206" name="Button 263">
              <controlPr locked="0" defaultSize="0" autoFill="0" autoLine="0" autoPict="0">
                <anchor moveWithCells="1" sizeWithCells="1">
                  <from>
                    <xdr:col>3068</xdr:col>
                    <xdr:colOff>0</xdr:colOff>
                    <xdr:row>589891</xdr:row>
                    <xdr:rowOff>0</xdr:rowOff>
                  </from>
                  <to>
                    <xdr:col>3068</xdr:col>
                    <xdr:colOff>0</xdr:colOff>
                    <xdr:row>589891</xdr:row>
                    <xdr:rowOff>0</xdr:rowOff>
                  </to>
                </anchor>
              </controlPr>
            </control>
          </mc:Choice>
        </mc:AlternateContent>
        <mc:AlternateContent xmlns:mc="http://schemas.openxmlformats.org/markup-compatibility/2006">
          <mc:Choice Requires="x14">
            <control shapeId="61704" r:id="rId207" name="Button 264">
              <controlPr locked="0" defaultSize="0" autoFill="0" autoLine="0" autoPict="0">
                <anchor moveWithCells="1" sizeWithCells="1">
                  <from>
                    <xdr:col>3068</xdr:col>
                    <xdr:colOff>0</xdr:colOff>
                    <xdr:row>655427</xdr:row>
                    <xdr:rowOff>0</xdr:rowOff>
                  </from>
                  <to>
                    <xdr:col>3068</xdr:col>
                    <xdr:colOff>0</xdr:colOff>
                    <xdr:row>655427</xdr:row>
                    <xdr:rowOff>0</xdr:rowOff>
                  </to>
                </anchor>
              </controlPr>
            </control>
          </mc:Choice>
        </mc:AlternateContent>
        <mc:AlternateContent xmlns:mc="http://schemas.openxmlformats.org/markup-compatibility/2006">
          <mc:Choice Requires="x14">
            <control shapeId="61705" r:id="rId208" name="Button 265">
              <controlPr locked="0" defaultSize="0" autoFill="0" autoLine="0" autoPict="0">
                <anchor moveWithCells="1" sizeWithCells="1">
                  <from>
                    <xdr:col>3068</xdr:col>
                    <xdr:colOff>0</xdr:colOff>
                    <xdr:row>720963</xdr:row>
                    <xdr:rowOff>0</xdr:rowOff>
                  </from>
                  <to>
                    <xdr:col>3068</xdr:col>
                    <xdr:colOff>0</xdr:colOff>
                    <xdr:row>720963</xdr:row>
                    <xdr:rowOff>0</xdr:rowOff>
                  </to>
                </anchor>
              </controlPr>
            </control>
          </mc:Choice>
        </mc:AlternateContent>
        <mc:AlternateContent xmlns:mc="http://schemas.openxmlformats.org/markup-compatibility/2006">
          <mc:Choice Requires="x14">
            <control shapeId="61706" r:id="rId209" name="Button 266">
              <controlPr locked="0" defaultSize="0" autoFill="0" autoLine="0" autoPict="0">
                <anchor moveWithCells="1" sizeWithCells="1">
                  <from>
                    <xdr:col>3068</xdr:col>
                    <xdr:colOff>0</xdr:colOff>
                    <xdr:row>786499</xdr:row>
                    <xdr:rowOff>0</xdr:rowOff>
                  </from>
                  <to>
                    <xdr:col>3068</xdr:col>
                    <xdr:colOff>0</xdr:colOff>
                    <xdr:row>786499</xdr:row>
                    <xdr:rowOff>0</xdr:rowOff>
                  </to>
                </anchor>
              </controlPr>
            </control>
          </mc:Choice>
        </mc:AlternateContent>
        <mc:AlternateContent xmlns:mc="http://schemas.openxmlformats.org/markup-compatibility/2006">
          <mc:Choice Requires="x14">
            <control shapeId="61707" r:id="rId210" name="Button 267">
              <controlPr locked="0" defaultSize="0" autoFill="0" autoLine="0" autoPict="0">
                <anchor moveWithCells="1" sizeWithCells="1">
                  <from>
                    <xdr:col>3068</xdr:col>
                    <xdr:colOff>0</xdr:colOff>
                    <xdr:row>852035</xdr:row>
                    <xdr:rowOff>0</xdr:rowOff>
                  </from>
                  <to>
                    <xdr:col>3068</xdr:col>
                    <xdr:colOff>0</xdr:colOff>
                    <xdr:row>852035</xdr:row>
                    <xdr:rowOff>0</xdr:rowOff>
                  </to>
                </anchor>
              </controlPr>
            </control>
          </mc:Choice>
        </mc:AlternateContent>
        <mc:AlternateContent xmlns:mc="http://schemas.openxmlformats.org/markup-compatibility/2006">
          <mc:Choice Requires="x14">
            <control shapeId="61708" r:id="rId211" name="Button 268">
              <controlPr locked="0" defaultSize="0" autoFill="0" autoLine="0" autoPict="0">
                <anchor moveWithCells="1" sizeWithCells="1">
                  <from>
                    <xdr:col>3068</xdr:col>
                    <xdr:colOff>0</xdr:colOff>
                    <xdr:row>917571</xdr:row>
                    <xdr:rowOff>0</xdr:rowOff>
                  </from>
                  <to>
                    <xdr:col>3068</xdr:col>
                    <xdr:colOff>0</xdr:colOff>
                    <xdr:row>917571</xdr:row>
                    <xdr:rowOff>0</xdr:rowOff>
                  </to>
                </anchor>
              </controlPr>
            </control>
          </mc:Choice>
        </mc:AlternateContent>
        <mc:AlternateContent xmlns:mc="http://schemas.openxmlformats.org/markup-compatibility/2006">
          <mc:Choice Requires="x14">
            <control shapeId="61709" r:id="rId212" name="Button 269">
              <controlPr locked="0" defaultSize="0" autoFill="0" autoLine="0" autoPict="0">
                <anchor moveWithCells="1" sizeWithCells="1">
                  <from>
                    <xdr:col>3068</xdr:col>
                    <xdr:colOff>0</xdr:colOff>
                    <xdr:row>983107</xdr:row>
                    <xdr:rowOff>0</xdr:rowOff>
                  </from>
                  <to>
                    <xdr:col>3068</xdr:col>
                    <xdr:colOff>0</xdr:colOff>
                    <xdr:row>983107</xdr:row>
                    <xdr:rowOff>0</xdr:rowOff>
                  </to>
                </anchor>
              </controlPr>
            </control>
          </mc:Choice>
        </mc:AlternateContent>
        <mc:AlternateContent xmlns:mc="http://schemas.openxmlformats.org/markup-compatibility/2006">
          <mc:Choice Requires="x14">
            <control shapeId="61710" r:id="rId213" name="Button 270">
              <controlPr locked="0" defaultSize="0" autoFill="0" autoLine="0" autoPict="0">
                <anchor moveWithCells="1" sizeWithCells="1">
                  <from>
                    <xdr:col>3324</xdr:col>
                    <xdr:colOff>0</xdr:colOff>
                    <xdr:row>67</xdr:row>
                    <xdr:rowOff>0</xdr:rowOff>
                  </from>
                  <to>
                    <xdr:col>3324</xdr:col>
                    <xdr:colOff>0</xdr:colOff>
                    <xdr:row>67</xdr:row>
                    <xdr:rowOff>0</xdr:rowOff>
                  </to>
                </anchor>
              </controlPr>
            </control>
          </mc:Choice>
        </mc:AlternateContent>
        <mc:AlternateContent xmlns:mc="http://schemas.openxmlformats.org/markup-compatibility/2006">
          <mc:Choice Requires="x14">
            <control shapeId="61711" r:id="rId214" name="Button 271">
              <controlPr locked="0" defaultSize="0" autoFill="0" autoLine="0" autoPict="0">
                <anchor moveWithCells="1" sizeWithCells="1">
                  <from>
                    <xdr:col>3324</xdr:col>
                    <xdr:colOff>0</xdr:colOff>
                    <xdr:row>65603</xdr:row>
                    <xdr:rowOff>0</xdr:rowOff>
                  </from>
                  <to>
                    <xdr:col>3324</xdr:col>
                    <xdr:colOff>0</xdr:colOff>
                    <xdr:row>65603</xdr:row>
                    <xdr:rowOff>0</xdr:rowOff>
                  </to>
                </anchor>
              </controlPr>
            </control>
          </mc:Choice>
        </mc:AlternateContent>
        <mc:AlternateContent xmlns:mc="http://schemas.openxmlformats.org/markup-compatibility/2006">
          <mc:Choice Requires="x14">
            <control shapeId="61712" r:id="rId215" name="Button 272">
              <controlPr locked="0" defaultSize="0" autoFill="0" autoLine="0" autoPict="0">
                <anchor moveWithCells="1" sizeWithCells="1">
                  <from>
                    <xdr:col>3324</xdr:col>
                    <xdr:colOff>0</xdr:colOff>
                    <xdr:row>131139</xdr:row>
                    <xdr:rowOff>0</xdr:rowOff>
                  </from>
                  <to>
                    <xdr:col>3324</xdr:col>
                    <xdr:colOff>0</xdr:colOff>
                    <xdr:row>131139</xdr:row>
                    <xdr:rowOff>0</xdr:rowOff>
                  </to>
                </anchor>
              </controlPr>
            </control>
          </mc:Choice>
        </mc:AlternateContent>
        <mc:AlternateContent xmlns:mc="http://schemas.openxmlformats.org/markup-compatibility/2006">
          <mc:Choice Requires="x14">
            <control shapeId="61713" r:id="rId216" name="Button 273">
              <controlPr locked="0" defaultSize="0" autoFill="0" autoLine="0" autoPict="0">
                <anchor moveWithCells="1" sizeWithCells="1">
                  <from>
                    <xdr:col>3324</xdr:col>
                    <xdr:colOff>0</xdr:colOff>
                    <xdr:row>196675</xdr:row>
                    <xdr:rowOff>0</xdr:rowOff>
                  </from>
                  <to>
                    <xdr:col>3324</xdr:col>
                    <xdr:colOff>0</xdr:colOff>
                    <xdr:row>196675</xdr:row>
                    <xdr:rowOff>0</xdr:rowOff>
                  </to>
                </anchor>
              </controlPr>
            </control>
          </mc:Choice>
        </mc:AlternateContent>
        <mc:AlternateContent xmlns:mc="http://schemas.openxmlformats.org/markup-compatibility/2006">
          <mc:Choice Requires="x14">
            <control shapeId="61714" r:id="rId217" name="Button 274">
              <controlPr locked="0" defaultSize="0" autoFill="0" autoLine="0" autoPict="0">
                <anchor moveWithCells="1" sizeWithCells="1">
                  <from>
                    <xdr:col>3324</xdr:col>
                    <xdr:colOff>0</xdr:colOff>
                    <xdr:row>262211</xdr:row>
                    <xdr:rowOff>0</xdr:rowOff>
                  </from>
                  <to>
                    <xdr:col>3324</xdr:col>
                    <xdr:colOff>0</xdr:colOff>
                    <xdr:row>262211</xdr:row>
                    <xdr:rowOff>0</xdr:rowOff>
                  </to>
                </anchor>
              </controlPr>
            </control>
          </mc:Choice>
        </mc:AlternateContent>
        <mc:AlternateContent xmlns:mc="http://schemas.openxmlformats.org/markup-compatibility/2006">
          <mc:Choice Requires="x14">
            <control shapeId="61715" r:id="rId218" name="Button 275">
              <controlPr locked="0" defaultSize="0" autoFill="0" autoLine="0" autoPict="0">
                <anchor moveWithCells="1" sizeWithCells="1">
                  <from>
                    <xdr:col>3324</xdr:col>
                    <xdr:colOff>0</xdr:colOff>
                    <xdr:row>327747</xdr:row>
                    <xdr:rowOff>0</xdr:rowOff>
                  </from>
                  <to>
                    <xdr:col>3324</xdr:col>
                    <xdr:colOff>0</xdr:colOff>
                    <xdr:row>327747</xdr:row>
                    <xdr:rowOff>0</xdr:rowOff>
                  </to>
                </anchor>
              </controlPr>
            </control>
          </mc:Choice>
        </mc:AlternateContent>
        <mc:AlternateContent xmlns:mc="http://schemas.openxmlformats.org/markup-compatibility/2006">
          <mc:Choice Requires="x14">
            <control shapeId="61716" r:id="rId219" name="Button 276">
              <controlPr locked="0" defaultSize="0" autoFill="0" autoLine="0" autoPict="0">
                <anchor moveWithCells="1" sizeWithCells="1">
                  <from>
                    <xdr:col>3324</xdr:col>
                    <xdr:colOff>0</xdr:colOff>
                    <xdr:row>393283</xdr:row>
                    <xdr:rowOff>0</xdr:rowOff>
                  </from>
                  <to>
                    <xdr:col>3324</xdr:col>
                    <xdr:colOff>0</xdr:colOff>
                    <xdr:row>393283</xdr:row>
                    <xdr:rowOff>0</xdr:rowOff>
                  </to>
                </anchor>
              </controlPr>
            </control>
          </mc:Choice>
        </mc:AlternateContent>
        <mc:AlternateContent xmlns:mc="http://schemas.openxmlformats.org/markup-compatibility/2006">
          <mc:Choice Requires="x14">
            <control shapeId="61717" r:id="rId220" name="Button 277">
              <controlPr locked="0" defaultSize="0" autoFill="0" autoLine="0" autoPict="0">
                <anchor moveWithCells="1" sizeWithCells="1">
                  <from>
                    <xdr:col>3324</xdr:col>
                    <xdr:colOff>0</xdr:colOff>
                    <xdr:row>458819</xdr:row>
                    <xdr:rowOff>0</xdr:rowOff>
                  </from>
                  <to>
                    <xdr:col>3324</xdr:col>
                    <xdr:colOff>0</xdr:colOff>
                    <xdr:row>458819</xdr:row>
                    <xdr:rowOff>0</xdr:rowOff>
                  </to>
                </anchor>
              </controlPr>
            </control>
          </mc:Choice>
        </mc:AlternateContent>
        <mc:AlternateContent xmlns:mc="http://schemas.openxmlformats.org/markup-compatibility/2006">
          <mc:Choice Requires="x14">
            <control shapeId="61718" r:id="rId221" name="Button 278">
              <controlPr locked="0" defaultSize="0" autoFill="0" autoLine="0" autoPict="0">
                <anchor moveWithCells="1" sizeWithCells="1">
                  <from>
                    <xdr:col>3324</xdr:col>
                    <xdr:colOff>0</xdr:colOff>
                    <xdr:row>524355</xdr:row>
                    <xdr:rowOff>0</xdr:rowOff>
                  </from>
                  <to>
                    <xdr:col>3324</xdr:col>
                    <xdr:colOff>0</xdr:colOff>
                    <xdr:row>524355</xdr:row>
                    <xdr:rowOff>0</xdr:rowOff>
                  </to>
                </anchor>
              </controlPr>
            </control>
          </mc:Choice>
        </mc:AlternateContent>
        <mc:AlternateContent xmlns:mc="http://schemas.openxmlformats.org/markup-compatibility/2006">
          <mc:Choice Requires="x14">
            <control shapeId="61719" r:id="rId222" name="Button 279">
              <controlPr locked="0" defaultSize="0" autoFill="0" autoLine="0" autoPict="0">
                <anchor moveWithCells="1" sizeWithCells="1">
                  <from>
                    <xdr:col>3324</xdr:col>
                    <xdr:colOff>0</xdr:colOff>
                    <xdr:row>589891</xdr:row>
                    <xdr:rowOff>0</xdr:rowOff>
                  </from>
                  <to>
                    <xdr:col>3324</xdr:col>
                    <xdr:colOff>0</xdr:colOff>
                    <xdr:row>589891</xdr:row>
                    <xdr:rowOff>0</xdr:rowOff>
                  </to>
                </anchor>
              </controlPr>
            </control>
          </mc:Choice>
        </mc:AlternateContent>
        <mc:AlternateContent xmlns:mc="http://schemas.openxmlformats.org/markup-compatibility/2006">
          <mc:Choice Requires="x14">
            <control shapeId="61720" r:id="rId223" name="Button 280">
              <controlPr locked="0" defaultSize="0" autoFill="0" autoLine="0" autoPict="0">
                <anchor moveWithCells="1" sizeWithCells="1">
                  <from>
                    <xdr:col>3324</xdr:col>
                    <xdr:colOff>0</xdr:colOff>
                    <xdr:row>655427</xdr:row>
                    <xdr:rowOff>0</xdr:rowOff>
                  </from>
                  <to>
                    <xdr:col>3324</xdr:col>
                    <xdr:colOff>0</xdr:colOff>
                    <xdr:row>655427</xdr:row>
                    <xdr:rowOff>0</xdr:rowOff>
                  </to>
                </anchor>
              </controlPr>
            </control>
          </mc:Choice>
        </mc:AlternateContent>
        <mc:AlternateContent xmlns:mc="http://schemas.openxmlformats.org/markup-compatibility/2006">
          <mc:Choice Requires="x14">
            <control shapeId="61721" r:id="rId224" name="Button 281">
              <controlPr locked="0" defaultSize="0" autoFill="0" autoLine="0" autoPict="0">
                <anchor moveWithCells="1" sizeWithCells="1">
                  <from>
                    <xdr:col>3324</xdr:col>
                    <xdr:colOff>0</xdr:colOff>
                    <xdr:row>720963</xdr:row>
                    <xdr:rowOff>0</xdr:rowOff>
                  </from>
                  <to>
                    <xdr:col>3324</xdr:col>
                    <xdr:colOff>0</xdr:colOff>
                    <xdr:row>720963</xdr:row>
                    <xdr:rowOff>0</xdr:rowOff>
                  </to>
                </anchor>
              </controlPr>
            </control>
          </mc:Choice>
        </mc:AlternateContent>
        <mc:AlternateContent xmlns:mc="http://schemas.openxmlformats.org/markup-compatibility/2006">
          <mc:Choice Requires="x14">
            <control shapeId="61722" r:id="rId225" name="Button 282">
              <controlPr locked="0" defaultSize="0" autoFill="0" autoLine="0" autoPict="0">
                <anchor moveWithCells="1" sizeWithCells="1">
                  <from>
                    <xdr:col>3324</xdr:col>
                    <xdr:colOff>0</xdr:colOff>
                    <xdr:row>786499</xdr:row>
                    <xdr:rowOff>0</xdr:rowOff>
                  </from>
                  <to>
                    <xdr:col>3324</xdr:col>
                    <xdr:colOff>0</xdr:colOff>
                    <xdr:row>786499</xdr:row>
                    <xdr:rowOff>0</xdr:rowOff>
                  </to>
                </anchor>
              </controlPr>
            </control>
          </mc:Choice>
        </mc:AlternateContent>
        <mc:AlternateContent xmlns:mc="http://schemas.openxmlformats.org/markup-compatibility/2006">
          <mc:Choice Requires="x14">
            <control shapeId="61723" r:id="rId226" name="Button 283">
              <controlPr locked="0" defaultSize="0" autoFill="0" autoLine="0" autoPict="0">
                <anchor moveWithCells="1" sizeWithCells="1">
                  <from>
                    <xdr:col>3324</xdr:col>
                    <xdr:colOff>0</xdr:colOff>
                    <xdr:row>852035</xdr:row>
                    <xdr:rowOff>0</xdr:rowOff>
                  </from>
                  <to>
                    <xdr:col>3324</xdr:col>
                    <xdr:colOff>0</xdr:colOff>
                    <xdr:row>852035</xdr:row>
                    <xdr:rowOff>0</xdr:rowOff>
                  </to>
                </anchor>
              </controlPr>
            </control>
          </mc:Choice>
        </mc:AlternateContent>
        <mc:AlternateContent xmlns:mc="http://schemas.openxmlformats.org/markup-compatibility/2006">
          <mc:Choice Requires="x14">
            <control shapeId="61724" r:id="rId227" name="Button 284">
              <controlPr locked="0" defaultSize="0" autoFill="0" autoLine="0" autoPict="0">
                <anchor moveWithCells="1" sizeWithCells="1">
                  <from>
                    <xdr:col>3324</xdr:col>
                    <xdr:colOff>0</xdr:colOff>
                    <xdr:row>917571</xdr:row>
                    <xdr:rowOff>0</xdr:rowOff>
                  </from>
                  <to>
                    <xdr:col>3324</xdr:col>
                    <xdr:colOff>0</xdr:colOff>
                    <xdr:row>917571</xdr:row>
                    <xdr:rowOff>0</xdr:rowOff>
                  </to>
                </anchor>
              </controlPr>
            </control>
          </mc:Choice>
        </mc:AlternateContent>
        <mc:AlternateContent xmlns:mc="http://schemas.openxmlformats.org/markup-compatibility/2006">
          <mc:Choice Requires="x14">
            <control shapeId="61725" r:id="rId228" name="Button 285">
              <controlPr locked="0" defaultSize="0" autoFill="0" autoLine="0" autoPict="0">
                <anchor moveWithCells="1" sizeWithCells="1">
                  <from>
                    <xdr:col>3324</xdr:col>
                    <xdr:colOff>0</xdr:colOff>
                    <xdr:row>983107</xdr:row>
                    <xdr:rowOff>0</xdr:rowOff>
                  </from>
                  <to>
                    <xdr:col>3324</xdr:col>
                    <xdr:colOff>0</xdr:colOff>
                    <xdr:row>983107</xdr:row>
                    <xdr:rowOff>0</xdr:rowOff>
                  </to>
                </anchor>
              </controlPr>
            </control>
          </mc:Choice>
        </mc:AlternateContent>
        <mc:AlternateContent xmlns:mc="http://schemas.openxmlformats.org/markup-compatibility/2006">
          <mc:Choice Requires="x14">
            <control shapeId="61726" r:id="rId229" name="Button 286">
              <controlPr locked="0" defaultSize="0" autoFill="0" autoLine="0" autoPict="0">
                <anchor moveWithCells="1" sizeWithCells="1">
                  <from>
                    <xdr:col>3580</xdr:col>
                    <xdr:colOff>0</xdr:colOff>
                    <xdr:row>67</xdr:row>
                    <xdr:rowOff>0</xdr:rowOff>
                  </from>
                  <to>
                    <xdr:col>3580</xdr:col>
                    <xdr:colOff>0</xdr:colOff>
                    <xdr:row>67</xdr:row>
                    <xdr:rowOff>0</xdr:rowOff>
                  </to>
                </anchor>
              </controlPr>
            </control>
          </mc:Choice>
        </mc:AlternateContent>
        <mc:AlternateContent xmlns:mc="http://schemas.openxmlformats.org/markup-compatibility/2006">
          <mc:Choice Requires="x14">
            <control shapeId="61727" r:id="rId230" name="Button 287">
              <controlPr locked="0" defaultSize="0" autoFill="0" autoLine="0" autoPict="0">
                <anchor moveWithCells="1" sizeWithCells="1">
                  <from>
                    <xdr:col>3580</xdr:col>
                    <xdr:colOff>0</xdr:colOff>
                    <xdr:row>65603</xdr:row>
                    <xdr:rowOff>0</xdr:rowOff>
                  </from>
                  <to>
                    <xdr:col>3580</xdr:col>
                    <xdr:colOff>0</xdr:colOff>
                    <xdr:row>65603</xdr:row>
                    <xdr:rowOff>0</xdr:rowOff>
                  </to>
                </anchor>
              </controlPr>
            </control>
          </mc:Choice>
        </mc:AlternateContent>
        <mc:AlternateContent xmlns:mc="http://schemas.openxmlformats.org/markup-compatibility/2006">
          <mc:Choice Requires="x14">
            <control shapeId="61728" r:id="rId231" name="Button 288">
              <controlPr locked="0" defaultSize="0" autoFill="0" autoLine="0" autoPict="0">
                <anchor moveWithCells="1" sizeWithCells="1">
                  <from>
                    <xdr:col>3580</xdr:col>
                    <xdr:colOff>0</xdr:colOff>
                    <xdr:row>131139</xdr:row>
                    <xdr:rowOff>0</xdr:rowOff>
                  </from>
                  <to>
                    <xdr:col>3580</xdr:col>
                    <xdr:colOff>0</xdr:colOff>
                    <xdr:row>131139</xdr:row>
                    <xdr:rowOff>0</xdr:rowOff>
                  </to>
                </anchor>
              </controlPr>
            </control>
          </mc:Choice>
        </mc:AlternateContent>
        <mc:AlternateContent xmlns:mc="http://schemas.openxmlformats.org/markup-compatibility/2006">
          <mc:Choice Requires="x14">
            <control shapeId="61729" r:id="rId232" name="Button 289">
              <controlPr locked="0" defaultSize="0" autoFill="0" autoLine="0" autoPict="0">
                <anchor moveWithCells="1" sizeWithCells="1">
                  <from>
                    <xdr:col>3580</xdr:col>
                    <xdr:colOff>0</xdr:colOff>
                    <xdr:row>196675</xdr:row>
                    <xdr:rowOff>0</xdr:rowOff>
                  </from>
                  <to>
                    <xdr:col>3580</xdr:col>
                    <xdr:colOff>0</xdr:colOff>
                    <xdr:row>196675</xdr:row>
                    <xdr:rowOff>0</xdr:rowOff>
                  </to>
                </anchor>
              </controlPr>
            </control>
          </mc:Choice>
        </mc:AlternateContent>
        <mc:AlternateContent xmlns:mc="http://schemas.openxmlformats.org/markup-compatibility/2006">
          <mc:Choice Requires="x14">
            <control shapeId="61730" r:id="rId233" name="Button 290">
              <controlPr locked="0" defaultSize="0" autoFill="0" autoLine="0" autoPict="0">
                <anchor moveWithCells="1" sizeWithCells="1">
                  <from>
                    <xdr:col>3580</xdr:col>
                    <xdr:colOff>0</xdr:colOff>
                    <xdr:row>262211</xdr:row>
                    <xdr:rowOff>0</xdr:rowOff>
                  </from>
                  <to>
                    <xdr:col>3580</xdr:col>
                    <xdr:colOff>0</xdr:colOff>
                    <xdr:row>262211</xdr:row>
                    <xdr:rowOff>0</xdr:rowOff>
                  </to>
                </anchor>
              </controlPr>
            </control>
          </mc:Choice>
        </mc:AlternateContent>
        <mc:AlternateContent xmlns:mc="http://schemas.openxmlformats.org/markup-compatibility/2006">
          <mc:Choice Requires="x14">
            <control shapeId="61731" r:id="rId234" name="Button 291">
              <controlPr locked="0" defaultSize="0" autoFill="0" autoLine="0" autoPict="0">
                <anchor moveWithCells="1" sizeWithCells="1">
                  <from>
                    <xdr:col>3580</xdr:col>
                    <xdr:colOff>0</xdr:colOff>
                    <xdr:row>327747</xdr:row>
                    <xdr:rowOff>0</xdr:rowOff>
                  </from>
                  <to>
                    <xdr:col>3580</xdr:col>
                    <xdr:colOff>0</xdr:colOff>
                    <xdr:row>327747</xdr:row>
                    <xdr:rowOff>0</xdr:rowOff>
                  </to>
                </anchor>
              </controlPr>
            </control>
          </mc:Choice>
        </mc:AlternateContent>
        <mc:AlternateContent xmlns:mc="http://schemas.openxmlformats.org/markup-compatibility/2006">
          <mc:Choice Requires="x14">
            <control shapeId="61732" r:id="rId235" name="Button 292">
              <controlPr locked="0" defaultSize="0" autoFill="0" autoLine="0" autoPict="0">
                <anchor moveWithCells="1" sizeWithCells="1">
                  <from>
                    <xdr:col>3580</xdr:col>
                    <xdr:colOff>0</xdr:colOff>
                    <xdr:row>393283</xdr:row>
                    <xdr:rowOff>0</xdr:rowOff>
                  </from>
                  <to>
                    <xdr:col>3580</xdr:col>
                    <xdr:colOff>0</xdr:colOff>
                    <xdr:row>393283</xdr:row>
                    <xdr:rowOff>0</xdr:rowOff>
                  </to>
                </anchor>
              </controlPr>
            </control>
          </mc:Choice>
        </mc:AlternateContent>
        <mc:AlternateContent xmlns:mc="http://schemas.openxmlformats.org/markup-compatibility/2006">
          <mc:Choice Requires="x14">
            <control shapeId="61733" r:id="rId236" name="Button 293">
              <controlPr locked="0" defaultSize="0" autoFill="0" autoLine="0" autoPict="0">
                <anchor moveWithCells="1" sizeWithCells="1">
                  <from>
                    <xdr:col>3580</xdr:col>
                    <xdr:colOff>0</xdr:colOff>
                    <xdr:row>458819</xdr:row>
                    <xdr:rowOff>0</xdr:rowOff>
                  </from>
                  <to>
                    <xdr:col>3580</xdr:col>
                    <xdr:colOff>0</xdr:colOff>
                    <xdr:row>458819</xdr:row>
                    <xdr:rowOff>0</xdr:rowOff>
                  </to>
                </anchor>
              </controlPr>
            </control>
          </mc:Choice>
        </mc:AlternateContent>
        <mc:AlternateContent xmlns:mc="http://schemas.openxmlformats.org/markup-compatibility/2006">
          <mc:Choice Requires="x14">
            <control shapeId="61734" r:id="rId237" name="Button 294">
              <controlPr locked="0" defaultSize="0" autoFill="0" autoLine="0" autoPict="0">
                <anchor moveWithCells="1" sizeWithCells="1">
                  <from>
                    <xdr:col>3580</xdr:col>
                    <xdr:colOff>0</xdr:colOff>
                    <xdr:row>524355</xdr:row>
                    <xdr:rowOff>0</xdr:rowOff>
                  </from>
                  <to>
                    <xdr:col>3580</xdr:col>
                    <xdr:colOff>0</xdr:colOff>
                    <xdr:row>524355</xdr:row>
                    <xdr:rowOff>0</xdr:rowOff>
                  </to>
                </anchor>
              </controlPr>
            </control>
          </mc:Choice>
        </mc:AlternateContent>
        <mc:AlternateContent xmlns:mc="http://schemas.openxmlformats.org/markup-compatibility/2006">
          <mc:Choice Requires="x14">
            <control shapeId="61735" r:id="rId238" name="Button 295">
              <controlPr locked="0" defaultSize="0" autoFill="0" autoLine="0" autoPict="0">
                <anchor moveWithCells="1" sizeWithCells="1">
                  <from>
                    <xdr:col>3580</xdr:col>
                    <xdr:colOff>0</xdr:colOff>
                    <xdr:row>589891</xdr:row>
                    <xdr:rowOff>0</xdr:rowOff>
                  </from>
                  <to>
                    <xdr:col>3580</xdr:col>
                    <xdr:colOff>0</xdr:colOff>
                    <xdr:row>589891</xdr:row>
                    <xdr:rowOff>0</xdr:rowOff>
                  </to>
                </anchor>
              </controlPr>
            </control>
          </mc:Choice>
        </mc:AlternateContent>
        <mc:AlternateContent xmlns:mc="http://schemas.openxmlformats.org/markup-compatibility/2006">
          <mc:Choice Requires="x14">
            <control shapeId="61736" r:id="rId239" name="Button 296">
              <controlPr locked="0" defaultSize="0" autoFill="0" autoLine="0" autoPict="0">
                <anchor moveWithCells="1" sizeWithCells="1">
                  <from>
                    <xdr:col>3580</xdr:col>
                    <xdr:colOff>0</xdr:colOff>
                    <xdr:row>655427</xdr:row>
                    <xdr:rowOff>0</xdr:rowOff>
                  </from>
                  <to>
                    <xdr:col>3580</xdr:col>
                    <xdr:colOff>0</xdr:colOff>
                    <xdr:row>655427</xdr:row>
                    <xdr:rowOff>0</xdr:rowOff>
                  </to>
                </anchor>
              </controlPr>
            </control>
          </mc:Choice>
        </mc:AlternateContent>
        <mc:AlternateContent xmlns:mc="http://schemas.openxmlformats.org/markup-compatibility/2006">
          <mc:Choice Requires="x14">
            <control shapeId="61737" r:id="rId240" name="Button 297">
              <controlPr locked="0" defaultSize="0" autoFill="0" autoLine="0" autoPict="0">
                <anchor moveWithCells="1" sizeWithCells="1">
                  <from>
                    <xdr:col>3580</xdr:col>
                    <xdr:colOff>0</xdr:colOff>
                    <xdr:row>720963</xdr:row>
                    <xdr:rowOff>0</xdr:rowOff>
                  </from>
                  <to>
                    <xdr:col>3580</xdr:col>
                    <xdr:colOff>0</xdr:colOff>
                    <xdr:row>720963</xdr:row>
                    <xdr:rowOff>0</xdr:rowOff>
                  </to>
                </anchor>
              </controlPr>
            </control>
          </mc:Choice>
        </mc:AlternateContent>
        <mc:AlternateContent xmlns:mc="http://schemas.openxmlformats.org/markup-compatibility/2006">
          <mc:Choice Requires="x14">
            <control shapeId="61738" r:id="rId241" name="Button 298">
              <controlPr locked="0" defaultSize="0" autoFill="0" autoLine="0" autoPict="0">
                <anchor moveWithCells="1" sizeWithCells="1">
                  <from>
                    <xdr:col>3580</xdr:col>
                    <xdr:colOff>0</xdr:colOff>
                    <xdr:row>786499</xdr:row>
                    <xdr:rowOff>0</xdr:rowOff>
                  </from>
                  <to>
                    <xdr:col>3580</xdr:col>
                    <xdr:colOff>0</xdr:colOff>
                    <xdr:row>786499</xdr:row>
                    <xdr:rowOff>0</xdr:rowOff>
                  </to>
                </anchor>
              </controlPr>
            </control>
          </mc:Choice>
        </mc:AlternateContent>
        <mc:AlternateContent xmlns:mc="http://schemas.openxmlformats.org/markup-compatibility/2006">
          <mc:Choice Requires="x14">
            <control shapeId="61739" r:id="rId242" name="Button 299">
              <controlPr locked="0" defaultSize="0" autoFill="0" autoLine="0" autoPict="0">
                <anchor moveWithCells="1" sizeWithCells="1">
                  <from>
                    <xdr:col>3580</xdr:col>
                    <xdr:colOff>0</xdr:colOff>
                    <xdr:row>852035</xdr:row>
                    <xdr:rowOff>0</xdr:rowOff>
                  </from>
                  <to>
                    <xdr:col>3580</xdr:col>
                    <xdr:colOff>0</xdr:colOff>
                    <xdr:row>852035</xdr:row>
                    <xdr:rowOff>0</xdr:rowOff>
                  </to>
                </anchor>
              </controlPr>
            </control>
          </mc:Choice>
        </mc:AlternateContent>
        <mc:AlternateContent xmlns:mc="http://schemas.openxmlformats.org/markup-compatibility/2006">
          <mc:Choice Requires="x14">
            <control shapeId="61740" r:id="rId243" name="Button 300">
              <controlPr locked="0" defaultSize="0" autoFill="0" autoLine="0" autoPict="0">
                <anchor moveWithCells="1" sizeWithCells="1">
                  <from>
                    <xdr:col>3580</xdr:col>
                    <xdr:colOff>0</xdr:colOff>
                    <xdr:row>917571</xdr:row>
                    <xdr:rowOff>0</xdr:rowOff>
                  </from>
                  <to>
                    <xdr:col>3580</xdr:col>
                    <xdr:colOff>0</xdr:colOff>
                    <xdr:row>917571</xdr:row>
                    <xdr:rowOff>0</xdr:rowOff>
                  </to>
                </anchor>
              </controlPr>
            </control>
          </mc:Choice>
        </mc:AlternateContent>
        <mc:AlternateContent xmlns:mc="http://schemas.openxmlformats.org/markup-compatibility/2006">
          <mc:Choice Requires="x14">
            <control shapeId="61741" r:id="rId244" name="Button 301">
              <controlPr locked="0" defaultSize="0" autoFill="0" autoLine="0" autoPict="0">
                <anchor moveWithCells="1" sizeWithCells="1">
                  <from>
                    <xdr:col>3580</xdr:col>
                    <xdr:colOff>0</xdr:colOff>
                    <xdr:row>983107</xdr:row>
                    <xdr:rowOff>0</xdr:rowOff>
                  </from>
                  <to>
                    <xdr:col>3580</xdr:col>
                    <xdr:colOff>0</xdr:colOff>
                    <xdr:row>983107</xdr:row>
                    <xdr:rowOff>0</xdr:rowOff>
                  </to>
                </anchor>
              </controlPr>
            </control>
          </mc:Choice>
        </mc:AlternateContent>
        <mc:AlternateContent xmlns:mc="http://schemas.openxmlformats.org/markup-compatibility/2006">
          <mc:Choice Requires="x14">
            <control shapeId="61742" r:id="rId245" name="Button 302">
              <controlPr locked="0" defaultSize="0" autoFill="0" autoLine="0" autoPict="0">
                <anchor moveWithCells="1" sizeWithCells="1">
                  <from>
                    <xdr:col>3836</xdr:col>
                    <xdr:colOff>0</xdr:colOff>
                    <xdr:row>67</xdr:row>
                    <xdr:rowOff>0</xdr:rowOff>
                  </from>
                  <to>
                    <xdr:col>3836</xdr:col>
                    <xdr:colOff>0</xdr:colOff>
                    <xdr:row>67</xdr:row>
                    <xdr:rowOff>0</xdr:rowOff>
                  </to>
                </anchor>
              </controlPr>
            </control>
          </mc:Choice>
        </mc:AlternateContent>
        <mc:AlternateContent xmlns:mc="http://schemas.openxmlformats.org/markup-compatibility/2006">
          <mc:Choice Requires="x14">
            <control shapeId="61743" r:id="rId246" name="Button 303">
              <controlPr locked="0" defaultSize="0" autoFill="0" autoLine="0" autoPict="0">
                <anchor moveWithCells="1" sizeWithCells="1">
                  <from>
                    <xdr:col>3836</xdr:col>
                    <xdr:colOff>0</xdr:colOff>
                    <xdr:row>65603</xdr:row>
                    <xdr:rowOff>0</xdr:rowOff>
                  </from>
                  <to>
                    <xdr:col>3836</xdr:col>
                    <xdr:colOff>0</xdr:colOff>
                    <xdr:row>65603</xdr:row>
                    <xdr:rowOff>0</xdr:rowOff>
                  </to>
                </anchor>
              </controlPr>
            </control>
          </mc:Choice>
        </mc:AlternateContent>
        <mc:AlternateContent xmlns:mc="http://schemas.openxmlformats.org/markup-compatibility/2006">
          <mc:Choice Requires="x14">
            <control shapeId="61744" r:id="rId247" name="Button 304">
              <controlPr locked="0" defaultSize="0" autoFill="0" autoLine="0" autoPict="0">
                <anchor moveWithCells="1" sizeWithCells="1">
                  <from>
                    <xdr:col>3836</xdr:col>
                    <xdr:colOff>0</xdr:colOff>
                    <xdr:row>131139</xdr:row>
                    <xdr:rowOff>0</xdr:rowOff>
                  </from>
                  <to>
                    <xdr:col>3836</xdr:col>
                    <xdr:colOff>0</xdr:colOff>
                    <xdr:row>131139</xdr:row>
                    <xdr:rowOff>0</xdr:rowOff>
                  </to>
                </anchor>
              </controlPr>
            </control>
          </mc:Choice>
        </mc:AlternateContent>
        <mc:AlternateContent xmlns:mc="http://schemas.openxmlformats.org/markup-compatibility/2006">
          <mc:Choice Requires="x14">
            <control shapeId="61745" r:id="rId248" name="Button 305">
              <controlPr locked="0" defaultSize="0" autoFill="0" autoLine="0" autoPict="0">
                <anchor moveWithCells="1" sizeWithCells="1">
                  <from>
                    <xdr:col>3836</xdr:col>
                    <xdr:colOff>0</xdr:colOff>
                    <xdr:row>196675</xdr:row>
                    <xdr:rowOff>0</xdr:rowOff>
                  </from>
                  <to>
                    <xdr:col>3836</xdr:col>
                    <xdr:colOff>0</xdr:colOff>
                    <xdr:row>196675</xdr:row>
                    <xdr:rowOff>0</xdr:rowOff>
                  </to>
                </anchor>
              </controlPr>
            </control>
          </mc:Choice>
        </mc:AlternateContent>
        <mc:AlternateContent xmlns:mc="http://schemas.openxmlformats.org/markup-compatibility/2006">
          <mc:Choice Requires="x14">
            <control shapeId="61746" r:id="rId249" name="Button 306">
              <controlPr locked="0" defaultSize="0" autoFill="0" autoLine="0" autoPict="0">
                <anchor moveWithCells="1" sizeWithCells="1">
                  <from>
                    <xdr:col>3836</xdr:col>
                    <xdr:colOff>0</xdr:colOff>
                    <xdr:row>262211</xdr:row>
                    <xdr:rowOff>0</xdr:rowOff>
                  </from>
                  <to>
                    <xdr:col>3836</xdr:col>
                    <xdr:colOff>0</xdr:colOff>
                    <xdr:row>262211</xdr:row>
                    <xdr:rowOff>0</xdr:rowOff>
                  </to>
                </anchor>
              </controlPr>
            </control>
          </mc:Choice>
        </mc:AlternateContent>
        <mc:AlternateContent xmlns:mc="http://schemas.openxmlformats.org/markup-compatibility/2006">
          <mc:Choice Requires="x14">
            <control shapeId="61747" r:id="rId250" name="Button 307">
              <controlPr locked="0" defaultSize="0" autoFill="0" autoLine="0" autoPict="0">
                <anchor moveWithCells="1" sizeWithCells="1">
                  <from>
                    <xdr:col>3836</xdr:col>
                    <xdr:colOff>0</xdr:colOff>
                    <xdr:row>327747</xdr:row>
                    <xdr:rowOff>0</xdr:rowOff>
                  </from>
                  <to>
                    <xdr:col>3836</xdr:col>
                    <xdr:colOff>0</xdr:colOff>
                    <xdr:row>327747</xdr:row>
                    <xdr:rowOff>0</xdr:rowOff>
                  </to>
                </anchor>
              </controlPr>
            </control>
          </mc:Choice>
        </mc:AlternateContent>
        <mc:AlternateContent xmlns:mc="http://schemas.openxmlformats.org/markup-compatibility/2006">
          <mc:Choice Requires="x14">
            <control shapeId="61748" r:id="rId251" name="Button 308">
              <controlPr locked="0" defaultSize="0" autoFill="0" autoLine="0" autoPict="0">
                <anchor moveWithCells="1" sizeWithCells="1">
                  <from>
                    <xdr:col>3836</xdr:col>
                    <xdr:colOff>0</xdr:colOff>
                    <xdr:row>393283</xdr:row>
                    <xdr:rowOff>0</xdr:rowOff>
                  </from>
                  <to>
                    <xdr:col>3836</xdr:col>
                    <xdr:colOff>0</xdr:colOff>
                    <xdr:row>393283</xdr:row>
                    <xdr:rowOff>0</xdr:rowOff>
                  </to>
                </anchor>
              </controlPr>
            </control>
          </mc:Choice>
        </mc:AlternateContent>
        <mc:AlternateContent xmlns:mc="http://schemas.openxmlformats.org/markup-compatibility/2006">
          <mc:Choice Requires="x14">
            <control shapeId="61749" r:id="rId252" name="Button 309">
              <controlPr locked="0" defaultSize="0" autoFill="0" autoLine="0" autoPict="0">
                <anchor moveWithCells="1" sizeWithCells="1">
                  <from>
                    <xdr:col>3836</xdr:col>
                    <xdr:colOff>0</xdr:colOff>
                    <xdr:row>458819</xdr:row>
                    <xdr:rowOff>0</xdr:rowOff>
                  </from>
                  <to>
                    <xdr:col>3836</xdr:col>
                    <xdr:colOff>0</xdr:colOff>
                    <xdr:row>458819</xdr:row>
                    <xdr:rowOff>0</xdr:rowOff>
                  </to>
                </anchor>
              </controlPr>
            </control>
          </mc:Choice>
        </mc:AlternateContent>
        <mc:AlternateContent xmlns:mc="http://schemas.openxmlformats.org/markup-compatibility/2006">
          <mc:Choice Requires="x14">
            <control shapeId="61750" r:id="rId253" name="Button 310">
              <controlPr locked="0" defaultSize="0" autoFill="0" autoLine="0" autoPict="0">
                <anchor moveWithCells="1" sizeWithCells="1">
                  <from>
                    <xdr:col>3836</xdr:col>
                    <xdr:colOff>0</xdr:colOff>
                    <xdr:row>524355</xdr:row>
                    <xdr:rowOff>0</xdr:rowOff>
                  </from>
                  <to>
                    <xdr:col>3836</xdr:col>
                    <xdr:colOff>0</xdr:colOff>
                    <xdr:row>524355</xdr:row>
                    <xdr:rowOff>0</xdr:rowOff>
                  </to>
                </anchor>
              </controlPr>
            </control>
          </mc:Choice>
        </mc:AlternateContent>
        <mc:AlternateContent xmlns:mc="http://schemas.openxmlformats.org/markup-compatibility/2006">
          <mc:Choice Requires="x14">
            <control shapeId="61751" r:id="rId254" name="Button 311">
              <controlPr locked="0" defaultSize="0" autoFill="0" autoLine="0" autoPict="0">
                <anchor moveWithCells="1" sizeWithCells="1">
                  <from>
                    <xdr:col>3836</xdr:col>
                    <xdr:colOff>0</xdr:colOff>
                    <xdr:row>589891</xdr:row>
                    <xdr:rowOff>0</xdr:rowOff>
                  </from>
                  <to>
                    <xdr:col>3836</xdr:col>
                    <xdr:colOff>0</xdr:colOff>
                    <xdr:row>589891</xdr:row>
                    <xdr:rowOff>0</xdr:rowOff>
                  </to>
                </anchor>
              </controlPr>
            </control>
          </mc:Choice>
        </mc:AlternateContent>
        <mc:AlternateContent xmlns:mc="http://schemas.openxmlformats.org/markup-compatibility/2006">
          <mc:Choice Requires="x14">
            <control shapeId="61752" r:id="rId255" name="Button 312">
              <controlPr locked="0" defaultSize="0" autoFill="0" autoLine="0" autoPict="0">
                <anchor moveWithCells="1" sizeWithCells="1">
                  <from>
                    <xdr:col>3836</xdr:col>
                    <xdr:colOff>0</xdr:colOff>
                    <xdr:row>655427</xdr:row>
                    <xdr:rowOff>0</xdr:rowOff>
                  </from>
                  <to>
                    <xdr:col>3836</xdr:col>
                    <xdr:colOff>0</xdr:colOff>
                    <xdr:row>655427</xdr:row>
                    <xdr:rowOff>0</xdr:rowOff>
                  </to>
                </anchor>
              </controlPr>
            </control>
          </mc:Choice>
        </mc:AlternateContent>
        <mc:AlternateContent xmlns:mc="http://schemas.openxmlformats.org/markup-compatibility/2006">
          <mc:Choice Requires="x14">
            <control shapeId="61753" r:id="rId256" name="Button 313">
              <controlPr locked="0" defaultSize="0" autoFill="0" autoLine="0" autoPict="0">
                <anchor moveWithCells="1" sizeWithCells="1">
                  <from>
                    <xdr:col>3836</xdr:col>
                    <xdr:colOff>0</xdr:colOff>
                    <xdr:row>720963</xdr:row>
                    <xdr:rowOff>0</xdr:rowOff>
                  </from>
                  <to>
                    <xdr:col>3836</xdr:col>
                    <xdr:colOff>0</xdr:colOff>
                    <xdr:row>720963</xdr:row>
                    <xdr:rowOff>0</xdr:rowOff>
                  </to>
                </anchor>
              </controlPr>
            </control>
          </mc:Choice>
        </mc:AlternateContent>
        <mc:AlternateContent xmlns:mc="http://schemas.openxmlformats.org/markup-compatibility/2006">
          <mc:Choice Requires="x14">
            <control shapeId="61754" r:id="rId257" name="Button 314">
              <controlPr locked="0" defaultSize="0" autoFill="0" autoLine="0" autoPict="0">
                <anchor moveWithCells="1" sizeWithCells="1">
                  <from>
                    <xdr:col>3836</xdr:col>
                    <xdr:colOff>0</xdr:colOff>
                    <xdr:row>786499</xdr:row>
                    <xdr:rowOff>0</xdr:rowOff>
                  </from>
                  <to>
                    <xdr:col>3836</xdr:col>
                    <xdr:colOff>0</xdr:colOff>
                    <xdr:row>786499</xdr:row>
                    <xdr:rowOff>0</xdr:rowOff>
                  </to>
                </anchor>
              </controlPr>
            </control>
          </mc:Choice>
        </mc:AlternateContent>
        <mc:AlternateContent xmlns:mc="http://schemas.openxmlformats.org/markup-compatibility/2006">
          <mc:Choice Requires="x14">
            <control shapeId="61755" r:id="rId258" name="Button 315">
              <controlPr locked="0" defaultSize="0" autoFill="0" autoLine="0" autoPict="0">
                <anchor moveWithCells="1" sizeWithCells="1">
                  <from>
                    <xdr:col>3836</xdr:col>
                    <xdr:colOff>0</xdr:colOff>
                    <xdr:row>852035</xdr:row>
                    <xdr:rowOff>0</xdr:rowOff>
                  </from>
                  <to>
                    <xdr:col>3836</xdr:col>
                    <xdr:colOff>0</xdr:colOff>
                    <xdr:row>852035</xdr:row>
                    <xdr:rowOff>0</xdr:rowOff>
                  </to>
                </anchor>
              </controlPr>
            </control>
          </mc:Choice>
        </mc:AlternateContent>
        <mc:AlternateContent xmlns:mc="http://schemas.openxmlformats.org/markup-compatibility/2006">
          <mc:Choice Requires="x14">
            <control shapeId="61756" r:id="rId259" name="Button 316">
              <controlPr locked="0" defaultSize="0" autoFill="0" autoLine="0" autoPict="0">
                <anchor moveWithCells="1" sizeWithCells="1">
                  <from>
                    <xdr:col>3836</xdr:col>
                    <xdr:colOff>0</xdr:colOff>
                    <xdr:row>917571</xdr:row>
                    <xdr:rowOff>0</xdr:rowOff>
                  </from>
                  <to>
                    <xdr:col>3836</xdr:col>
                    <xdr:colOff>0</xdr:colOff>
                    <xdr:row>917571</xdr:row>
                    <xdr:rowOff>0</xdr:rowOff>
                  </to>
                </anchor>
              </controlPr>
            </control>
          </mc:Choice>
        </mc:AlternateContent>
        <mc:AlternateContent xmlns:mc="http://schemas.openxmlformats.org/markup-compatibility/2006">
          <mc:Choice Requires="x14">
            <control shapeId="61757" r:id="rId260" name="Button 317">
              <controlPr locked="0" defaultSize="0" autoFill="0" autoLine="0" autoPict="0">
                <anchor moveWithCells="1" sizeWithCells="1">
                  <from>
                    <xdr:col>3836</xdr:col>
                    <xdr:colOff>0</xdr:colOff>
                    <xdr:row>983107</xdr:row>
                    <xdr:rowOff>0</xdr:rowOff>
                  </from>
                  <to>
                    <xdr:col>3836</xdr:col>
                    <xdr:colOff>0</xdr:colOff>
                    <xdr:row>983107</xdr:row>
                    <xdr:rowOff>0</xdr:rowOff>
                  </to>
                </anchor>
              </controlPr>
            </control>
          </mc:Choice>
        </mc:AlternateContent>
        <mc:AlternateContent xmlns:mc="http://schemas.openxmlformats.org/markup-compatibility/2006">
          <mc:Choice Requires="x14">
            <control shapeId="61758" r:id="rId261" name="Button 318">
              <controlPr locked="0" defaultSize="0" autoFill="0" autoLine="0" autoPict="0">
                <anchor moveWithCells="1" sizeWithCells="1">
                  <from>
                    <xdr:col>4092</xdr:col>
                    <xdr:colOff>0</xdr:colOff>
                    <xdr:row>67</xdr:row>
                    <xdr:rowOff>0</xdr:rowOff>
                  </from>
                  <to>
                    <xdr:col>4092</xdr:col>
                    <xdr:colOff>0</xdr:colOff>
                    <xdr:row>67</xdr:row>
                    <xdr:rowOff>0</xdr:rowOff>
                  </to>
                </anchor>
              </controlPr>
            </control>
          </mc:Choice>
        </mc:AlternateContent>
        <mc:AlternateContent xmlns:mc="http://schemas.openxmlformats.org/markup-compatibility/2006">
          <mc:Choice Requires="x14">
            <control shapeId="61759" r:id="rId262" name="Button 319">
              <controlPr locked="0" defaultSize="0" autoFill="0" autoLine="0" autoPict="0">
                <anchor moveWithCells="1" sizeWithCells="1">
                  <from>
                    <xdr:col>4092</xdr:col>
                    <xdr:colOff>0</xdr:colOff>
                    <xdr:row>65603</xdr:row>
                    <xdr:rowOff>0</xdr:rowOff>
                  </from>
                  <to>
                    <xdr:col>4092</xdr:col>
                    <xdr:colOff>0</xdr:colOff>
                    <xdr:row>65603</xdr:row>
                    <xdr:rowOff>0</xdr:rowOff>
                  </to>
                </anchor>
              </controlPr>
            </control>
          </mc:Choice>
        </mc:AlternateContent>
        <mc:AlternateContent xmlns:mc="http://schemas.openxmlformats.org/markup-compatibility/2006">
          <mc:Choice Requires="x14">
            <control shapeId="61760" r:id="rId263" name="Button 320">
              <controlPr locked="0" defaultSize="0" autoFill="0" autoLine="0" autoPict="0">
                <anchor moveWithCells="1" sizeWithCells="1">
                  <from>
                    <xdr:col>4092</xdr:col>
                    <xdr:colOff>0</xdr:colOff>
                    <xdr:row>131139</xdr:row>
                    <xdr:rowOff>0</xdr:rowOff>
                  </from>
                  <to>
                    <xdr:col>4092</xdr:col>
                    <xdr:colOff>0</xdr:colOff>
                    <xdr:row>131139</xdr:row>
                    <xdr:rowOff>0</xdr:rowOff>
                  </to>
                </anchor>
              </controlPr>
            </control>
          </mc:Choice>
        </mc:AlternateContent>
        <mc:AlternateContent xmlns:mc="http://schemas.openxmlformats.org/markup-compatibility/2006">
          <mc:Choice Requires="x14">
            <control shapeId="61761" r:id="rId264" name="Button 321">
              <controlPr locked="0" defaultSize="0" autoFill="0" autoLine="0" autoPict="0">
                <anchor moveWithCells="1" sizeWithCells="1">
                  <from>
                    <xdr:col>4092</xdr:col>
                    <xdr:colOff>0</xdr:colOff>
                    <xdr:row>196675</xdr:row>
                    <xdr:rowOff>0</xdr:rowOff>
                  </from>
                  <to>
                    <xdr:col>4092</xdr:col>
                    <xdr:colOff>0</xdr:colOff>
                    <xdr:row>196675</xdr:row>
                    <xdr:rowOff>0</xdr:rowOff>
                  </to>
                </anchor>
              </controlPr>
            </control>
          </mc:Choice>
        </mc:AlternateContent>
        <mc:AlternateContent xmlns:mc="http://schemas.openxmlformats.org/markup-compatibility/2006">
          <mc:Choice Requires="x14">
            <control shapeId="61762" r:id="rId265" name="Button 322">
              <controlPr locked="0" defaultSize="0" autoFill="0" autoLine="0" autoPict="0">
                <anchor moveWithCells="1" sizeWithCells="1">
                  <from>
                    <xdr:col>4092</xdr:col>
                    <xdr:colOff>0</xdr:colOff>
                    <xdr:row>262211</xdr:row>
                    <xdr:rowOff>0</xdr:rowOff>
                  </from>
                  <to>
                    <xdr:col>4092</xdr:col>
                    <xdr:colOff>0</xdr:colOff>
                    <xdr:row>262211</xdr:row>
                    <xdr:rowOff>0</xdr:rowOff>
                  </to>
                </anchor>
              </controlPr>
            </control>
          </mc:Choice>
        </mc:AlternateContent>
        <mc:AlternateContent xmlns:mc="http://schemas.openxmlformats.org/markup-compatibility/2006">
          <mc:Choice Requires="x14">
            <control shapeId="61763" r:id="rId266" name="Button 323">
              <controlPr locked="0" defaultSize="0" autoFill="0" autoLine="0" autoPict="0">
                <anchor moveWithCells="1" sizeWithCells="1">
                  <from>
                    <xdr:col>4092</xdr:col>
                    <xdr:colOff>0</xdr:colOff>
                    <xdr:row>327747</xdr:row>
                    <xdr:rowOff>0</xdr:rowOff>
                  </from>
                  <to>
                    <xdr:col>4092</xdr:col>
                    <xdr:colOff>0</xdr:colOff>
                    <xdr:row>327747</xdr:row>
                    <xdr:rowOff>0</xdr:rowOff>
                  </to>
                </anchor>
              </controlPr>
            </control>
          </mc:Choice>
        </mc:AlternateContent>
        <mc:AlternateContent xmlns:mc="http://schemas.openxmlformats.org/markup-compatibility/2006">
          <mc:Choice Requires="x14">
            <control shapeId="61764" r:id="rId267" name="Button 324">
              <controlPr locked="0" defaultSize="0" autoFill="0" autoLine="0" autoPict="0">
                <anchor moveWithCells="1" sizeWithCells="1">
                  <from>
                    <xdr:col>4092</xdr:col>
                    <xdr:colOff>0</xdr:colOff>
                    <xdr:row>393283</xdr:row>
                    <xdr:rowOff>0</xdr:rowOff>
                  </from>
                  <to>
                    <xdr:col>4092</xdr:col>
                    <xdr:colOff>0</xdr:colOff>
                    <xdr:row>393283</xdr:row>
                    <xdr:rowOff>0</xdr:rowOff>
                  </to>
                </anchor>
              </controlPr>
            </control>
          </mc:Choice>
        </mc:AlternateContent>
        <mc:AlternateContent xmlns:mc="http://schemas.openxmlformats.org/markup-compatibility/2006">
          <mc:Choice Requires="x14">
            <control shapeId="61765" r:id="rId268" name="Button 325">
              <controlPr locked="0" defaultSize="0" autoFill="0" autoLine="0" autoPict="0">
                <anchor moveWithCells="1" sizeWithCells="1">
                  <from>
                    <xdr:col>4092</xdr:col>
                    <xdr:colOff>0</xdr:colOff>
                    <xdr:row>458819</xdr:row>
                    <xdr:rowOff>0</xdr:rowOff>
                  </from>
                  <to>
                    <xdr:col>4092</xdr:col>
                    <xdr:colOff>0</xdr:colOff>
                    <xdr:row>458819</xdr:row>
                    <xdr:rowOff>0</xdr:rowOff>
                  </to>
                </anchor>
              </controlPr>
            </control>
          </mc:Choice>
        </mc:AlternateContent>
        <mc:AlternateContent xmlns:mc="http://schemas.openxmlformats.org/markup-compatibility/2006">
          <mc:Choice Requires="x14">
            <control shapeId="61766" r:id="rId269" name="Button 326">
              <controlPr locked="0" defaultSize="0" autoFill="0" autoLine="0" autoPict="0">
                <anchor moveWithCells="1" sizeWithCells="1">
                  <from>
                    <xdr:col>4092</xdr:col>
                    <xdr:colOff>0</xdr:colOff>
                    <xdr:row>524355</xdr:row>
                    <xdr:rowOff>0</xdr:rowOff>
                  </from>
                  <to>
                    <xdr:col>4092</xdr:col>
                    <xdr:colOff>0</xdr:colOff>
                    <xdr:row>524355</xdr:row>
                    <xdr:rowOff>0</xdr:rowOff>
                  </to>
                </anchor>
              </controlPr>
            </control>
          </mc:Choice>
        </mc:AlternateContent>
        <mc:AlternateContent xmlns:mc="http://schemas.openxmlformats.org/markup-compatibility/2006">
          <mc:Choice Requires="x14">
            <control shapeId="61767" r:id="rId270" name="Button 327">
              <controlPr locked="0" defaultSize="0" autoFill="0" autoLine="0" autoPict="0">
                <anchor moveWithCells="1" sizeWithCells="1">
                  <from>
                    <xdr:col>4092</xdr:col>
                    <xdr:colOff>0</xdr:colOff>
                    <xdr:row>589891</xdr:row>
                    <xdr:rowOff>0</xdr:rowOff>
                  </from>
                  <to>
                    <xdr:col>4092</xdr:col>
                    <xdr:colOff>0</xdr:colOff>
                    <xdr:row>589891</xdr:row>
                    <xdr:rowOff>0</xdr:rowOff>
                  </to>
                </anchor>
              </controlPr>
            </control>
          </mc:Choice>
        </mc:AlternateContent>
        <mc:AlternateContent xmlns:mc="http://schemas.openxmlformats.org/markup-compatibility/2006">
          <mc:Choice Requires="x14">
            <control shapeId="61768" r:id="rId271" name="Button 328">
              <controlPr locked="0" defaultSize="0" autoFill="0" autoLine="0" autoPict="0">
                <anchor moveWithCells="1" sizeWithCells="1">
                  <from>
                    <xdr:col>4092</xdr:col>
                    <xdr:colOff>0</xdr:colOff>
                    <xdr:row>655427</xdr:row>
                    <xdr:rowOff>0</xdr:rowOff>
                  </from>
                  <to>
                    <xdr:col>4092</xdr:col>
                    <xdr:colOff>0</xdr:colOff>
                    <xdr:row>655427</xdr:row>
                    <xdr:rowOff>0</xdr:rowOff>
                  </to>
                </anchor>
              </controlPr>
            </control>
          </mc:Choice>
        </mc:AlternateContent>
        <mc:AlternateContent xmlns:mc="http://schemas.openxmlformats.org/markup-compatibility/2006">
          <mc:Choice Requires="x14">
            <control shapeId="61769" r:id="rId272" name="Button 329">
              <controlPr locked="0" defaultSize="0" autoFill="0" autoLine="0" autoPict="0">
                <anchor moveWithCells="1" sizeWithCells="1">
                  <from>
                    <xdr:col>4092</xdr:col>
                    <xdr:colOff>0</xdr:colOff>
                    <xdr:row>720963</xdr:row>
                    <xdr:rowOff>0</xdr:rowOff>
                  </from>
                  <to>
                    <xdr:col>4092</xdr:col>
                    <xdr:colOff>0</xdr:colOff>
                    <xdr:row>720963</xdr:row>
                    <xdr:rowOff>0</xdr:rowOff>
                  </to>
                </anchor>
              </controlPr>
            </control>
          </mc:Choice>
        </mc:AlternateContent>
        <mc:AlternateContent xmlns:mc="http://schemas.openxmlformats.org/markup-compatibility/2006">
          <mc:Choice Requires="x14">
            <control shapeId="61770" r:id="rId273" name="Button 330">
              <controlPr locked="0" defaultSize="0" autoFill="0" autoLine="0" autoPict="0">
                <anchor moveWithCells="1" sizeWithCells="1">
                  <from>
                    <xdr:col>4092</xdr:col>
                    <xdr:colOff>0</xdr:colOff>
                    <xdr:row>786499</xdr:row>
                    <xdr:rowOff>0</xdr:rowOff>
                  </from>
                  <to>
                    <xdr:col>4092</xdr:col>
                    <xdr:colOff>0</xdr:colOff>
                    <xdr:row>786499</xdr:row>
                    <xdr:rowOff>0</xdr:rowOff>
                  </to>
                </anchor>
              </controlPr>
            </control>
          </mc:Choice>
        </mc:AlternateContent>
        <mc:AlternateContent xmlns:mc="http://schemas.openxmlformats.org/markup-compatibility/2006">
          <mc:Choice Requires="x14">
            <control shapeId="61771" r:id="rId274" name="Button 331">
              <controlPr locked="0" defaultSize="0" autoFill="0" autoLine="0" autoPict="0">
                <anchor moveWithCells="1" sizeWithCells="1">
                  <from>
                    <xdr:col>4092</xdr:col>
                    <xdr:colOff>0</xdr:colOff>
                    <xdr:row>852035</xdr:row>
                    <xdr:rowOff>0</xdr:rowOff>
                  </from>
                  <to>
                    <xdr:col>4092</xdr:col>
                    <xdr:colOff>0</xdr:colOff>
                    <xdr:row>852035</xdr:row>
                    <xdr:rowOff>0</xdr:rowOff>
                  </to>
                </anchor>
              </controlPr>
            </control>
          </mc:Choice>
        </mc:AlternateContent>
        <mc:AlternateContent xmlns:mc="http://schemas.openxmlformats.org/markup-compatibility/2006">
          <mc:Choice Requires="x14">
            <control shapeId="61772" r:id="rId275" name="Button 332">
              <controlPr locked="0" defaultSize="0" autoFill="0" autoLine="0" autoPict="0">
                <anchor moveWithCells="1" sizeWithCells="1">
                  <from>
                    <xdr:col>4092</xdr:col>
                    <xdr:colOff>0</xdr:colOff>
                    <xdr:row>917571</xdr:row>
                    <xdr:rowOff>0</xdr:rowOff>
                  </from>
                  <to>
                    <xdr:col>4092</xdr:col>
                    <xdr:colOff>0</xdr:colOff>
                    <xdr:row>917571</xdr:row>
                    <xdr:rowOff>0</xdr:rowOff>
                  </to>
                </anchor>
              </controlPr>
            </control>
          </mc:Choice>
        </mc:AlternateContent>
        <mc:AlternateContent xmlns:mc="http://schemas.openxmlformats.org/markup-compatibility/2006">
          <mc:Choice Requires="x14">
            <control shapeId="61773" r:id="rId276" name="Button 333">
              <controlPr locked="0" defaultSize="0" autoFill="0" autoLine="0" autoPict="0">
                <anchor moveWithCells="1" sizeWithCells="1">
                  <from>
                    <xdr:col>4092</xdr:col>
                    <xdr:colOff>0</xdr:colOff>
                    <xdr:row>983107</xdr:row>
                    <xdr:rowOff>0</xdr:rowOff>
                  </from>
                  <to>
                    <xdr:col>4092</xdr:col>
                    <xdr:colOff>0</xdr:colOff>
                    <xdr:row>983107</xdr:row>
                    <xdr:rowOff>0</xdr:rowOff>
                  </to>
                </anchor>
              </controlPr>
            </control>
          </mc:Choice>
        </mc:AlternateContent>
        <mc:AlternateContent xmlns:mc="http://schemas.openxmlformats.org/markup-compatibility/2006">
          <mc:Choice Requires="x14">
            <control shapeId="61774" r:id="rId277" name="Button 334">
              <controlPr locked="0" defaultSize="0" autoFill="0" autoLine="0" autoPict="0">
                <anchor moveWithCells="1" sizeWithCells="1">
                  <from>
                    <xdr:col>4348</xdr:col>
                    <xdr:colOff>0</xdr:colOff>
                    <xdr:row>67</xdr:row>
                    <xdr:rowOff>0</xdr:rowOff>
                  </from>
                  <to>
                    <xdr:col>4348</xdr:col>
                    <xdr:colOff>0</xdr:colOff>
                    <xdr:row>67</xdr:row>
                    <xdr:rowOff>0</xdr:rowOff>
                  </to>
                </anchor>
              </controlPr>
            </control>
          </mc:Choice>
        </mc:AlternateContent>
        <mc:AlternateContent xmlns:mc="http://schemas.openxmlformats.org/markup-compatibility/2006">
          <mc:Choice Requires="x14">
            <control shapeId="61775" r:id="rId278" name="Button 335">
              <controlPr locked="0" defaultSize="0" autoFill="0" autoLine="0" autoPict="0">
                <anchor moveWithCells="1" sizeWithCells="1">
                  <from>
                    <xdr:col>4348</xdr:col>
                    <xdr:colOff>0</xdr:colOff>
                    <xdr:row>65603</xdr:row>
                    <xdr:rowOff>0</xdr:rowOff>
                  </from>
                  <to>
                    <xdr:col>4348</xdr:col>
                    <xdr:colOff>0</xdr:colOff>
                    <xdr:row>65603</xdr:row>
                    <xdr:rowOff>0</xdr:rowOff>
                  </to>
                </anchor>
              </controlPr>
            </control>
          </mc:Choice>
        </mc:AlternateContent>
        <mc:AlternateContent xmlns:mc="http://schemas.openxmlformats.org/markup-compatibility/2006">
          <mc:Choice Requires="x14">
            <control shapeId="61776" r:id="rId279" name="Button 336">
              <controlPr locked="0" defaultSize="0" autoFill="0" autoLine="0" autoPict="0">
                <anchor moveWithCells="1" sizeWithCells="1">
                  <from>
                    <xdr:col>4348</xdr:col>
                    <xdr:colOff>0</xdr:colOff>
                    <xdr:row>131139</xdr:row>
                    <xdr:rowOff>0</xdr:rowOff>
                  </from>
                  <to>
                    <xdr:col>4348</xdr:col>
                    <xdr:colOff>0</xdr:colOff>
                    <xdr:row>131139</xdr:row>
                    <xdr:rowOff>0</xdr:rowOff>
                  </to>
                </anchor>
              </controlPr>
            </control>
          </mc:Choice>
        </mc:AlternateContent>
        <mc:AlternateContent xmlns:mc="http://schemas.openxmlformats.org/markup-compatibility/2006">
          <mc:Choice Requires="x14">
            <control shapeId="61777" r:id="rId280" name="Button 337">
              <controlPr locked="0" defaultSize="0" autoFill="0" autoLine="0" autoPict="0">
                <anchor moveWithCells="1" sizeWithCells="1">
                  <from>
                    <xdr:col>4348</xdr:col>
                    <xdr:colOff>0</xdr:colOff>
                    <xdr:row>196675</xdr:row>
                    <xdr:rowOff>0</xdr:rowOff>
                  </from>
                  <to>
                    <xdr:col>4348</xdr:col>
                    <xdr:colOff>0</xdr:colOff>
                    <xdr:row>196675</xdr:row>
                    <xdr:rowOff>0</xdr:rowOff>
                  </to>
                </anchor>
              </controlPr>
            </control>
          </mc:Choice>
        </mc:AlternateContent>
        <mc:AlternateContent xmlns:mc="http://schemas.openxmlformats.org/markup-compatibility/2006">
          <mc:Choice Requires="x14">
            <control shapeId="61778" r:id="rId281" name="Button 338">
              <controlPr locked="0" defaultSize="0" autoFill="0" autoLine="0" autoPict="0">
                <anchor moveWithCells="1" sizeWithCells="1">
                  <from>
                    <xdr:col>4348</xdr:col>
                    <xdr:colOff>0</xdr:colOff>
                    <xdr:row>262211</xdr:row>
                    <xdr:rowOff>0</xdr:rowOff>
                  </from>
                  <to>
                    <xdr:col>4348</xdr:col>
                    <xdr:colOff>0</xdr:colOff>
                    <xdr:row>262211</xdr:row>
                    <xdr:rowOff>0</xdr:rowOff>
                  </to>
                </anchor>
              </controlPr>
            </control>
          </mc:Choice>
        </mc:AlternateContent>
        <mc:AlternateContent xmlns:mc="http://schemas.openxmlformats.org/markup-compatibility/2006">
          <mc:Choice Requires="x14">
            <control shapeId="61779" r:id="rId282" name="Button 339">
              <controlPr locked="0" defaultSize="0" autoFill="0" autoLine="0" autoPict="0">
                <anchor moveWithCells="1" sizeWithCells="1">
                  <from>
                    <xdr:col>4348</xdr:col>
                    <xdr:colOff>0</xdr:colOff>
                    <xdr:row>327747</xdr:row>
                    <xdr:rowOff>0</xdr:rowOff>
                  </from>
                  <to>
                    <xdr:col>4348</xdr:col>
                    <xdr:colOff>0</xdr:colOff>
                    <xdr:row>327747</xdr:row>
                    <xdr:rowOff>0</xdr:rowOff>
                  </to>
                </anchor>
              </controlPr>
            </control>
          </mc:Choice>
        </mc:AlternateContent>
        <mc:AlternateContent xmlns:mc="http://schemas.openxmlformats.org/markup-compatibility/2006">
          <mc:Choice Requires="x14">
            <control shapeId="61780" r:id="rId283" name="Button 340">
              <controlPr locked="0" defaultSize="0" autoFill="0" autoLine="0" autoPict="0">
                <anchor moveWithCells="1" sizeWithCells="1">
                  <from>
                    <xdr:col>4348</xdr:col>
                    <xdr:colOff>0</xdr:colOff>
                    <xdr:row>393283</xdr:row>
                    <xdr:rowOff>0</xdr:rowOff>
                  </from>
                  <to>
                    <xdr:col>4348</xdr:col>
                    <xdr:colOff>0</xdr:colOff>
                    <xdr:row>393283</xdr:row>
                    <xdr:rowOff>0</xdr:rowOff>
                  </to>
                </anchor>
              </controlPr>
            </control>
          </mc:Choice>
        </mc:AlternateContent>
        <mc:AlternateContent xmlns:mc="http://schemas.openxmlformats.org/markup-compatibility/2006">
          <mc:Choice Requires="x14">
            <control shapeId="61781" r:id="rId284" name="Button 341">
              <controlPr locked="0" defaultSize="0" autoFill="0" autoLine="0" autoPict="0">
                <anchor moveWithCells="1" sizeWithCells="1">
                  <from>
                    <xdr:col>4348</xdr:col>
                    <xdr:colOff>0</xdr:colOff>
                    <xdr:row>458819</xdr:row>
                    <xdr:rowOff>0</xdr:rowOff>
                  </from>
                  <to>
                    <xdr:col>4348</xdr:col>
                    <xdr:colOff>0</xdr:colOff>
                    <xdr:row>458819</xdr:row>
                    <xdr:rowOff>0</xdr:rowOff>
                  </to>
                </anchor>
              </controlPr>
            </control>
          </mc:Choice>
        </mc:AlternateContent>
        <mc:AlternateContent xmlns:mc="http://schemas.openxmlformats.org/markup-compatibility/2006">
          <mc:Choice Requires="x14">
            <control shapeId="61782" r:id="rId285" name="Button 342">
              <controlPr locked="0" defaultSize="0" autoFill="0" autoLine="0" autoPict="0">
                <anchor moveWithCells="1" sizeWithCells="1">
                  <from>
                    <xdr:col>4348</xdr:col>
                    <xdr:colOff>0</xdr:colOff>
                    <xdr:row>524355</xdr:row>
                    <xdr:rowOff>0</xdr:rowOff>
                  </from>
                  <to>
                    <xdr:col>4348</xdr:col>
                    <xdr:colOff>0</xdr:colOff>
                    <xdr:row>524355</xdr:row>
                    <xdr:rowOff>0</xdr:rowOff>
                  </to>
                </anchor>
              </controlPr>
            </control>
          </mc:Choice>
        </mc:AlternateContent>
        <mc:AlternateContent xmlns:mc="http://schemas.openxmlformats.org/markup-compatibility/2006">
          <mc:Choice Requires="x14">
            <control shapeId="61783" r:id="rId286" name="Button 343">
              <controlPr locked="0" defaultSize="0" autoFill="0" autoLine="0" autoPict="0">
                <anchor moveWithCells="1" sizeWithCells="1">
                  <from>
                    <xdr:col>4348</xdr:col>
                    <xdr:colOff>0</xdr:colOff>
                    <xdr:row>589891</xdr:row>
                    <xdr:rowOff>0</xdr:rowOff>
                  </from>
                  <to>
                    <xdr:col>4348</xdr:col>
                    <xdr:colOff>0</xdr:colOff>
                    <xdr:row>589891</xdr:row>
                    <xdr:rowOff>0</xdr:rowOff>
                  </to>
                </anchor>
              </controlPr>
            </control>
          </mc:Choice>
        </mc:AlternateContent>
        <mc:AlternateContent xmlns:mc="http://schemas.openxmlformats.org/markup-compatibility/2006">
          <mc:Choice Requires="x14">
            <control shapeId="61784" r:id="rId287" name="Button 344">
              <controlPr locked="0" defaultSize="0" autoFill="0" autoLine="0" autoPict="0">
                <anchor moveWithCells="1" sizeWithCells="1">
                  <from>
                    <xdr:col>4348</xdr:col>
                    <xdr:colOff>0</xdr:colOff>
                    <xdr:row>655427</xdr:row>
                    <xdr:rowOff>0</xdr:rowOff>
                  </from>
                  <to>
                    <xdr:col>4348</xdr:col>
                    <xdr:colOff>0</xdr:colOff>
                    <xdr:row>655427</xdr:row>
                    <xdr:rowOff>0</xdr:rowOff>
                  </to>
                </anchor>
              </controlPr>
            </control>
          </mc:Choice>
        </mc:AlternateContent>
        <mc:AlternateContent xmlns:mc="http://schemas.openxmlformats.org/markup-compatibility/2006">
          <mc:Choice Requires="x14">
            <control shapeId="61785" r:id="rId288" name="Button 345">
              <controlPr locked="0" defaultSize="0" autoFill="0" autoLine="0" autoPict="0">
                <anchor moveWithCells="1" sizeWithCells="1">
                  <from>
                    <xdr:col>4348</xdr:col>
                    <xdr:colOff>0</xdr:colOff>
                    <xdr:row>720963</xdr:row>
                    <xdr:rowOff>0</xdr:rowOff>
                  </from>
                  <to>
                    <xdr:col>4348</xdr:col>
                    <xdr:colOff>0</xdr:colOff>
                    <xdr:row>720963</xdr:row>
                    <xdr:rowOff>0</xdr:rowOff>
                  </to>
                </anchor>
              </controlPr>
            </control>
          </mc:Choice>
        </mc:AlternateContent>
        <mc:AlternateContent xmlns:mc="http://schemas.openxmlformats.org/markup-compatibility/2006">
          <mc:Choice Requires="x14">
            <control shapeId="61786" r:id="rId289" name="Button 346">
              <controlPr locked="0" defaultSize="0" autoFill="0" autoLine="0" autoPict="0">
                <anchor moveWithCells="1" sizeWithCells="1">
                  <from>
                    <xdr:col>4348</xdr:col>
                    <xdr:colOff>0</xdr:colOff>
                    <xdr:row>786499</xdr:row>
                    <xdr:rowOff>0</xdr:rowOff>
                  </from>
                  <to>
                    <xdr:col>4348</xdr:col>
                    <xdr:colOff>0</xdr:colOff>
                    <xdr:row>786499</xdr:row>
                    <xdr:rowOff>0</xdr:rowOff>
                  </to>
                </anchor>
              </controlPr>
            </control>
          </mc:Choice>
        </mc:AlternateContent>
        <mc:AlternateContent xmlns:mc="http://schemas.openxmlformats.org/markup-compatibility/2006">
          <mc:Choice Requires="x14">
            <control shapeId="61787" r:id="rId290" name="Button 347">
              <controlPr locked="0" defaultSize="0" autoFill="0" autoLine="0" autoPict="0">
                <anchor moveWithCells="1" sizeWithCells="1">
                  <from>
                    <xdr:col>4348</xdr:col>
                    <xdr:colOff>0</xdr:colOff>
                    <xdr:row>852035</xdr:row>
                    <xdr:rowOff>0</xdr:rowOff>
                  </from>
                  <to>
                    <xdr:col>4348</xdr:col>
                    <xdr:colOff>0</xdr:colOff>
                    <xdr:row>852035</xdr:row>
                    <xdr:rowOff>0</xdr:rowOff>
                  </to>
                </anchor>
              </controlPr>
            </control>
          </mc:Choice>
        </mc:AlternateContent>
        <mc:AlternateContent xmlns:mc="http://schemas.openxmlformats.org/markup-compatibility/2006">
          <mc:Choice Requires="x14">
            <control shapeId="61788" r:id="rId291" name="Button 348">
              <controlPr locked="0" defaultSize="0" autoFill="0" autoLine="0" autoPict="0">
                <anchor moveWithCells="1" sizeWithCells="1">
                  <from>
                    <xdr:col>4348</xdr:col>
                    <xdr:colOff>0</xdr:colOff>
                    <xdr:row>917571</xdr:row>
                    <xdr:rowOff>0</xdr:rowOff>
                  </from>
                  <to>
                    <xdr:col>4348</xdr:col>
                    <xdr:colOff>0</xdr:colOff>
                    <xdr:row>917571</xdr:row>
                    <xdr:rowOff>0</xdr:rowOff>
                  </to>
                </anchor>
              </controlPr>
            </control>
          </mc:Choice>
        </mc:AlternateContent>
        <mc:AlternateContent xmlns:mc="http://schemas.openxmlformats.org/markup-compatibility/2006">
          <mc:Choice Requires="x14">
            <control shapeId="61789" r:id="rId292" name="Button 349">
              <controlPr locked="0" defaultSize="0" autoFill="0" autoLine="0" autoPict="0">
                <anchor moveWithCells="1" sizeWithCells="1">
                  <from>
                    <xdr:col>4348</xdr:col>
                    <xdr:colOff>0</xdr:colOff>
                    <xdr:row>983107</xdr:row>
                    <xdr:rowOff>0</xdr:rowOff>
                  </from>
                  <to>
                    <xdr:col>4348</xdr:col>
                    <xdr:colOff>0</xdr:colOff>
                    <xdr:row>983107</xdr:row>
                    <xdr:rowOff>0</xdr:rowOff>
                  </to>
                </anchor>
              </controlPr>
            </control>
          </mc:Choice>
        </mc:AlternateContent>
        <mc:AlternateContent xmlns:mc="http://schemas.openxmlformats.org/markup-compatibility/2006">
          <mc:Choice Requires="x14">
            <control shapeId="61790" r:id="rId293" name="Button 350">
              <controlPr locked="0" defaultSize="0" autoFill="0" autoLine="0" autoPict="0">
                <anchor moveWithCells="1" sizeWithCells="1">
                  <from>
                    <xdr:col>4604</xdr:col>
                    <xdr:colOff>0</xdr:colOff>
                    <xdr:row>67</xdr:row>
                    <xdr:rowOff>0</xdr:rowOff>
                  </from>
                  <to>
                    <xdr:col>4604</xdr:col>
                    <xdr:colOff>0</xdr:colOff>
                    <xdr:row>67</xdr:row>
                    <xdr:rowOff>0</xdr:rowOff>
                  </to>
                </anchor>
              </controlPr>
            </control>
          </mc:Choice>
        </mc:AlternateContent>
        <mc:AlternateContent xmlns:mc="http://schemas.openxmlformats.org/markup-compatibility/2006">
          <mc:Choice Requires="x14">
            <control shapeId="61791" r:id="rId294" name="Button 351">
              <controlPr locked="0" defaultSize="0" autoFill="0" autoLine="0" autoPict="0">
                <anchor moveWithCells="1" sizeWithCells="1">
                  <from>
                    <xdr:col>4604</xdr:col>
                    <xdr:colOff>0</xdr:colOff>
                    <xdr:row>65603</xdr:row>
                    <xdr:rowOff>0</xdr:rowOff>
                  </from>
                  <to>
                    <xdr:col>4604</xdr:col>
                    <xdr:colOff>0</xdr:colOff>
                    <xdr:row>65603</xdr:row>
                    <xdr:rowOff>0</xdr:rowOff>
                  </to>
                </anchor>
              </controlPr>
            </control>
          </mc:Choice>
        </mc:AlternateContent>
        <mc:AlternateContent xmlns:mc="http://schemas.openxmlformats.org/markup-compatibility/2006">
          <mc:Choice Requires="x14">
            <control shapeId="61792" r:id="rId295" name="Button 352">
              <controlPr locked="0" defaultSize="0" autoFill="0" autoLine="0" autoPict="0">
                <anchor moveWithCells="1" sizeWithCells="1">
                  <from>
                    <xdr:col>4604</xdr:col>
                    <xdr:colOff>0</xdr:colOff>
                    <xdr:row>131139</xdr:row>
                    <xdr:rowOff>0</xdr:rowOff>
                  </from>
                  <to>
                    <xdr:col>4604</xdr:col>
                    <xdr:colOff>0</xdr:colOff>
                    <xdr:row>131139</xdr:row>
                    <xdr:rowOff>0</xdr:rowOff>
                  </to>
                </anchor>
              </controlPr>
            </control>
          </mc:Choice>
        </mc:AlternateContent>
        <mc:AlternateContent xmlns:mc="http://schemas.openxmlformats.org/markup-compatibility/2006">
          <mc:Choice Requires="x14">
            <control shapeId="61793" r:id="rId296" name="Button 353">
              <controlPr locked="0" defaultSize="0" autoFill="0" autoLine="0" autoPict="0">
                <anchor moveWithCells="1" sizeWithCells="1">
                  <from>
                    <xdr:col>4604</xdr:col>
                    <xdr:colOff>0</xdr:colOff>
                    <xdr:row>196675</xdr:row>
                    <xdr:rowOff>0</xdr:rowOff>
                  </from>
                  <to>
                    <xdr:col>4604</xdr:col>
                    <xdr:colOff>0</xdr:colOff>
                    <xdr:row>196675</xdr:row>
                    <xdr:rowOff>0</xdr:rowOff>
                  </to>
                </anchor>
              </controlPr>
            </control>
          </mc:Choice>
        </mc:AlternateContent>
        <mc:AlternateContent xmlns:mc="http://schemas.openxmlformats.org/markup-compatibility/2006">
          <mc:Choice Requires="x14">
            <control shapeId="61794" r:id="rId297" name="Button 354">
              <controlPr locked="0" defaultSize="0" autoFill="0" autoLine="0" autoPict="0">
                <anchor moveWithCells="1" sizeWithCells="1">
                  <from>
                    <xdr:col>4604</xdr:col>
                    <xdr:colOff>0</xdr:colOff>
                    <xdr:row>262211</xdr:row>
                    <xdr:rowOff>0</xdr:rowOff>
                  </from>
                  <to>
                    <xdr:col>4604</xdr:col>
                    <xdr:colOff>0</xdr:colOff>
                    <xdr:row>262211</xdr:row>
                    <xdr:rowOff>0</xdr:rowOff>
                  </to>
                </anchor>
              </controlPr>
            </control>
          </mc:Choice>
        </mc:AlternateContent>
        <mc:AlternateContent xmlns:mc="http://schemas.openxmlformats.org/markup-compatibility/2006">
          <mc:Choice Requires="x14">
            <control shapeId="61795" r:id="rId298" name="Button 355">
              <controlPr locked="0" defaultSize="0" autoFill="0" autoLine="0" autoPict="0">
                <anchor moveWithCells="1" sizeWithCells="1">
                  <from>
                    <xdr:col>4604</xdr:col>
                    <xdr:colOff>0</xdr:colOff>
                    <xdr:row>327747</xdr:row>
                    <xdr:rowOff>0</xdr:rowOff>
                  </from>
                  <to>
                    <xdr:col>4604</xdr:col>
                    <xdr:colOff>0</xdr:colOff>
                    <xdr:row>327747</xdr:row>
                    <xdr:rowOff>0</xdr:rowOff>
                  </to>
                </anchor>
              </controlPr>
            </control>
          </mc:Choice>
        </mc:AlternateContent>
        <mc:AlternateContent xmlns:mc="http://schemas.openxmlformats.org/markup-compatibility/2006">
          <mc:Choice Requires="x14">
            <control shapeId="61796" r:id="rId299" name="Button 356">
              <controlPr locked="0" defaultSize="0" autoFill="0" autoLine="0" autoPict="0">
                <anchor moveWithCells="1" sizeWithCells="1">
                  <from>
                    <xdr:col>4604</xdr:col>
                    <xdr:colOff>0</xdr:colOff>
                    <xdr:row>393283</xdr:row>
                    <xdr:rowOff>0</xdr:rowOff>
                  </from>
                  <to>
                    <xdr:col>4604</xdr:col>
                    <xdr:colOff>0</xdr:colOff>
                    <xdr:row>393283</xdr:row>
                    <xdr:rowOff>0</xdr:rowOff>
                  </to>
                </anchor>
              </controlPr>
            </control>
          </mc:Choice>
        </mc:AlternateContent>
        <mc:AlternateContent xmlns:mc="http://schemas.openxmlformats.org/markup-compatibility/2006">
          <mc:Choice Requires="x14">
            <control shapeId="61797" r:id="rId300" name="Button 357">
              <controlPr locked="0" defaultSize="0" autoFill="0" autoLine="0" autoPict="0">
                <anchor moveWithCells="1" sizeWithCells="1">
                  <from>
                    <xdr:col>4604</xdr:col>
                    <xdr:colOff>0</xdr:colOff>
                    <xdr:row>458819</xdr:row>
                    <xdr:rowOff>0</xdr:rowOff>
                  </from>
                  <to>
                    <xdr:col>4604</xdr:col>
                    <xdr:colOff>0</xdr:colOff>
                    <xdr:row>458819</xdr:row>
                    <xdr:rowOff>0</xdr:rowOff>
                  </to>
                </anchor>
              </controlPr>
            </control>
          </mc:Choice>
        </mc:AlternateContent>
        <mc:AlternateContent xmlns:mc="http://schemas.openxmlformats.org/markup-compatibility/2006">
          <mc:Choice Requires="x14">
            <control shapeId="61798" r:id="rId301" name="Button 358">
              <controlPr locked="0" defaultSize="0" autoFill="0" autoLine="0" autoPict="0">
                <anchor moveWithCells="1" sizeWithCells="1">
                  <from>
                    <xdr:col>4604</xdr:col>
                    <xdr:colOff>0</xdr:colOff>
                    <xdr:row>524355</xdr:row>
                    <xdr:rowOff>0</xdr:rowOff>
                  </from>
                  <to>
                    <xdr:col>4604</xdr:col>
                    <xdr:colOff>0</xdr:colOff>
                    <xdr:row>524355</xdr:row>
                    <xdr:rowOff>0</xdr:rowOff>
                  </to>
                </anchor>
              </controlPr>
            </control>
          </mc:Choice>
        </mc:AlternateContent>
        <mc:AlternateContent xmlns:mc="http://schemas.openxmlformats.org/markup-compatibility/2006">
          <mc:Choice Requires="x14">
            <control shapeId="61799" r:id="rId302" name="Button 359">
              <controlPr locked="0" defaultSize="0" autoFill="0" autoLine="0" autoPict="0">
                <anchor moveWithCells="1" sizeWithCells="1">
                  <from>
                    <xdr:col>4604</xdr:col>
                    <xdr:colOff>0</xdr:colOff>
                    <xdr:row>589891</xdr:row>
                    <xdr:rowOff>0</xdr:rowOff>
                  </from>
                  <to>
                    <xdr:col>4604</xdr:col>
                    <xdr:colOff>0</xdr:colOff>
                    <xdr:row>589891</xdr:row>
                    <xdr:rowOff>0</xdr:rowOff>
                  </to>
                </anchor>
              </controlPr>
            </control>
          </mc:Choice>
        </mc:AlternateContent>
        <mc:AlternateContent xmlns:mc="http://schemas.openxmlformats.org/markup-compatibility/2006">
          <mc:Choice Requires="x14">
            <control shapeId="61800" r:id="rId303" name="Button 360">
              <controlPr locked="0" defaultSize="0" autoFill="0" autoLine="0" autoPict="0">
                <anchor moveWithCells="1" sizeWithCells="1">
                  <from>
                    <xdr:col>4604</xdr:col>
                    <xdr:colOff>0</xdr:colOff>
                    <xdr:row>655427</xdr:row>
                    <xdr:rowOff>0</xdr:rowOff>
                  </from>
                  <to>
                    <xdr:col>4604</xdr:col>
                    <xdr:colOff>0</xdr:colOff>
                    <xdr:row>655427</xdr:row>
                    <xdr:rowOff>0</xdr:rowOff>
                  </to>
                </anchor>
              </controlPr>
            </control>
          </mc:Choice>
        </mc:AlternateContent>
        <mc:AlternateContent xmlns:mc="http://schemas.openxmlformats.org/markup-compatibility/2006">
          <mc:Choice Requires="x14">
            <control shapeId="61801" r:id="rId304" name="Button 361">
              <controlPr locked="0" defaultSize="0" autoFill="0" autoLine="0" autoPict="0">
                <anchor moveWithCells="1" sizeWithCells="1">
                  <from>
                    <xdr:col>4604</xdr:col>
                    <xdr:colOff>0</xdr:colOff>
                    <xdr:row>720963</xdr:row>
                    <xdr:rowOff>0</xdr:rowOff>
                  </from>
                  <to>
                    <xdr:col>4604</xdr:col>
                    <xdr:colOff>0</xdr:colOff>
                    <xdr:row>720963</xdr:row>
                    <xdr:rowOff>0</xdr:rowOff>
                  </to>
                </anchor>
              </controlPr>
            </control>
          </mc:Choice>
        </mc:AlternateContent>
        <mc:AlternateContent xmlns:mc="http://schemas.openxmlformats.org/markup-compatibility/2006">
          <mc:Choice Requires="x14">
            <control shapeId="61802" r:id="rId305" name="Button 362">
              <controlPr locked="0" defaultSize="0" autoFill="0" autoLine="0" autoPict="0">
                <anchor moveWithCells="1" sizeWithCells="1">
                  <from>
                    <xdr:col>4604</xdr:col>
                    <xdr:colOff>0</xdr:colOff>
                    <xdr:row>786499</xdr:row>
                    <xdr:rowOff>0</xdr:rowOff>
                  </from>
                  <to>
                    <xdr:col>4604</xdr:col>
                    <xdr:colOff>0</xdr:colOff>
                    <xdr:row>786499</xdr:row>
                    <xdr:rowOff>0</xdr:rowOff>
                  </to>
                </anchor>
              </controlPr>
            </control>
          </mc:Choice>
        </mc:AlternateContent>
        <mc:AlternateContent xmlns:mc="http://schemas.openxmlformats.org/markup-compatibility/2006">
          <mc:Choice Requires="x14">
            <control shapeId="61803" r:id="rId306" name="Button 363">
              <controlPr locked="0" defaultSize="0" autoFill="0" autoLine="0" autoPict="0">
                <anchor moveWithCells="1" sizeWithCells="1">
                  <from>
                    <xdr:col>4604</xdr:col>
                    <xdr:colOff>0</xdr:colOff>
                    <xdr:row>852035</xdr:row>
                    <xdr:rowOff>0</xdr:rowOff>
                  </from>
                  <to>
                    <xdr:col>4604</xdr:col>
                    <xdr:colOff>0</xdr:colOff>
                    <xdr:row>852035</xdr:row>
                    <xdr:rowOff>0</xdr:rowOff>
                  </to>
                </anchor>
              </controlPr>
            </control>
          </mc:Choice>
        </mc:AlternateContent>
        <mc:AlternateContent xmlns:mc="http://schemas.openxmlformats.org/markup-compatibility/2006">
          <mc:Choice Requires="x14">
            <control shapeId="61804" r:id="rId307" name="Button 364">
              <controlPr locked="0" defaultSize="0" autoFill="0" autoLine="0" autoPict="0">
                <anchor moveWithCells="1" sizeWithCells="1">
                  <from>
                    <xdr:col>4604</xdr:col>
                    <xdr:colOff>0</xdr:colOff>
                    <xdr:row>917571</xdr:row>
                    <xdr:rowOff>0</xdr:rowOff>
                  </from>
                  <to>
                    <xdr:col>4604</xdr:col>
                    <xdr:colOff>0</xdr:colOff>
                    <xdr:row>917571</xdr:row>
                    <xdr:rowOff>0</xdr:rowOff>
                  </to>
                </anchor>
              </controlPr>
            </control>
          </mc:Choice>
        </mc:AlternateContent>
        <mc:AlternateContent xmlns:mc="http://schemas.openxmlformats.org/markup-compatibility/2006">
          <mc:Choice Requires="x14">
            <control shapeId="61805" r:id="rId308" name="Button 365">
              <controlPr locked="0" defaultSize="0" autoFill="0" autoLine="0" autoPict="0">
                <anchor moveWithCells="1" sizeWithCells="1">
                  <from>
                    <xdr:col>4604</xdr:col>
                    <xdr:colOff>0</xdr:colOff>
                    <xdr:row>983107</xdr:row>
                    <xdr:rowOff>0</xdr:rowOff>
                  </from>
                  <to>
                    <xdr:col>4604</xdr:col>
                    <xdr:colOff>0</xdr:colOff>
                    <xdr:row>983107</xdr:row>
                    <xdr:rowOff>0</xdr:rowOff>
                  </to>
                </anchor>
              </controlPr>
            </control>
          </mc:Choice>
        </mc:AlternateContent>
        <mc:AlternateContent xmlns:mc="http://schemas.openxmlformats.org/markup-compatibility/2006">
          <mc:Choice Requires="x14">
            <control shapeId="61806" r:id="rId309" name="Button 366">
              <controlPr locked="0" defaultSize="0" autoFill="0" autoLine="0" autoPict="0">
                <anchor moveWithCells="1" sizeWithCells="1">
                  <from>
                    <xdr:col>4860</xdr:col>
                    <xdr:colOff>0</xdr:colOff>
                    <xdr:row>67</xdr:row>
                    <xdr:rowOff>0</xdr:rowOff>
                  </from>
                  <to>
                    <xdr:col>4860</xdr:col>
                    <xdr:colOff>0</xdr:colOff>
                    <xdr:row>67</xdr:row>
                    <xdr:rowOff>0</xdr:rowOff>
                  </to>
                </anchor>
              </controlPr>
            </control>
          </mc:Choice>
        </mc:AlternateContent>
        <mc:AlternateContent xmlns:mc="http://schemas.openxmlformats.org/markup-compatibility/2006">
          <mc:Choice Requires="x14">
            <control shapeId="61807" r:id="rId310" name="Button 367">
              <controlPr locked="0" defaultSize="0" autoFill="0" autoLine="0" autoPict="0">
                <anchor moveWithCells="1" sizeWithCells="1">
                  <from>
                    <xdr:col>4860</xdr:col>
                    <xdr:colOff>0</xdr:colOff>
                    <xdr:row>65603</xdr:row>
                    <xdr:rowOff>0</xdr:rowOff>
                  </from>
                  <to>
                    <xdr:col>4860</xdr:col>
                    <xdr:colOff>0</xdr:colOff>
                    <xdr:row>65603</xdr:row>
                    <xdr:rowOff>0</xdr:rowOff>
                  </to>
                </anchor>
              </controlPr>
            </control>
          </mc:Choice>
        </mc:AlternateContent>
        <mc:AlternateContent xmlns:mc="http://schemas.openxmlformats.org/markup-compatibility/2006">
          <mc:Choice Requires="x14">
            <control shapeId="61808" r:id="rId311" name="Button 368">
              <controlPr locked="0" defaultSize="0" autoFill="0" autoLine="0" autoPict="0">
                <anchor moveWithCells="1" sizeWithCells="1">
                  <from>
                    <xdr:col>4860</xdr:col>
                    <xdr:colOff>0</xdr:colOff>
                    <xdr:row>131139</xdr:row>
                    <xdr:rowOff>0</xdr:rowOff>
                  </from>
                  <to>
                    <xdr:col>4860</xdr:col>
                    <xdr:colOff>0</xdr:colOff>
                    <xdr:row>131139</xdr:row>
                    <xdr:rowOff>0</xdr:rowOff>
                  </to>
                </anchor>
              </controlPr>
            </control>
          </mc:Choice>
        </mc:AlternateContent>
        <mc:AlternateContent xmlns:mc="http://schemas.openxmlformats.org/markup-compatibility/2006">
          <mc:Choice Requires="x14">
            <control shapeId="61809" r:id="rId312" name="Button 369">
              <controlPr locked="0" defaultSize="0" autoFill="0" autoLine="0" autoPict="0">
                <anchor moveWithCells="1" sizeWithCells="1">
                  <from>
                    <xdr:col>4860</xdr:col>
                    <xdr:colOff>0</xdr:colOff>
                    <xdr:row>196675</xdr:row>
                    <xdr:rowOff>0</xdr:rowOff>
                  </from>
                  <to>
                    <xdr:col>4860</xdr:col>
                    <xdr:colOff>0</xdr:colOff>
                    <xdr:row>196675</xdr:row>
                    <xdr:rowOff>0</xdr:rowOff>
                  </to>
                </anchor>
              </controlPr>
            </control>
          </mc:Choice>
        </mc:AlternateContent>
        <mc:AlternateContent xmlns:mc="http://schemas.openxmlformats.org/markup-compatibility/2006">
          <mc:Choice Requires="x14">
            <control shapeId="61810" r:id="rId313" name="Button 370">
              <controlPr locked="0" defaultSize="0" autoFill="0" autoLine="0" autoPict="0">
                <anchor moveWithCells="1" sizeWithCells="1">
                  <from>
                    <xdr:col>4860</xdr:col>
                    <xdr:colOff>0</xdr:colOff>
                    <xdr:row>262211</xdr:row>
                    <xdr:rowOff>0</xdr:rowOff>
                  </from>
                  <to>
                    <xdr:col>4860</xdr:col>
                    <xdr:colOff>0</xdr:colOff>
                    <xdr:row>262211</xdr:row>
                    <xdr:rowOff>0</xdr:rowOff>
                  </to>
                </anchor>
              </controlPr>
            </control>
          </mc:Choice>
        </mc:AlternateContent>
        <mc:AlternateContent xmlns:mc="http://schemas.openxmlformats.org/markup-compatibility/2006">
          <mc:Choice Requires="x14">
            <control shapeId="61811" r:id="rId314" name="Button 371">
              <controlPr locked="0" defaultSize="0" autoFill="0" autoLine="0" autoPict="0">
                <anchor moveWithCells="1" sizeWithCells="1">
                  <from>
                    <xdr:col>4860</xdr:col>
                    <xdr:colOff>0</xdr:colOff>
                    <xdr:row>327747</xdr:row>
                    <xdr:rowOff>0</xdr:rowOff>
                  </from>
                  <to>
                    <xdr:col>4860</xdr:col>
                    <xdr:colOff>0</xdr:colOff>
                    <xdr:row>327747</xdr:row>
                    <xdr:rowOff>0</xdr:rowOff>
                  </to>
                </anchor>
              </controlPr>
            </control>
          </mc:Choice>
        </mc:AlternateContent>
        <mc:AlternateContent xmlns:mc="http://schemas.openxmlformats.org/markup-compatibility/2006">
          <mc:Choice Requires="x14">
            <control shapeId="61812" r:id="rId315" name="Button 372">
              <controlPr locked="0" defaultSize="0" autoFill="0" autoLine="0" autoPict="0">
                <anchor moveWithCells="1" sizeWithCells="1">
                  <from>
                    <xdr:col>4860</xdr:col>
                    <xdr:colOff>0</xdr:colOff>
                    <xdr:row>393283</xdr:row>
                    <xdr:rowOff>0</xdr:rowOff>
                  </from>
                  <to>
                    <xdr:col>4860</xdr:col>
                    <xdr:colOff>0</xdr:colOff>
                    <xdr:row>393283</xdr:row>
                    <xdr:rowOff>0</xdr:rowOff>
                  </to>
                </anchor>
              </controlPr>
            </control>
          </mc:Choice>
        </mc:AlternateContent>
        <mc:AlternateContent xmlns:mc="http://schemas.openxmlformats.org/markup-compatibility/2006">
          <mc:Choice Requires="x14">
            <control shapeId="61813" r:id="rId316" name="Button 373">
              <controlPr locked="0" defaultSize="0" autoFill="0" autoLine="0" autoPict="0">
                <anchor moveWithCells="1" sizeWithCells="1">
                  <from>
                    <xdr:col>4860</xdr:col>
                    <xdr:colOff>0</xdr:colOff>
                    <xdr:row>458819</xdr:row>
                    <xdr:rowOff>0</xdr:rowOff>
                  </from>
                  <to>
                    <xdr:col>4860</xdr:col>
                    <xdr:colOff>0</xdr:colOff>
                    <xdr:row>458819</xdr:row>
                    <xdr:rowOff>0</xdr:rowOff>
                  </to>
                </anchor>
              </controlPr>
            </control>
          </mc:Choice>
        </mc:AlternateContent>
        <mc:AlternateContent xmlns:mc="http://schemas.openxmlformats.org/markup-compatibility/2006">
          <mc:Choice Requires="x14">
            <control shapeId="61814" r:id="rId317" name="Button 374">
              <controlPr locked="0" defaultSize="0" autoFill="0" autoLine="0" autoPict="0">
                <anchor moveWithCells="1" sizeWithCells="1">
                  <from>
                    <xdr:col>4860</xdr:col>
                    <xdr:colOff>0</xdr:colOff>
                    <xdr:row>524355</xdr:row>
                    <xdr:rowOff>0</xdr:rowOff>
                  </from>
                  <to>
                    <xdr:col>4860</xdr:col>
                    <xdr:colOff>0</xdr:colOff>
                    <xdr:row>524355</xdr:row>
                    <xdr:rowOff>0</xdr:rowOff>
                  </to>
                </anchor>
              </controlPr>
            </control>
          </mc:Choice>
        </mc:AlternateContent>
        <mc:AlternateContent xmlns:mc="http://schemas.openxmlformats.org/markup-compatibility/2006">
          <mc:Choice Requires="x14">
            <control shapeId="61815" r:id="rId318" name="Button 375">
              <controlPr locked="0" defaultSize="0" autoFill="0" autoLine="0" autoPict="0">
                <anchor moveWithCells="1" sizeWithCells="1">
                  <from>
                    <xdr:col>4860</xdr:col>
                    <xdr:colOff>0</xdr:colOff>
                    <xdr:row>589891</xdr:row>
                    <xdr:rowOff>0</xdr:rowOff>
                  </from>
                  <to>
                    <xdr:col>4860</xdr:col>
                    <xdr:colOff>0</xdr:colOff>
                    <xdr:row>589891</xdr:row>
                    <xdr:rowOff>0</xdr:rowOff>
                  </to>
                </anchor>
              </controlPr>
            </control>
          </mc:Choice>
        </mc:AlternateContent>
        <mc:AlternateContent xmlns:mc="http://schemas.openxmlformats.org/markup-compatibility/2006">
          <mc:Choice Requires="x14">
            <control shapeId="61816" r:id="rId319" name="Button 376">
              <controlPr locked="0" defaultSize="0" autoFill="0" autoLine="0" autoPict="0">
                <anchor moveWithCells="1" sizeWithCells="1">
                  <from>
                    <xdr:col>4860</xdr:col>
                    <xdr:colOff>0</xdr:colOff>
                    <xdr:row>655427</xdr:row>
                    <xdr:rowOff>0</xdr:rowOff>
                  </from>
                  <to>
                    <xdr:col>4860</xdr:col>
                    <xdr:colOff>0</xdr:colOff>
                    <xdr:row>655427</xdr:row>
                    <xdr:rowOff>0</xdr:rowOff>
                  </to>
                </anchor>
              </controlPr>
            </control>
          </mc:Choice>
        </mc:AlternateContent>
        <mc:AlternateContent xmlns:mc="http://schemas.openxmlformats.org/markup-compatibility/2006">
          <mc:Choice Requires="x14">
            <control shapeId="61817" r:id="rId320" name="Button 377">
              <controlPr locked="0" defaultSize="0" autoFill="0" autoLine="0" autoPict="0">
                <anchor moveWithCells="1" sizeWithCells="1">
                  <from>
                    <xdr:col>4860</xdr:col>
                    <xdr:colOff>0</xdr:colOff>
                    <xdr:row>720963</xdr:row>
                    <xdr:rowOff>0</xdr:rowOff>
                  </from>
                  <to>
                    <xdr:col>4860</xdr:col>
                    <xdr:colOff>0</xdr:colOff>
                    <xdr:row>720963</xdr:row>
                    <xdr:rowOff>0</xdr:rowOff>
                  </to>
                </anchor>
              </controlPr>
            </control>
          </mc:Choice>
        </mc:AlternateContent>
        <mc:AlternateContent xmlns:mc="http://schemas.openxmlformats.org/markup-compatibility/2006">
          <mc:Choice Requires="x14">
            <control shapeId="61818" r:id="rId321" name="Button 378">
              <controlPr locked="0" defaultSize="0" autoFill="0" autoLine="0" autoPict="0">
                <anchor moveWithCells="1" sizeWithCells="1">
                  <from>
                    <xdr:col>4860</xdr:col>
                    <xdr:colOff>0</xdr:colOff>
                    <xdr:row>786499</xdr:row>
                    <xdr:rowOff>0</xdr:rowOff>
                  </from>
                  <to>
                    <xdr:col>4860</xdr:col>
                    <xdr:colOff>0</xdr:colOff>
                    <xdr:row>786499</xdr:row>
                    <xdr:rowOff>0</xdr:rowOff>
                  </to>
                </anchor>
              </controlPr>
            </control>
          </mc:Choice>
        </mc:AlternateContent>
        <mc:AlternateContent xmlns:mc="http://schemas.openxmlformats.org/markup-compatibility/2006">
          <mc:Choice Requires="x14">
            <control shapeId="61819" r:id="rId322" name="Button 379">
              <controlPr locked="0" defaultSize="0" autoFill="0" autoLine="0" autoPict="0">
                <anchor moveWithCells="1" sizeWithCells="1">
                  <from>
                    <xdr:col>4860</xdr:col>
                    <xdr:colOff>0</xdr:colOff>
                    <xdr:row>852035</xdr:row>
                    <xdr:rowOff>0</xdr:rowOff>
                  </from>
                  <to>
                    <xdr:col>4860</xdr:col>
                    <xdr:colOff>0</xdr:colOff>
                    <xdr:row>852035</xdr:row>
                    <xdr:rowOff>0</xdr:rowOff>
                  </to>
                </anchor>
              </controlPr>
            </control>
          </mc:Choice>
        </mc:AlternateContent>
        <mc:AlternateContent xmlns:mc="http://schemas.openxmlformats.org/markup-compatibility/2006">
          <mc:Choice Requires="x14">
            <control shapeId="61820" r:id="rId323" name="Button 380">
              <controlPr locked="0" defaultSize="0" autoFill="0" autoLine="0" autoPict="0">
                <anchor moveWithCells="1" sizeWithCells="1">
                  <from>
                    <xdr:col>4860</xdr:col>
                    <xdr:colOff>0</xdr:colOff>
                    <xdr:row>917571</xdr:row>
                    <xdr:rowOff>0</xdr:rowOff>
                  </from>
                  <to>
                    <xdr:col>4860</xdr:col>
                    <xdr:colOff>0</xdr:colOff>
                    <xdr:row>917571</xdr:row>
                    <xdr:rowOff>0</xdr:rowOff>
                  </to>
                </anchor>
              </controlPr>
            </control>
          </mc:Choice>
        </mc:AlternateContent>
        <mc:AlternateContent xmlns:mc="http://schemas.openxmlformats.org/markup-compatibility/2006">
          <mc:Choice Requires="x14">
            <control shapeId="61821" r:id="rId324" name="Button 381">
              <controlPr locked="0" defaultSize="0" autoFill="0" autoLine="0" autoPict="0">
                <anchor moveWithCells="1" sizeWithCells="1">
                  <from>
                    <xdr:col>4860</xdr:col>
                    <xdr:colOff>0</xdr:colOff>
                    <xdr:row>983107</xdr:row>
                    <xdr:rowOff>0</xdr:rowOff>
                  </from>
                  <to>
                    <xdr:col>4860</xdr:col>
                    <xdr:colOff>0</xdr:colOff>
                    <xdr:row>983107</xdr:row>
                    <xdr:rowOff>0</xdr:rowOff>
                  </to>
                </anchor>
              </controlPr>
            </control>
          </mc:Choice>
        </mc:AlternateContent>
        <mc:AlternateContent xmlns:mc="http://schemas.openxmlformats.org/markup-compatibility/2006">
          <mc:Choice Requires="x14">
            <control shapeId="61822" r:id="rId325" name="Button 382">
              <controlPr locked="0" defaultSize="0" autoFill="0" autoLine="0" autoPict="0">
                <anchor moveWithCells="1" sizeWithCells="1">
                  <from>
                    <xdr:col>5116</xdr:col>
                    <xdr:colOff>0</xdr:colOff>
                    <xdr:row>67</xdr:row>
                    <xdr:rowOff>0</xdr:rowOff>
                  </from>
                  <to>
                    <xdr:col>5116</xdr:col>
                    <xdr:colOff>0</xdr:colOff>
                    <xdr:row>67</xdr:row>
                    <xdr:rowOff>0</xdr:rowOff>
                  </to>
                </anchor>
              </controlPr>
            </control>
          </mc:Choice>
        </mc:AlternateContent>
        <mc:AlternateContent xmlns:mc="http://schemas.openxmlformats.org/markup-compatibility/2006">
          <mc:Choice Requires="x14">
            <control shapeId="61823" r:id="rId326" name="Button 383">
              <controlPr locked="0" defaultSize="0" autoFill="0" autoLine="0" autoPict="0">
                <anchor moveWithCells="1" sizeWithCells="1">
                  <from>
                    <xdr:col>5116</xdr:col>
                    <xdr:colOff>0</xdr:colOff>
                    <xdr:row>65603</xdr:row>
                    <xdr:rowOff>0</xdr:rowOff>
                  </from>
                  <to>
                    <xdr:col>5116</xdr:col>
                    <xdr:colOff>0</xdr:colOff>
                    <xdr:row>65603</xdr:row>
                    <xdr:rowOff>0</xdr:rowOff>
                  </to>
                </anchor>
              </controlPr>
            </control>
          </mc:Choice>
        </mc:AlternateContent>
        <mc:AlternateContent xmlns:mc="http://schemas.openxmlformats.org/markup-compatibility/2006">
          <mc:Choice Requires="x14">
            <control shapeId="61824" r:id="rId327" name="Button 384">
              <controlPr locked="0" defaultSize="0" autoFill="0" autoLine="0" autoPict="0">
                <anchor moveWithCells="1" sizeWithCells="1">
                  <from>
                    <xdr:col>5116</xdr:col>
                    <xdr:colOff>0</xdr:colOff>
                    <xdr:row>131139</xdr:row>
                    <xdr:rowOff>0</xdr:rowOff>
                  </from>
                  <to>
                    <xdr:col>5116</xdr:col>
                    <xdr:colOff>0</xdr:colOff>
                    <xdr:row>131139</xdr:row>
                    <xdr:rowOff>0</xdr:rowOff>
                  </to>
                </anchor>
              </controlPr>
            </control>
          </mc:Choice>
        </mc:AlternateContent>
        <mc:AlternateContent xmlns:mc="http://schemas.openxmlformats.org/markup-compatibility/2006">
          <mc:Choice Requires="x14">
            <control shapeId="61825" r:id="rId328" name="Button 385">
              <controlPr locked="0" defaultSize="0" autoFill="0" autoLine="0" autoPict="0">
                <anchor moveWithCells="1" sizeWithCells="1">
                  <from>
                    <xdr:col>5116</xdr:col>
                    <xdr:colOff>0</xdr:colOff>
                    <xdr:row>196675</xdr:row>
                    <xdr:rowOff>0</xdr:rowOff>
                  </from>
                  <to>
                    <xdr:col>5116</xdr:col>
                    <xdr:colOff>0</xdr:colOff>
                    <xdr:row>196675</xdr:row>
                    <xdr:rowOff>0</xdr:rowOff>
                  </to>
                </anchor>
              </controlPr>
            </control>
          </mc:Choice>
        </mc:AlternateContent>
        <mc:AlternateContent xmlns:mc="http://schemas.openxmlformats.org/markup-compatibility/2006">
          <mc:Choice Requires="x14">
            <control shapeId="61826" r:id="rId329" name="Button 386">
              <controlPr locked="0" defaultSize="0" autoFill="0" autoLine="0" autoPict="0">
                <anchor moveWithCells="1" sizeWithCells="1">
                  <from>
                    <xdr:col>5116</xdr:col>
                    <xdr:colOff>0</xdr:colOff>
                    <xdr:row>262211</xdr:row>
                    <xdr:rowOff>0</xdr:rowOff>
                  </from>
                  <to>
                    <xdr:col>5116</xdr:col>
                    <xdr:colOff>0</xdr:colOff>
                    <xdr:row>262211</xdr:row>
                    <xdr:rowOff>0</xdr:rowOff>
                  </to>
                </anchor>
              </controlPr>
            </control>
          </mc:Choice>
        </mc:AlternateContent>
        <mc:AlternateContent xmlns:mc="http://schemas.openxmlformats.org/markup-compatibility/2006">
          <mc:Choice Requires="x14">
            <control shapeId="61827" r:id="rId330" name="Button 387">
              <controlPr locked="0" defaultSize="0" autoFill="0" autoLine="0" autoPict="0">
                <anchor moveWithCells="1" sizeWithCells="1">
                  <from>
                    <xdr:col>5116</xdr:col>
                    <xdr:colOff>0</xdr:colOff>
                    <xdr:row>327747</xdr:row>
                    <xdr:rowOff>0</xdr:rowOff>
                  </from>
                  <to>
                    <xdr:col>5116</xdr:col>
                    <xdr:colOff>0</xdr:colOff>
                    <xdr:row>327747</xdr:row>
                    <xdr:rowOff>0</xdr:rowOff>
                  </to>
                </anchor>
              </controlPr>
            </control>
          </mc:Choice>
        </mc:AlternateContent>
        <mc:AlternateContent xmlns:mc="http://schemas.openxmlformats.org/markup-compatibility/2006">
          <mc:Choice Requires="x14">
            <control shapeId="61828" r:id="rId331" name="Button 388">
              <controlPr locked="0" defaultSize="0" autoFill="0" autoLine="0" autoPict="0">
                <anchor moveWithCells="1" sizeWithCells="1">
                  <from>
                    <xdr:col>5116</xdr:col>
                    <xdr:colOff>0</xdr:colOff>
                    <xdr:row>393283</xdr:row>
                    <xdr:rowOff>0</xdr:rowOff>
                  </from>
                  <to>
                    <xdr:col>5116</xdr:col>
                    <xdr:colOff>0</xdr:colOff>
                    <xdr:row>393283</xdr:row>
                    <xdr:rowOff>0</xdr:rowOff>
                  </to>
                </anchor>
              </controlPr>
            </control>
          </mc:Choice>
        </mc:AlternateContent>
        <mc:AlternateContent xmlns:mc="http://schemas.openxmlformats.org/markup-compatibility/2006">
          <mc:Choice Requires="x14">
            <control shapeId="61829" r:id="rId332" name="Button 389">
              <controlPr locked="0" defaultSize="0" autoFill="0" autoLine="0" autoPict="0">
                <anchor moveWithCells="1" sizeWithCells="1">
                  <from>
                    <xdr:col>5116</xdr:col>
                    <xdr:colOff>0</xdr:colOff>
                    <xdr:row>458819</xdr:row>
                    <xdr:rowOff>0</xdr:rowOff>
                  </from>
                  <to>
                    <xdr:col>5116</xdr:col>
                    <xdr:colOff>0</xdr:colOff>
                    <xdr:row>458819</xdr:row>
                    <xdr:rowOff>0</xdr:rowOff>
                  </to>
                </anchor>
              </controlPr>
            </control>
          </mc:Choice>
        </mc:AlternateContent>
        <mc:AlternateContent xmlns:mc="http://schemas.openxmlformats.org/markup-compatibility/2006">
          <mc:Choice Requires="x14">
            <control shapeId="61830" r:id="rId333" name="Button 390">
              <controlPr locked="0" defaultSize="0" autoFill="0" autoLine="0" autoPict="0">
                <anchor moveWithCells="1" sizeWithCells="1">
                  <from>
                    <xdr:col>5116</xdr:col>
                    <xdr:colOff>0</xdr:colOff>
                    <xdr:row>524355</xdr:row>
                    <xdr:rowOff>0</xdr:rowOff>
                  </from>
                  <to>
                    <xdr:col>5116</xdr:col>
                    <xdr:colOff>0</xdr:colOff>
                    <xdr:row>524355</xdr:row>
                    <xdr:rowOff>0</xdr:rowOff>
                  </to>
                </anchor>
              </controlPr>
            </control>
          </mc:Choice>
        </mc:AlternateContent>
        <mc:AlternateContent xmlns:mc="http://schemas.openxmlformats.org/markup-compatibility/2006">
          <mc:Choice Requires="x14">
            <control shapeId="61831" r:id="rId334" name="Button 391">
              <controlPr locked="0" defaultSize="0" autoFill="0" autoLine="0" autoPict="0">
                <anchor moveWithCells="1" sizeWithCells="1">
                  <from>
                    <xdr:col>5116</xdr:col>
                    <xdr:colOff>0</xdr:colOff>
                    <xdr:row>589891</xdr:row>
                    <xdr:rowOff>0</xdr:rowOff>
                  </from>
                  <to>
                    <xdr:col>5116</xdr:col>
                    <xdr:colOff>0</xdr:colOff>
                    <xdr:row>589891</xdr:row>
                    <xdr:rowOff>0</xdr:rowOff>
                  </to>
                </anchor>
              </controlPr>
            </control>
          </mc:Choice>
        </mc:AlternateContent>
        <mc:AlternateContent xmlns:mc="http://schemas.openxmlformats.org/markup-compatibility/2006">
          <mc:Choice Requires="x14">
            <control shapeId="61832" r:id="rId335" name="Button 392">
              <controlPr locked="0" defaultSize="0" autoFill="0" autoLine="0" autoPict="0">
                <anchor moveWithCells="1" sizeWithCells="1">
                  <from>
                    <xdr:col>5116</xdr:col>
                    <xdr:colOff>0</xdr:colOff>
                    <xdr:row>655427</xdr:row>
                    <xdr:rowOff>0</xdr:rowOff>
                  </from>
                  <to>
                    <xdr:col>5116</xdr:col>
                    <xdr:colOff>0</xdr:colOff>
                    <xdr:row>655427</xdr:row>
                    <xdr:rowOff>0</xdr:rowOff>
                  </to>
                </anchor>
              </controlPr>
            </control>
          </mc:Choice>
        </mc:AlternateContent>
        <mc:AlternateContent xmlns:mc="http://schemas.openxmlformats.org/markup-compatibility/2006">
          <mc:Choice Requires="x14">
            <control shapeId="61833" r:id="rId336" name="Button 393">
              <controlPr locked="0" defaultSize="0" autoFill="0" autoLine="0" autoPict="0">
                <anchor moveWithCells="1" sizeWithCells="1">
                  <from>
                    <xdr:col>5116</xdr:col>
                    <xdr:colOff>0</xdr:colOff>
                    <xdr:row>720963</xdr:row>
                    <xdr:rowOff>0</xdr:rowOff>
                  </from>
                  <to>
                    <xdr:col>5116</xdr:col>
                    <xdr:colOff>0</xdr:colOff>
                    <xdr:row>720963</xdr:row>
                    <xdr:rowOff>0</xdr:rowOff>
                  </to>
                </anchor>
              </controlPr>
            </control>
          </mc:Choice>
        </mc:AlternateContent>
        <mc:AlternateContent xmlns:mc="http://schemas.openxmlformats.org/markup-compatibility/2006">
          <mc:Choice Requires="x14">
            <control shapeId="61834" r:id="rId337" name="Button 394">
              <controlPr locked="0" defaultSize="0" autoFill="0" autoLine="0" autoPict="0">
                <anchor moveWithCells="1" sizeWithCells="1">
                  <from>
                    <xdr:col>5116</xdr:col>
                    <xdr:colOff>0</xdr:colOff>
                    <xdr:row>786499</xdr:row>
                    <xdr:rowOff>0</xdr:rowOff>
                  </from>
                  <to>
                    <xdr:col>5116</xdr:col>
                    <xdr:colOff>0</xdr:colOff>
                    <xdr:row>786499</xdr:row>
                    <xdr:rowOff>0</xdr:rowOff>
                  </to>
                </anchor>
              </controlPr>
            </control>
          </mc:Choice>
        </mc:AlternateContent>
        <mc:AlternateContent xmlns:mc="http://schemas.openxmlformats.org/markup-compatibility/2006">
          <mc:Choice Requires="x14">
            <control shapeId="61835" r:id="rId338" name="Button 395">
              <controlPr locked="0" defaultSize="0" autoFill="0" autoLine="0" autoPict="0">
                <anchor moveWithCells="1" sizeWithCells="1">
                  <from>
                    <xdr:col>5116</xdr:col>
                    <xdr:colOff>0</xdr:colOff>
                    <xdr:row>852035</xdr:row>
                    <xdr:rowOff>0</xdr:rowOff>
                  </from>
                  <to>
                    <xdr:col>5116</xdr:col>
                    <xdr:colOff>0</xdr:colOff>
                    <xdr:row>852035</xdr:row>
                    <xdr:rowOff>0</xdr:rowOff>
                  </to>
                </anchor>
              </controlPr>
            </control>
          </mc:Choice>
        </mc:AlternateContent>
        <mc:AlternateContent xmlns:mc="http://schemas.openxmlformats.org/markup-compatibility/2006">
          <mc:Choice Requires="x14">
            <control shapeId="61836" r:id="rId339" name="Button 396">
              <controlPr locked="0" defaultSize="0" autoFill="0" autoLine="0" autoPict="0">
                <anchor moveWithCells="1" sizeWithCells="1">
                  <from>
                    <xdr:col>5116</xdr:col>
                    <xdr:colOff>0</xdr:colOff>
                    <xdr:row>917571</xdr:row>
                    <xdr:rowOff>0</xdr:rowOff>
                  </from>
                  <to>
                    <xdr:col>5116</xdr:col>
                    <xdr:colOff>0</xdr:colOff>
                    <xdr:row>917571</xdr:row>
                    <xdr:rowOff>0</xdr:rowOff>
                  </to>
                </anchor>
              </controlPr>
            </control>
          </mc:Choice>
        </mc:AlternateContent>
        <mc:AlternateContent xmlns:mc="http://schemas.openxmlformats.org/markup-compatibility/2006">
          <mc:Choice Requires="x14">
            <control shapeId="61837" r:id="rId340" name="Button 397">
              <controlPr locked="0" defaultSize="0" autoFill="0" autoLine="0" autoPict="0">
                <anchor moveWithCells="1" sizeWithCells="1">
                  <from>
                    <xdr:col>5116</xdr:col>
                    <xdr:colOff>0</xdr:colOff>
                    <xdr:row>983107</xdr:row>
                    <xdr:rowOff>0</xdr:rowOff>
                  </from>
                  <to>
                    <xdr:col>5116</xdr:col>
                    <xdr:colOff>0</xdr:colOff>
                    <xdr:row>983107</xdr:row>
                    <xdr:rowOff>0</xdr:rowOff>
                  </to>
                </anchor>
              </controlPr>
            </control>
          </mc:Choice>
        </mc:AlternateContent>
        <mc:AlternateContent xmlns:mc="http://schemas.openxmlformats.org/markup-compatibility/2006">
          <mc:Choice Requires="x14">
            <control shapeId="61838" r:id="rId341" name="Button 398">
              <controlPr locked="0" defaultSize="0" autoFill="0" autoLine="0" autoPict="0">
                <anchor moveWithCells="1" sizeWithCells="1">
                  <from>
                    <xdr:col>5372</xdr:col>
                    <xdr:colOff>0</xdr:colOff>
                    <xdr:row>67</xdr:row>
                    <xdr:rowOff>0</xdr:rowOff>
                  </from>
                  <to>
                    <xdr:col>5372</xdr:col>
                    <xdr:colOff>0</xdr:colOff>
                    <xdr:row>67</xdr:row>
                    <xdr:rowOff>0</xdr:rowOff>
                  </to>
                </anchor>
              </controlPr>
            </control>
          </mc:Choice>
        </mc:AlternateContent>
        <mc:AlternateContent xmlns:mc="http://schemas.openxmlformats.org/markup-compatibility/2006">
          <mc:Choice Requires="x14">
            <control shapeId="61839" r:id="rId342" name="Button 399">
              <controlPr locked="0" defaultSize="0" autoFill="0" autoLine="0" autoPict="0">
                <anchor moveWithCells="1" sizeWithCells="1">
                  <from>
                    <xdr:col>5372</xdr:col>
                    <xdr:colOff>0</xdr:colOff>
                    <xdr:row>65603</xdr:row>
                    <xdr:rowOff>0</xdr:rowOff>
                  </from>
                  <to>
                    <xdr:col>5372</xdr:col>
                    <xdr:colOff>0</xdr:colOff>
                    <xdr:row>65603</xdr:row>
                    <xdr:rowOff>0</xdr:rowOff>
                  </to>
                </anchor>
              </controlPr>
            </control>
          </mc:Choice>
        </mc:AlternateContent>
        <mc:AlternateContent xmlns:mc="http://schemas.openxmlformats.org/markup-compatibility/2006">
          <mc:Choice Requires="x14">
            <control shapeId="61840" r:id="rId343" name="Button 400">
              <controlPr locked="0" defaultSize="0" autoFill="0" autoLine="0" autoPict="0">
                <anchor moveWithCells="1" sizeWithCells="1">
                  <from>
                    <xdr:col>5372</xdr:col>
                    <xdr:colOff>0</xdr:colOff>
                    <xdr:row>131139</xdr:row>
                    <xdr:rowOff>0</xdr:rowOff>
                  </from>
                  <to>
                    <xdr:col>5372</xdr:col>
                    <xdr:colOff>0</xdr:colOff>
                    <xdr:row>131139</xdr:row>
                    <xdr:rowOff>0</xdr:rowOff>
                  </to>
                </anchor>
              </controlPr>
            </control>
          </mc:Choice>
        </mc:AlternateContent>
        <mc:AlternateContent xmlns:mc="http://schemas.openxmlformats.org/markup-compatibility/2006">
          <mc:Choice Requires="x14">
            <control shapeId="61841" r:id="rId344" name="Button 401">
              <controlPr locked="0" defaultSize="0" autoFill="0" autoLine="0" autoPict="0">
                <anchor moveWithCells="1" sizeWithCells="1">
                  <from>
                    <xdr:col>5372</xdr:col>
                    <xdr:colOff>0</xdr:colOff>
                    <xdr:row>196675</xdr:row>
                    <xdr:rowOff>0</xdr:rowOff>
                  </from>
                  <to>
                    <xdr:col>5372</xdr:col>
                    <xdr:colOff>0</xdr:colOff>
                    <xdr:row>196675</xdr:row>
                    <xdr:rowOff>0</xdr:rowOff>
                  </to>
                </anchor>
              </controlPr>
            </control>
          </mc:Choice>
        </mc:AlternateContent>
        <mc:AlternateContent xmlns:mc="http://schemas.openxmlformats.org/markup-compatibility/2006">
          <mc:Choice Requires="x14">
            <control shapeId="61842" r:id="rId345" name="Button 402">
              <controlPr locked="0" defaultSize="0" autoFill="0" autoLine="0" autoPict="0">
                <anchor moveWithCells="1" sizeWithCells="1">
                  <from>
                    <xdr:col>5372</xdr:col>
                    <xdr:colOff>0</xdr:colOff>
                    <xdr:row>262211</xdr:row>
                    <xdr:rowOff>0</xdr:rowOff>
                  </from>
                  <to>
                    <xdr:col>5372</xdr:col>
                    <xdr:colOff>0</xdr:colOff>
                    <xdr:row>262211</xdr:row>
                    <xdr:rowOff>0</xdr:rowOff>
                  </to>
                </anchor>
              </controlPr>
            </control>
          </mc:Choice>
        </mc:AlternateContent>
        <mc:AlternateContent xmlns:mc="http://schemas.openxmlformats.org/markup-compatibility/2006">
          <mc:Choice Requires="x14">
            <control shapeId="61843" r:id="rId346" name="Button 403">
              <controlPr locked="0" defaultSize="0" autoFill="0" autoLine="0" autoPict="0">
                <anchor moveWithCells="1" sizeWithCells="1">
                  <from>
                    <xdr:col>5372</xdr:col>
                    <xdr:colOff>0</xdr:colOff>
                    <xdr:row>327747</xdr:row>
                    <xdr:rowOff>0</xdr:rowOff>
                  </from>
                  <to>
                    <xdr:col>5372</xdr:col>
                    <xdr:colOff>0</xdr:colOff>
                    <xdr:row>327747</xdr:row>
                    <xdr:rowOff>0</xdr:rowOff>
                  </to>
                </anchor>
              </controlPr>
            </control>
          </mc:Choice>
        </mc:AlternateContent>
        <mc:AlternateContent xmlns:mc="http://schemas.openxmlformats.org/markup-compatibility/2006">
          <mc:Choice Requires="x14">
            <control shapeId="61844" r:id="rId347" name="Button 404">
              <controlPr locked="0" defaultSize="0" autoFill="0" autoLine="0" autoPict="0">
                <anchor moveWithCells="1" sizeWithCells="1">
                  <from>
                    <xdr:col>5372</xdr:col>
                    <xdr:colOff>0</xdr:colOff>
                    <xdr:row>393283</xdr:row>
                    <xdr:rowOff>0</xdr:rowOff>
                  </from>
                  <to>
                    <xdr:col>5372</xdr:col>
                    <xdr:colOff>0</xdr:colOff>
                    <xdr:row>393283</xdr:row>
                    <xdr:rowOff>0</xdr:rowOff>
                  </to>
                </anchor>
              </controlPr>
            </control>
          </mc:Choice>
        </mc:AlternateContent>
        <mc:AlternateContent xmlns:mc="http://schemas.openxmlformats.org/markup-compatibility/2006">
          <mc:Choice Requires="x14">
            <control shapeId="61845" r:id="rId348" name="Button 405">
              <controlPr locked="0" defaultSize="0" autoFill="0" autoLine="0" autoPict="0">
                <anchor moveWithCells="1" sizeWithCells="1">
                  <from>
                    <xdr:col>5372</xdr:col>
                    <xdr:colOff>0</xdr:colOff>
                    <xdr:row>458819</xdr:row>
                    <xdr:rowOff>0</xdr:rowOff>
                  </from>
                  <to>
                    <xdr:col>5372</xdr:col>
                    <xdr:colOff>0</xdr:colOff>
                    <xdr:row>458819</xdr:row>
                    <xdr:rowOff>0</xdr:rowOff>
                  </to>
                </anchor>
              </controlPr>
            </control>
          </mc:Choice>
        </mc:AlternateContent>
        <mc:AlternateContent xmlns:mc="http://schemas.openxmlformats.org/markup-compatibility/2006">
          <mc:Choice Requires="x14">
            <control shapeId="61846" r:id="rId349" name="Button 406">
              <controlPr locked="0" defaultSize="0" autoFill="0" autoLine="0" autoPict="0">
                <anchor moveWithCells="1" sizeWithCells="1">
                  <from>
                    <xdr:col>5372</xdr:col>
                    <xdr:colOff>0</xdr:colOff>
                    <xdr:row>524355</xdr:row>
                    <xdr:rowOff>0</xdr:rowOff>
                  </from>
                  <to>
                    <xdr:col>5372</xdr:col>
                    <xdr:colOff>0</xdr:colOff>
                    <xdr:row>524355</xdr:row>
                    <xdr:rowOff>0</xdr:rowOff>
                  </to>
                </anchor>
              </controlPr>
            </control>
          </mc:Choice>
        </mc:AlternateContent>
        <mc:AlternateContent xmlns:mc="http://schemas.openxmlformats.org/markup-compatibility/2006">
          <mc:Choice Requires="x14">
            <control shapeId="61847" r:id="rId350" name="Button 407">
              <controlPr locked="0" defaultSize="0" autoFill="0" autoLine="0" autoPict="0">
                <anchor moveWithCells="1" sizeWithCells="1">
                  <from>
                    <xdr:col>5372</xdr:col>
                    <xdr:colOff>0</xdr:colOff>
                    <xdr:row>589891</xdr:row>
                    <xdr:rowOff>0</xdr:rowOff>
                  </from>
                  <to>
                    <xdr:col>5372</xdr:col>
                    <xdr:colOff>0</xdr:colOff>
                    <xdr:row>589891</xdr:row>
                    <xdr:rowOff>0</xdr:rowOff>
                  </to>
                </anchor>
              </controlPr>
            </control>
          </mc:Choice>
        </mc:AlternateContent>
        <mc:AlternateContent xmlns:mc="http://schemas.openxmlformats.org/markup-compatibility/2006">
          <mc:Choice Requires="x14">
            <control shapeId="61848" r:id="rId351" name="Button 408">
              <controlPr locked="0" defaultSize="0" autoFill="0" autoLine="0" autoPict="0">
                <anchor moveWithCells="1" sizeWithCells="1">
                  <from>
                    <xdr:col>5372</xdr:col>
                    <xdr:colOff>0</xdr:colOff>
                    <xdr:row>655427</xdr:row>
                    <xdr:rowOff>0</xdr:rowOff>
                  </from>
                  <to>
                    <xdr:col>5372</xdr:col>
                    <xdr:colOff>0</xdr:colOff>
                    <xdr:row>655427</xdr:row>
                    <xdr:rowOff>0</xdr:rowOff>
                  </to>
                </anchor>
              </controlPr>
            </control>
          </mc:Choice>
        </mc:AlternateContent>
        <mc:AlternateContent xmlns:mc="http://schemas.openxmlformats.org/markup-compatibility/2006">
          <mc:Choice Requires="x14">
            <control shapeId="61849" r:id="rId352" name="Button 409">
              <controlPr locked="0" defaultSize="0" autoFill="0" autoLine="0" autoPict="0">
                <anchor moveWithCells="1" sizeWithCells="1">
                  <from>
                    <xdr:col>5372</xdr:col>
                    <xdr:colOff>0</xdr:colOff>
                    <xdr:row>720963</xdr:row>
                    <xdr:rowOff>0</xdr:rowOff>
                  </from>
                  <to>
                    <xdr:col>5372</xdr:col>
                    <xdr:colOff>0</xdr:colOff>
                    <xdr:row>720963</xdr:row>
                    <xdr:rowOff>0</xdr:rowOff>
                  </to>
                </anchor>
              </controlPr>
            </control>
          </mc:Choice>
        </mc:AlternateContent>
        <mc:AlternateContent xmlns:mc="http://schemas.openxmlformats.org/markup-compatibility/2006">
          <mc:Choice Requires="x14">
            <control shapeId="61850" r:id="rId353" name="Button 410">
              <controlPr locked="0" defaultSize="0" autoFill="0" autoLine="0" autoPict="0">
                <anchor moveWithCells="1" sizeWithCells="1">
                  <from>
                    <xdr:col>5372</xdr:col>
                    <xdr:colOff>0</xdr:colOff>
                    <xdr:row>786499</xdr:row>
                    <xdr:rowOff>0</xdr:rowOff>
                  </from>
                  <to>
                    <xdr:col>5372</xdr:col>
                    <xdr:colOff>0</xdr:colOff>
                    <xdr:row>786499</xdr:row>
                    <xdr:rowOff>0</xdr:rowOff>
                  </to>
                </anchor>
              </controlPr>
            </control>
          </mc:Choice>
        </mc:AlternateContent>
        <mc:AlternateContent xmlns:mc="http://schemas.openxmlformats.org/markup-compatibility/2006">
          <mc:Choice Requires="x14">
            <control shapeId="61851" r:id="rId354" name="Button 411">
              <controlPr locked="0" defaultSize="0" autoFill="0" autoLine="0" autoPict="0">
                <anchor moveWithCells="1" sizeWithCells="1">
                  <from>
                    <xdr:col>5372</xdr:col>
                    <xdr:colOff>0</xdr:colOff>
                    <xdr:row>852035</xdr:row>
                    <xdr:rowOff>0</xdr:rowOff>
                  </from>
                  <to>
                    <xdr:col>5372</xdr:col>
                    <xdr:colOff>0</xdr:colOff>
                    <xdr:row>852035</xdr:row>
                    <xdr:rowOff>0</xdr:rowOff>
                  </to>
                </anchor>
              </controlPr>
            </control>
          </mc:Choice>
        </mc:AlternateContent>
        <mc:AlternateContent xmlns:mc="http://schemas.openxmlformats.org/markup-compatibility/2006">
          <mc:Choice Requires="x14">
            <control shapeId="61852" r:id="rId355" name="Button 412">
              <controlPr locked="0" defaultSize="0" autoFill="0" autoLine="0" autoPict="0">
                <anchor moveWithCells="1" sizeWithCells="1">
                  <from>
                    <xdr:col>5372</xdr:col>
                    <xdr:colOff>0</xdr:colOff>
                    <xdr:row>917571</xdr:row>
                    <xdr:rowOff>0</xdr:rowOff>
                  </from>
                  <to>
                    <xdr:col>5372</xdr:col>
                    <xdr:colOff>0</xdr:colOff>
                    <xdr:row>917571</xdr:row>
                    <xdr:rowOff>0</xdr:rowOff>
                  </to>
                </anchor>
              </controlPr>
            </control>
          </mc:Choice>
        </mc:AlternateContent>
        <mc:AlternateContent xmlns:mc="http://schemas.openxmlformats.org/markup-compatibility/2006">
          <mc:Choice Requires="x14">
            <control shapeId="61853" r:id="rId356" name="Button 413">
              <controlPr locked="0" defaultSize="0" autoFill="0" autoLine="0" autoPict="0">
                <anchor moveWithCells="1" sizeWithCells="1">
                  <from>
                    <xdr:col>5372</xdr:col>
                    <xdr:colOff>0</xdr:colOff>
                    <xdr:row>983107</xdr:row>
                    <xdr:rowOff>0</xdr:rowOff>
                  </from>
                  <to>
                    <xdr:col>5372</xdr:col>
                    <xdr:colOff>0</xdr:colOff>
                    <xdr:row>983107</xdr:row>
                    <xdr:rowOff>0</xdr:rowOff>
                  </to>
                </anchor>
              </controlPr>
            </control>
          </mc:Choice>
        </mc:AlternateContent>
        <mc:AlternateContent xmlns:mc="http://schemas.openxmlformats.org/markup-compatibility/2006">
          <mc:Choice Requires="x14">
            <control shapeId="61854" r:id="rId357" name="Button 414">
              <controlPr locked="0" defaultSize="0" autoFill="0" autoLine="0" autoPict="0">
                <anchor moveWithCells="1" sizeWithCells="1">
                  <from>
                    <xdr:col>5628</xdr:col>
                    <xdr:colOff>0</xdr:colOff>
                    <xdr:row>67</xdr:row>
                    <xdr:rowOff>0</xdr:rowOff>
                  </from>
                  <to>
                    <xdr:col>5628</xdr:col>
                    <xdr:colOff>0</xdr:colOff>
                    <xdr:row>67</xdr:row>
                    <xdr:rowOff>0</xdr:rowOff>
                  </to>
                </anchor>
              </controlPr>
            </control>
          </mc:Choice>
        </mc:AlternateContent>
        <mc:AlternateContent xmlns:mc="http://schemas.openxmlformats.org/markup-compatibility/2006">
          <mc:Choice Requires="x14">
            <control shapeId="61855" r:id="rId358" name="Button 415">
              <controlPr locked="0" defaultSize="0" autoFill="0" autoLine="0" autoPict="0">
                <anchor moveWithCells="1" sizeWithCells="1">
                  <from>
                    <xdr:col>5628</xdr:col>
                    <xdr:colOff>0</xdr:colOff>
                    <xdr:row>65603</xdr:row>
                    <xdr:rowOff>0</xdr:rowOff>
                  </from>
                  <to>
                    <xdr:col>5628</xdr:col>
                    <xdr:colOff>0</xdr:colOff>
                    <xdr:row>65603</xdr:row>
                    <xdr:rowOff>0</xdr:rowOff>
                  </to>
                </anchor>
              </controlPr>
            </control>
          </mc:Choice>
        </mc:AlternateContent>
        <mc:AlternateContent xmlns:mc="http://schemas.openxmlformats.org/markup-compatibility/2006">
          <mc:Choice Requires="x14">
            <control shapeId="61856" r:id="rId359" name="Button 416">
              <controlPr locked="0" defaultSize="0" autoFill="0" autoLine="0" autoPict="0">
                <anchor moveWithCells="1" sizeWithCells="1">
                  <from>
                    <xdr:col>5628</xdr:col>
                    <xdr:colOff>0</xdr:colOff>
                    <xdr:row>131139</xdr:row>
                    <xdr:rowOff>0</xdr:rowOff>
                  </from>
                  <to>
                    <xdr:col>5628</xdr:col>
                    <xdr:colOff>0</xdr:colOff>
                    <xdr:row>131139</xdr:row>
                    <xdr:rowOff>0</xdr:rowOff>
                  </to>
                </anchor>
              </controlPr>
            </control>
          </mc:Choice>
        </mc:AlternateContent>
        <mc:AlternateContent xmlns:mc="http://schemas.openxmlformats.org/markup-compatibility/2006">
          <mc:Choice Requires="x14">
            <control shapeId="61857" r:id="rId360" name="Button 417">
              <controlPr locked="0" defaultSize="0" autoFill="0" autoLine="0" autoPict="0">
                <anchor moveWithCells="1" sizeWithCells="1">
                  <from>
                    <xdr:col>5628</xdr:col>
                    <xdr:colOff>0</xdr:colOff>
                    <xdr:row>196675</xdr:row>
                    <xdr:rowOff>0</xdr:rowOff>
                  </from>
                  <to>
                    <xdr:col>5628</xdr:col>
                    <xdr:colOff>0</xdr:colOff>
                    <xdr:row>196675</xdr:row>
                    <xdr:rowOff>0</xdr:rowOff>
                  </to>
                </anchor>
              </controlPr>
            </control>
          </mc:Choice>
        </mc:AlternateContent>
        <mc:AlternateContent xmlns:mc="http://schemas.openxmlformats.org/markup-compatibility/2006">
          <mc:Choice Requires="x14">
            <control shapeId="61858" r:id="rId361" name="Button 418">
              <controlPr locked="0" defaultSize="0" autoFill="0" autoLine="0" autoPict="0">
                <anchor moveWithCells="1" sizeWithCells="1">
                  <from>
                    <xdr:col>5628</xdr:col>
                    <xdr:colOff>0</xdr:colOff>
                    <xdr:row>262211</xdr:row>
                    <xdr:rowOff>0</xdr:rowOff>
                  </from>
                  <to>
                    <xdr:col>5628</xdr:col>
                    <xdr:colOff>0</xdr:colOff>
                    <xdr:row>262211</xdr:row>
                    <xdr:rowOff>0</xdr:rowOff>
                  </to>
                </anchor>
              </controlPr>
            </control>
          </mc:Choice>
        </mc:AlternateContent>
        <mc:AlternateContent xmlns:mc="http://schemas.openxmlformats.org/markup-compatibility/2006">
          <mc:Choice Requires="x14">
            <control shapeId="61859" r:id="rId362" name="Button 419">
              <controlPr locked="0" defaultSize="0" autoFill="0" autoLine="0" autoPict="0">
                <anchor moveWithCells="1" sizeWithCells="1">
                  <from>
                    <xdr:col>5628</xdr:col>
                    <xdr:colOff>0</xdr:colOff>
                    <xdr:row>327747</xdr:row>
                    <xdr:rowOff>0</xdr:rowOff>
                  </from>
                  <to>
                    <xdr:col>5628</xdr:col>
                    <xdr:colOff>0</xdr:colOff>
                    <xdr:row>327747</xdr:row>
                    <xdr:rowOff>0</xdr:rowOff>
                  </to>
                </anchor>
              </controlPr>
            </control>
          </mc:Choice>
        </mc:AlternateContent>
        <mc:AlternateContent xmlns:mc="http://schemas.openxmlformats.org/markup-compatibility/2006">
          <mc:Choice Requires="x14">
            <control shapeId="61860" r:id="rId363" name="Button 420">
              <controlPr locked="0" defaultSize="0" autoFill="0" autoLine="0" autoPict="0">
                <anchor moveWithCells="1" sizeWithCells="1">
                  <from>
                    <xdr:col>5628</xdr:col>
                    <xdr:colOff>0</xdr:colOff>
                    <xdr:row>393283</xdr:row>
                    <xdr:rowOff>0</xdr:rowOff>
                  </from>
                  <to>
                    <xdr:col>5628</xdr:col>
                    <xdr:colOff>0</xdr:colOff>
                    <xdr:row>393283</xdr:row>
                    <xdr:rowOff>0</xdr:rowOff>
                  </to>
                </anchor>
              </controlPr>
            </control>
          </mc:Choice>
        </mc:AlternateContent>
        <mc:AlternateContent xmlns:mc="http://schemas.openxmlformats.org/markup-compatibility/2006">
          <mc:Choice Requires="x14">
            <control shapeId="61861" r:id="rId364" name="Button 421">
              <controlPr locked="0" defaultSize="0" autoFill="0" autoLine="0" autoPict="0">
                <anchor moveWithCells="1" sizeWithCells="1">
                  <from>
                    <xdr:col>5628</xdr:col>
                    <xdr:colOff>0</xdr:colOff>
                    <xdr:row>458819</xdr:row>
                    <xdr:rowOff>0</xdr:rowOff>
                  </from>
                  <to>
                    <xdr:col>5628</xdr:col>
                    <xdr:colOff>0</xdr:colOff>
                    <xdr:row>458819</xdr:row>
                    <xdr:rowOff>0</xdr:rowOff>
                  </to>
                </anchor>
              </controlPr>
            </control>
          </mc:Choice>
        </mc:AlternateContent>
        <mc:AlternateContent xmlns:mc="http://schemas.openxmlformats.org/markup-compatibility/2006">
          <mc:Choice Requires="x14">
            <control shapeId="61862" r:id="rId365" name="Button 422">
              <controlPr locked="0" defaultSize="0" autoFill="0" autoLine="0" autoPict="0">
                <anchor moveWithCells="1" sizeWithCells="1">
                  <from>
                    <xdr:col>5628</xdr:col>
                    <xdr:colOff>0</xdr:colOff>
                    <xdr:row>524355</xdr:row>
                    <xdr:rowOff>0</xdr:rowOff>
                  </from>
                  <to>
                    <xdr:col>5628</xdr:col>
                    <xdr:colOff>0</xdr:colOff>
                    <xdr:row>524355</xdr:row>
                    <xdr:rowOff>0</xdr:rowOff>
                  </to>
                </anchor>
              </controlPr>
            </control>
          </mc:Choice>
        </mc:AlternateContent>
        <mc:AlternateContent xmlns:mc="http://schemas.openxmlformats.org/markup-compatibility/2006">
          <mc:Choice Requires="x14">
            <control shapeId="61863" r:id="rId366" name="Button 423">
              <controlPr locked="0" defaultSize="0" autoFill="0" autoLine="0" autoPict="0">
                <anchor moveWithCells="1" sizeWithCells="1">
                  <from>
                    <xdr:col>5628</xdr:col>
                    <xdr:colOff>0</xdr:colOff>
                    <xdr:row>589891</xdr:row>
                    <xdr:rowOff>0</xdr:rowOff>
                  </from>
                  <to>
                    <xdr:col>5628</xdr:col>
                    <xdr:colOff>0</xdr:colOff>
                    <xdr:row>589891</xdr:row>
                    <xdr:rowOff>0</xdr:rowOff>
                  </to>
                </anchor>
              </controlPr>
            </control>
          </mc:Choice>
        </mc:AlternateContent>
        <mc:AlternateContent xmlns:mc="http://schemas.openxmlformats.org/markup-compatibility/2006">
          <mc:Choice Requires="x14">
            <control shapeId="61864" r:id="rId367" name="Button 424">
              <controlPr locked="0" defaultSize="0" autoFill="0" autoLine="0" autoPict="0">
                <anchor moveWithCells="1" sizeWithCells="1">
                  <from>
                    <xdr:col>5628</xdr:col>
                    <xdr:colOff>0</xdr:colOff>
                    <xdr:row>655427</xdr:row>
                    <xdr:rowOff>0</xdr:rowOff>
                  </from>
                  <to>
                    <xdr:col>5628</xdr:col>
                    <xdr:colOff>0</xdr:colOff>
                    <xdr:row>655427</xdr:row>
                    <xdr:rowOff>0</xdr:rowOff>
                  </to>
                </anchor>
              </controlPr>
            </control>
          </mc:Choice>
        </mc:AlternateContent>
        <mc:AlternateContent xmlns:mc="http://schemas.openxmlformats.org/markup-compatibility/2006">
          <mc:Choice Requires="x14">
            <control shapeId="61865" r:id="rId368" name="Button 425">
              <controlPr locked="0" defaultSize="0" autoFill="0" autoLine="0" autoPict="0">
                <anchor moveWithCells="1" sizeWithCells="1">
                  <from>
                    <xdr:col>5628</xdr:col>
                    <xdr:colOff>0</xdr:colOff>
                    <xdr:row>720963</xdr:row>
                    <xdr:rowOff>0</xdr:rowOff>
                  </from>
                  <to>
                    <xdr:col>5628</xdr:col>
                    <xdr:colOff>0</xdr:colOff>
                    <xdr:row>720963</xdr:row>
                    <xdr:rowOff>0</xdr:rowOff>
                  </to>
                </anchor>
              </controlPr>
            </control>
          </mc:Choice>
        </mc:AlternateContent>
        <mc:AlternateContent xmlns:mc="http://schemas.openxmlformats.org/markup-compatibility/2006">
          <mc:Choice Requires="x14">
            <control shapeId="61866" r:id="rId369" name="Button 426">
              <controlPr locked="0" defaultSize="0" autoFill="0" autoLine="0" autoPict="0">
                <anchor moveWithCells="1" sizeWithCells="1">
                  <from>
                    <xdr:col>5628</xdr:col>
                    <xdr:colOff>0</xdr:colOff>
                    <xdr:row>786499</xdr:row>
                    <xdr:rowOff>0</xdr:rowOff>
                  </from>
                  <to>
                    <xdr:col>5628</xdr:col>
                    <xdr:colOff>0</xdr:colOff>
                    <xdr:row>786499</xdr:row>
                    <xdr:rowOff>0</xdr:rowOff>
                  </to>
                </anchor>
              </controlPr>
            </control>
          </mc:Choice>
        </mc:AlternateContent>
        <mc:AlternateContent xmlns:mc="http://schemas.openxmlformats.org/markup-compatibility/2006">
          <mc:Choice Requires="x14">
            <control shapeId="61867" r:id="rId370" name="Button 427">
              <controlPr locked="0" defaultSize="0" autoFill="0" autoLine="0" autoPict="0">
                <anchor moveWithCells="1" sizeWithCells="1">
                  <from>
                    <xdr:col>5628</xdr:col>
                    <xdr:colOff>0</xdr:colOff>
                    <xdr:row>852035</xdr:row>
                    <xdr:rowOff>0</xdr:rowOff>
                  </from>
                  <to>
                    <xdr:col>5628</xdr:col>
                    <xdr:colOff>0</xdr:colOff>
                    <xdr:row>852035</xdr:row>
                    <xdr:rowOff>0</xdr:rowOff>
                  </to>
                </anchor>
              </controlPr>
            </control>
          </mc:Choice>
        </mc:AlternateContent>
        <mc:AlternateContent xmlns:mc="http://schemas.openxmlformats.org/markup-compatibility/2006">
          <mc:Choice Requires="x14">
            <control shapeId="61868" r:id="rId371" name="Button 428">
              <controlPr locked="0" defaultSize="0" autoFill="0" autoLine="0" autoPict="0">
                <anchor moveWithCells="1" sizeWithCells="1">
                  <from>
                    <xdr:col>5628</xdr:col>
                    <xdr:colOff>0</xdr:colOff>
                    <xdr:row>917571</xdr:row>
                    <xdr:rowOff>0</xdr:rowOff>
                  </from>
                  <to>
                    <xdr:col>5628</xdr:col>
                    <xdr:colOff>0</xdr:colOff>
                    <xdr:row>917571</xdr:row>
                    <xdr:rowOff>0</xdr:rowOff>
                  </to>
                </anchor>
              </controlPr>
            </control>
          </mc:Choice>
        </mc:AlternateContent>
        <mc:AlternateContent xmlns:mc="http://schemas.openxmlformats.org/markup-compatibility/2006">
          <mc:Choice Requires="x14">
            <control shapeId="61869" r:id="rId372" name="Button 429">
              <controlPr locked="0" defaultSize="0" autoFill="0" autoLine="0" autoPict="0">
                <anchor moveWithCells="1" sizeWithCells="1">
                  <from>
                    <xdr:col>5628</xdr:col>
                    <xdr:colOff>0</xdr:colOff>
                    <xdr:row>983107</xdr:row>
                    <xdr:rowOff>0</xdr:rowOff>
                  </from>
                  <to>
                    <xdr:col>5628</xdr:col>
                    <xdr:colOff>0</xdr:colOff>
                    <xdr:row>983107</xdr:row>
                    <xdr:rowOff>0</xdr:rowOff>
                  </to>
                </anchor>
              </controlPr>
            </control>
          </mc:Choice>
        </mc:AlternateContent>
        <mc:AlternateContent xmlns:mc="http://schemas.openxmlformats.org/markup-compatibility/2006">
          <mc:Choice Requires="x14">
            <control shapeId="61870" r:id="rId373" name="Button 430">
              <controlPr locked="0" defaultSize="0" autoFill="0" autoLine="0" autoPict="0">
                <anchor moveWithCells="1" sizeWithCells="1">
                  <from>
                    <xdr:col>5884</xdr:col>
                    <xdr:colOff>0</xdr:colOff>
                    <xdr:row>67</xdr:row>
                    <xdr:rowOff>0</xdr:rowOff>
                  </from>
                  <to>
                    <xdr:col>5884</xdr:col>
                    <xdr:colOff>0</xdr:colOff>
                    <xdr:row>67</xdr:row>
                    <xdr:rowOff>0</xdr:rowOff>
                  </to>
                </anchor>
              </controlPr>
            </control>
          </mc:Choice>
        </mc:AlternateContent>
        <mc:AlternateContent xmlns:mc="http://schemas.openxmlformats.org/markup-compatibility/2006">
          <mc:Choice Requires="x14">
            <control shapeId="61871" r:id="rId374" name="Button 431">
              <controlPr locked="0" defaultSize="0" autoFill="0" autoLine="0" autoPict="0">
                <anchor moveWithCells="1" sizeWithCells="1">
                  <from>
                    <xdr:col>5884</xdr:col>
                    <xdr:colOff>0</xdr:colOff>
                    <xdr:row>65603</xdr:row>
                    <xdr:rowOff>0</xdr:rowOff>
                  </from>
                  <to>
                    <xdr:col>5884</xdr:col>
                    <xdr:colOff>0</xdr:colOff>
                    <xdr:row>65603</xdr:row>
                    <xdr:rowOff>0</xdr:rowOff>
                  </to>
                </anchor>
              </controlPr>
            </control>
          </mc:Choice>
        </mc:AlternateContent>
        <mc:AlternateContent xmlns:mc="http://schemas.openxmlformats.org/markup-compatibility/2006">
          <mc:Choice Requires="x14">
            <control shapeId="61872" r:id="rId375" name="Button 432">
              <controlPr locked="0" defaultSize="0" autoFill="0" autoLine="0" autoPict="0">
                <anchor moveWithCells="1" sizeWithCells="1">
                  <from>
                    <xdr:col>5884</xdr:col>
                    <xdr:colOff>0</xdr:colOff>
                    <xdr:row>131139</xdr:row>
                    <xdr:rowOff>0</xdr:rowOff>
                  </from>
                  <to>
                    <xdr:col>5884</xdr:col>
                    <xdr:colOff>0</xdr:colOff>
                    <xdr:row>131139</xdr:row>
                    <xdr:rowOff>0</xdr:rowOff>
                  </to>
                </anchor>
              </controlPr>
            </control>
          </mc:Choice>
        </mc:AlternateContent>
        <mc:AlternateContent xmlns:mc="http://schemas.openxmlformats.org/markup-compatibility/2006">
          <mc:Choice Requires="x14">
            <control shapeId="61873" r:id="rId376" name="Button 433">
              <controlPr locked="0" defaultSize="0" autoFill="0" autoLine="0" autoPict="0">
                <anchor moveWithCells="1" sizeWithCells="1">
                  <from>
                    <xdr:col>5884</xdr:col>
                    <xdr:colOff>0</xdr:colOff>
                    <xdr:row>196675</xdr:row>
                    <xdr:rowOff>0</xdr:rowOff>
                  </from>
                  <to>
                    <xdr:col>5884</xdr:col>
                    <xdr:colOff>0</xdr:colOff>
                    <xdr:row>196675</xdr:row>
                    <xdr:rowOff>0</xdr:rowOff>
                  </to>
                </anchor>
              </controlPr>
            </control>
          </mc:Choice>
        </mc:AlternateContent>
        <mc:AlternateContent xmlns:mc="http://schemas.openxmlformats.org/markup-compatibility/2006">
          <mc:Choice Requires="x14">
            <control shapeId="61874" r:id="rId377" name="Button 434">
              <controlPr locked="0" defaultSize="0" autoFill="0" autoLine="0" autoPict="0">
                <anchor moveWithCells="1" sizeWithCells="1">
                  <from>
                    <xdr:col>5884</xdr:col>
                    <xdr:colOff>0</xdr:colOff>
                    <xdr:row>262211</xdr:row>
                    <xdr:rowOff>0</xdr:rowOff>
                  </from>
                  <to>
                    <xdr:col>5884</xdr:col>
                    <xdr:colOff>0</xdr:colOff>
                    <xdr:row>262211</xdr:row>
                    <xdr:rowOff>0</xdr:rowOff>
                  </to>
                </anchor>
              </controlPr>
            </control>
          </mc:Choice>
        </mc:AlternateContent>
        <mc:AlternateContent xmlns:mc="http://schemas.openxmlformats.org/markup-compatibility/2006">
          <mc:Choice Requires="x14">
            <control shapeId="61875" r:id="rId378" name="Button 435">
              <controlPr locked="0" defaultSize="0" autoFill="0" autoLine="0" autoPict="0">
                <anchor moveWithCells="1" sizeWithCells="1">
                  <from>
                    <xdr:col>5884</xdr:col>
                    <xdr:colOff>0</xdr:colOff>
                    <xdr:row>327747</xdr:row>
                    <xdr:rowOff>0</xdr:rowOff>
                  </from>
                  <to>
                    <xdr:col>5884</xdr:col>
                    <xdr:colOff>0</xdr:colOff>
                    <xdr:row>327747</xdr:row>
                    <xdr:rowOff>0</xdr:rowOff>
                  </to>
                </anchor>
              </controlPr>
            </control>
          </mc:Choice>
        </mc:AlternateContent>
        <mc:AlternateContent xmlns:mc="http://schemas.openxmlformats.org/markup-compatibility/2006">
          <mc:Choice Requires="x14">
            <control shapeId="61876" r:id="rId379" name="Button 436">
              <controlPr locked="0" defaultSize="0" autoFill="0" autoLine="0" autoPict="0">
                <anchor moveWithCells="1" sizeWithCells="1">
                  <from>
                    <xdr:col>5884</xdr:col>
                    <xdr:colOff>0</xdr:colOff>
                    <xdr:row>393283</xdr:row>
                    <xdr:rowOff>0</xdr:rowOff>
                  </from>
                  <to>
                    <xdr:col>5884</xdr:col>
                    <xdr:colOff>0</xdr:colOff>
                    <xdr:row>393283</xdr:row>
                    <xdr:rowOff>0</xdr:rowOff>
                  </to>
                </anchor>
              </controlPr>
            </control>
          </mc:Choice>
        </mc:AlternateContent>
        <mc:AlternateContent xmlns:mc="http://schemas.openxmlformats.org/markup-compatibility/2006">
          <mc:Choice Requires="x14">
            <control shapeId="61877" r:id="rId380" name="Button 437">
              <controlPr locked="0" defaultSize="0" autoFill="0" autoLine="0" autoPict="0">
                <anchor moveWithCells="1" sizeWithCells="1">
                  <from>
                    <xdr:col>5884</xdr:col>
                    <xdr:colOff>0</xdr:colOff>
                    <xdr:row>458819</xdr:row>
                    <xdr:rowOff>0</xdr:rowOff>
                  </from>
                  <to>
                    <xdr:col>5884</xdr:col>
                    <xdr:colOff>0</xdr:colOff>
                    <xdr:row>458819</xdr:row>
                    <xdr:rowOff>0</xdr:rowOff>
                  </to>
                </anchor>
              </controlPr>
            </control>
          </mc:Choice>
        </mc:AlternateContent>
        <mc:AlternateContent xmlns:mc="http://schemas.openxmlformats.org/markup-compatibility/2006">
          <mc:Choice Requires="x14">
            <control shapeId="61878" r:id="rId381" name="Button 438">
              <controlPr locked="0" defaultSize="0" autoFill="0" autoLine="0" autoPict="0">
                <anchor moveWithCells="1" sizeWithCells="1">
                  <from>
                    <xdr:col>5884</xdr:col>
                    <xdr:colOff>0</xdr:colOff>
                    <xdr:row>524355</xdr:row>
                    <xdr:rowOff>0</xdr:rowOff>
                  </from>
                  <to>
                    <xdr:col>5884</xdr:col>
                    <xdr:colOff>0</xdr:colOff>
                    <xdr:row>524355</xdr:row>
                    <xdr:rowOff>0</xdr:rowOff>
                  </to>
                </anchor>
              </controlPr>
            </control>
          </mc:Choice>
        </mc:AlternateContent>
        <mc:AlternateContent xmlns:mc="http://schemas.openxmlformats.org/markup-compatibility/2006">
          <mc:Choice Requires="x14">
            <control shapeId="61879" r:id="rId382" name="Button 439">
              <controlPr locked="0" defaultSize="0" autoFill="0" autoLine="0" autoPict="0">
                <anchor moveWithCells="1" sizeWithCells="1">
                  <from>
                    <xdr:col>5884</xdr:col>
                    <xdr:colOff>0</xdr:colOff>
                    <xdr:row>589891</xdr:row>
                    <xdr:rowOff>0</xdr:rowOff>
                  </from>
                  <to>
                    <xdr:col>5884</xdr:col>
                    <xdr:colOff>0</xdr:colOff>
                    <xdr:row>589891</xdr:row>
                    <xdr:rowOff>0</xdr:rowOff>
                  </to>
                </anchor>
              </controlPr>
            </control>
          </mc:Choice>
        </mc:AlternateContent>
        <mc:AlternateContent xmlns:mc="http://schemas.openxmlformats.org/markup-compatibility/2006">
          <mc:Choice Requires="x14">
            <control shapeId="61880" r:id="rId383" name="Button 440">
              <controlPr locked="0" defaultSize="0" autoFill="0" autoLine="0" autoPict="0">
                <anchor moveWithCells="1" sizeWithCells="1">
                  <from>
                    <xdr:col>5884</xdr:col>
                    <xdr:colOff>0</xdr:colOff>
                    <xdr:row>655427</xdr:row>
                    <xdr:rowOff>0</xdr:rowOff>
                  </from>
                  <to>
                    <xdr:col>5884</xdr:col>
                    <xdr:colOff>0</xdr:colOff>
                    <xdr:row>655427</xdr:row>
                    <xdr:rowOff>0</xdr:rowOff>
                  </to>
                </anchor>
              </controlPr>
            </control>
          </mc:Choice>
        </mc:AlternateContent>
        <mc:AlternateContent xmlns:mc="http://schemas.openxmlformats.org/markup-compatibility/2006">
          <mc:Choice Requires="x14">
            <control shapeId="61881" r:id="rId384" name="Button 441">
              <controlPr locked="0" defaultSize="0" autoFill="0" autoLine="0" autoPict="0">
                <anchor moveWithCells="1" sizeWithCells="1">
                  <from>
                    <xdr:col>5884</xdr:col>
                    <xdr:colOff>0</xdr:colOff>
                    <xdr:row>720963</xdr:row>
                    <xdr:rowOff>0</xdr:rowOff>
                  </from>
                  <to>
                    <xdr:col>5884</xdr:col>
                    <xdr:colOff>0</xdr:colOff>
                    <xdr:row>720963</xdr:row>
                    <xdr:rowOff>0</xdr:rowOff>
                  </to>
                </anchor>
              </controlPr>
            </control>
          </mc:Choice>
        </mc:AlternateContent>
        <mc:AlternateContent xmlns:mc="http://schemas.openxmlformats.org/markup-compatibility/2006">
          <mc:Choice Requires="x14">
            <control shapeId="61882" r:id="rId385" name="Button 442">
              <controlPr locked="0" defaultSize="0" autoFill="0" autoLine="0" autoPict="0">
                <anchor moveWithCells="1" sizeWithCells="1">
                  <from>
                    <xdr:col>5884</xdr:col>
                    <xdr:colOff>0</xdr:colOff>
                    <xdr:row>786499</xdr:row>
                    <xdr:rowOff>0</xdr:rowOff>
                  </from>
                  <to>
                    <xdr:col>5884</xdr:col>
                    <xdr:colOff>0</xdr:colOff>
                    <xdr:row>786499</xdr:row>
                    <xdr:rowOff>0</xdr:rowOff>
                  </to>
                </anchor>
              </controlPr>
            </control>
          </mc:Choice>
        </mc:AlternateContent>
        <mc:AlternateContent xmlns:mc="http://schemas.openxmlformats.org/markup-compatibility/2006">
          <mc:Choice Requires="x14">
            <control shapeId="61883" r:id="rId386" name="Button 443">
              <controlPr locked="0" defaultSize="0" autoFill="0" autoLine="0" autoPict="0">
                <anchor moveWithCells="1" sizeWithCells="1">
                  <from>
                    <xdr:col>5884</xdr:col>
                    <xdr:colOff>0</xdr:colOff>
                    <xdr:row>852035</xdr:row>
                    <xdr:rowOff>0</xdr:rowOff>
                  </from>
                  <to>
                    <xdr:col>5884</xdr:col>
                    <xdr:colOff>0</xdr:colOff>
                    <xdr:row>852035</xdr:row>
                    <xdr:rowOff>0</xdr:rowOff>
                  </to>
                </anchor>
              </controlPr>
            </control>
          </mc:Choice>
        </mc:AlternateContent>
        <mc:AlternateContent xmlns:mc="http://schemas.openxmlformats.org/markup-compatibility/2006">
          <mc:Choice Requires="x14">
            <control shapeId="61884" r:id="rId387" name="Button 444">
              <controlPr locked="0" defaultSize="0" autoFill="0" autoLine="0" autoPict="0">
                <anchor moveWithCells="1" sizeWithCells="1">
                  <from>
                    <xdr:col>5884</xdr:col>
                    <xdr:colOff>0</xdr:colOff>
                    <xdr:row>917571</xdr:row>
                    <xdr:rowOff>0</xdr:rowOff>
                  </from>
                  <to>
                    <xdr:col>5884</xdr:col>
                    <xdr:colOff>0</xdr:colOff>
                    <xdr:row>917571</xdr:row>
                    <xdr:rowOff>0</xdr:rowOff>
                  </to>
                </anchor>
              </controlPr>
            </control>
          </mc:Choice>
        </mc:AlternateContent>
        <mc:AlternateContent xmlns:mc="http://schemas.openxmlformats.org/markup-compatibility/2006">
          <mc:Choice Requires="x14">
            <control shapeId="61885" r:id="rId388" name="Button 445">
              <controlPr locked="0" defaultSize="0" autoFill="0" autoLine="0" autoPict="0">
                <anchor moveWithCells="1" sizeWithCells="1">
                  <from>
                    <xdr:col>5884</xdr:col>
                    <xdr:colOff>0</xdr:colOff>
                    <xdr:row>983107</xdr:row>
                    <xdr:rowOff>0</xdr:rowOff>
                  </from>
                  <to>
                    <xdr:col>5884</xdr:col>
                    <xdr:colOff>0</xdr:colOff>
                    <xdr:row>983107</xdr:row>
                    <xdr:rowOff>0</xdr:rowOff>
                  </to>
                </anchor>
              </controlPr>
            </control>
          </mc:Choice>
        </mc:AlternateContent>
        <mc:AlternateContent xmlns:mc="http://schemas.openxmlformats.org/markup-compatibility/2006">
          <mc:Choice Requires="x14">
            <control shapeId="61886" r:id="rId389" name="Button 446">
              <controlPr locked="0" defaultSize="0" autoFill="0" autoLine="0" autoPict="0">
                <anchor moveWithCells="1" sizeWithCells="1">
                  <from>
                    <xdr:col>6140</xdr:col>
                    <xdr:colOff>0</xdr:colOff>
                    <xdr:row>67</xdr:row>
                    <xdr:rowOff>0</xdr:rowOff>
                  </from>
                  <to>
                    <xdr:col>6140</xdr:col>
                    <xdr:colOff>0</xdr:colOff>
                    <xdr:row>67</xdr:row>
                    <xdr:rowOff>0</xdr:rowOff>
                  </to>
                </anchor>
              </controlPr>
            </control>
          </mc:Choice>
        </mc:AlternateContent>
        <mc:AlternateContent xmlns:mc="http://schemas.openxmlformats.org/markup-compatibility/2006">
          <mc:Choice Requires="x14">
            <control shapeId="61887" r:id="rId390" name="Button 447">
              <controlPr locked="0" defaultSize="0" autoFill="0" autoLine="0" autoPict="0">
                <anchor moveWithCells="1" sizeWithCells="1">
                  <from>
                    <xdr:col>6140</xdr:col>
                    <xdr:colOff>0</xdr:colOff>
                    <xdr:row>65603</xdr:row>
                    <xdr:rowOff>0</xdr:rowOff>
                  </from>
                  <to>
                    <xdr:col>6140</xdr:col>
                    <xdr:colOff>0</xdr:colOff>
                    <xdr:row>65603</xdr:row>
                    <xdr:rowOff>0</xdr:rowOff>
                  </to>
                </anchor>
              </controlPr>
            </control>
          </mc:Choice>
        </mc:AlternateContent>
        <mc:AlternateContent xmlns:mc="http://schemas.openxmlformats.org/markup-compatibility/2006">
          <mc:Choice Requires="x14">
            <control shapeId="61888" r:id="rId391" name="Button 448">
              <controlPr locked="0" defaultSize="0" autoFill="0" autoLine="0" autoPict="0">
                <anchor moveWithCells="1" sizeWithCells="1">
                  <from>
                    <xdr:col>6140</xdr:col>
                    <xdr:colOff>0</xdr:colOff>
                    <xdr:row>131139</xdr:row>
                    <xdr:rowOff>0</xdr:rowOff>
                  </from>
                  <to>
                    <xdr:col>6140</xdr:col>
                    <xdr:colOff>0</xdr:colOff>
                    <xdr:row>131139</xdr:row>
                    <xdr:rowOff>0</xdr:rowOff>
                  </to>
                </anchor>
              </controlPr>
            </control>
          </mc:Choice>
        </mc:AlternateContent>
        <mc:AlternateContent xmlns:mc="http://schemas.openxmlformats.org/markup-compatibility/2006">
          <mc:Choice Requires="x14">
            <control shapeId="61889" r:id="rId392" name="Button 449">
              <controlPr locked="0" defaultSize="0" autoFill="0" autoLine="0" autoPict="0">
                <anchor moveWithCells="1" sizeWithCells="1">
                  <from>
                    <xdr:col>6140</xdr:col>
                    <xdr:colOff>0</xdr:colOff>
                    <xdr:row>196675</xdr:row>
                    <xdr:rowOff>0</xdr:rowOff>
                  </from>
                  <to>
                    <xdr:col>6140</xdr:col>
                    <xdr:colOff>0</xdr:colOff>
                    <xdr:row>196675</xdr:row>
                    <xdr:rowOff>0</xdr:rowOff>
                  </to>
                </anchor>
              </controlPr>
            </control>
          </mc:Choice>
        </mc:AlternateContent>
        <mc:AlternateContent xmlns:mc="http://schemas.openxmlformats.org/markup-compatibility/2006">
          <mc:Choice Requires="x14">
            <control shapeId="61890" r:id="rId393" name="Button 450">
              <controlPr locked="0" defaultSize="0" autoFill="0" autoLine="0" autoPict="0">
                <anchor moveWithCells="1" sizeWithCells="1">
                  <from>
                    <xdr:col>6140</xdr:col>
                    <xdr:colOff>0</xdr:colOff>
                    <xdr:row>262211</xdr:row>
                    <xdr:rowOff>0</xdr:rowOff>
                  </from>
                  <to>
                    <xdr:col>6140</xdr:col>
                    <xdr:colOff>0</xdr:colOff>
                    <xdr:row>262211</xdr:row>
                    <xdr:rowOff>0</xdr:rowOff>
                  </to>
                </anchor>
              </controlPr>
            </control>
          </mc:Choice>
        </mc:AlternateContent>
        <mc:AlternateContent xmlns:mc="http://schemas.openxmlformats.org/markup-compatibility/2006">
          <mc:Choice Requires="x14">
            <control shapeId="61891" r:id="rId394" name="Button 451">
              <controlPr locked="0" defaultSize="0" autoFill="0" autoLine="0" autoPict="0">
                <anchor moveWithCells="1" sizeWithCells="1">
                  <from>
                    <xdr:col>6140</xdr:col>
                    <xdr:colOff>0</xdr:colOff>
                    <xdr:row>327747</xdr:row>
                    <xdr:rowOff>0</xdr:rowOff>
                  </from>
                  <to>
                    <xdr:col>6140</xdr:col>
                    <xdr:colOff>0</xdr:colOff>
                    <xdr:row>327747</xdr:row>
                    <xdr:rowOff>0</xdr:rowOff>
                  </to>
                </anchor>
              </controlPr>
            </control>
          </mc:Choice>
        </mc:AlternateContent>
        <mc:AlternateContent xmlns:mc="http://schemas.openxmlformats.org/markup-compatibility/2006">
          <mc:Choice Requires="x14">
            <control shapeId="61892" r:id="rId395" name="Button 452">
              <controlPr locked="0" defaultSize="0" autoFill="0" autoLine="0" autoPict="0">
                <anchor moveWithCells="1" sizeWithCells="1">
                  <from>
                    <xdr:col>6140</xdr:col>
                    <xdr:colOff>0</xdr:colOff>
                    <xdr:row>393283</xdr:row>
                    <xdr:rowOff>0</xdr:rowOff>
                  </from>
                  <to>
                    <xdr:col>6140</xdr:col>
                    <xdr:colOff>0</xdr:colOff>
                    <xdr:row>393283</xdr:row>
                    <xdr:rowOff>0</xdr:rowOff>
                  </to>
                </anchor>
              </controlPr>
            </control>
          </mc:Choice>
        </mc:AlternateContent>
        <mc:AlternateContent xmlns:mc="http://schemas.openxmlformats.org/markup-compatibility/2006">
          <mc:Choice Requires="x14">
            <control shapeId="61893" r:id="rId396" name="Button 453">
              <controlPr locked="0" defaultSize="0" autoFill="0" autoLine="0" autoPict="0">
                <anchor moveWithCells="1" sizeWithCells="1">
                  <from>
                    <xdr:col>6140</xdr:col>
                    <xdr:colOff>0</xdr:colOff>
                    <xdr:row>458819</xdr:row>
                    <xdr:rowOff>0</xdr:rowOff>
                  </from>
                  <to>
                    <xdr:col>6140</xdr:col>
                    <xdr:colOff>0</xdr:colOff>
                    <xdr:row>458819</xdr:row>
                    <xdr:rowOff>0</xdr:rowOff>
                  </to>
                </anchor>
              </controlPr>
            </control>
          </mc:Choice>
        </mc:AlternateContent>
        <mc:AlternateContent xmlns:mc="http://schemas.openxmlformats.org/markup-compatibility/2006">
          <mc:Choice Requires="x14">
            <control shapeId="61894" r:id="rId397" name="Button 454">
              <controlPr locked="0" defaultSize="0" autoFill="0" autoLine="0" autoPict="0">
                <anchor moveWithCells="1" sizeWithCells="1">
                  <from>
                    <xdr:col>6140</xdr:col>
                    <xdr:colOff>0</xdr:colOff>
                    <xdr:row>524355</xdr:row>
                    <xdr:rowOff>0</xdr:rowOff>
                  </from>
                  <to>
                    <xdr:col>6140</xdr:col>
                    <xdr:colOff>0</xdr:colOff>
                    <xdr:row>524355</xdr:row>
                    <xdr:rowOff>0</xdr:rowOff>
                  </to>
                </anchor>
              </controlPr>
            </control>
          </mc:Choice>
        </mc:AlternateContent>
        <mc:AlternateContent xmlns:mc="http://schemas.openxmlformats.org/markup-compatibility/2006">
          <mc:Choice Requires="x14">
            <control shapeId="61895" r:id="rId398" name="Button 455">
              <controlPr locked="0" defaultSize="0" autoFill="0" autoLine="0" autoPict="0">
                <anchor moveWithCells="1" sizeWithCells="1">
                  <from>
                    <xdr:col>6140</xdr:col>
                    <xdr:colOff>0</xdr:colOff>
                    <xdr:row>589891</xdr:row>
                    <xdr:rowOff>0</xdr:rowOff>
                  </from>
                  <to>
                    <xdr:col>6140</xdr:col>
                    <xdr:colOff>0</xdr:colOff>
                    <xdr:row>589891</xdr:row>
                    <xdr:rowOff>0</xdr:rowOff>
                  </to>
                </anchor>
              </controlPr>
            </control>
          </mc:Choice>
        </mc:AlternateContent>
        <mc:AlternateContent xmlns:mc="http://schemas.openxmlformats.org/markup-compatibility/2006">
          <mc:Choice Requires="x14">
            <control shapeId="61896" r:id="rId399" name="Button 456">
              <controlPr locked="0" defaultSize="0" autoFill="0" autoLine="0" autoPict="0">
                <anchor moveWithCells="1" sizeWithCells="1">
                  <from>
                    <xdr:col>6140</xdr:col>
                    <xdr:colOff>0</xdr:colOff>
                    <xdr:row>655427</xdr:row>
                    <xdr:rowOff>0</xdr:rowOff>
                  </from>
                  <to>
                    <xdr:col>6140</xdr:col>
                    <xdr:colOff>0</xdr:colOff>
                    <xdr:row>655427</xdr:row>
                    <xdr:rowOff>0</xdr:rowOff>
                  </to>
                </anchor>
              </controlPr>
            </control>
          </mc:Choice>
        </mc:AlternateContent>
        <mc:AlternateContent xmlns:mc="http://schemas.openxmlformats.org/markup-compatibility/2006">
          <mc:Choice Requires="x14">
            <control shapeId="61897" r:id="rId400" name="Button 457">
              <controlPr locked="0" defaultSize="0" autoFill="0" autoLine="0" autoPict="0">
                <anchor moveWithCells="1" sizeWithCells="1">
                  <from>
                    <xdr:col>6140</xdr:col>
                    <xdr:colOff>0</xdr:colOff>
                    <xdr:row>720963</xdr:row>
                    <xdr:rowOff>0</xdr:rowOff>
                  </from>
                  <to>
                    <xdr:col>6140</xdr:col>
                    <xdr:colOff>0</xdr:colOff>
                    <xdr:row>720963</xdr:row>
                    <xdr:rowOff>0</xdr:rowOff>
                  </to>
                </anchor>
              </controlPr>
            </control>
          </mc:Choice>
        </mc:AlternateContent>
        <mc:AlternateContent xmlns:mc="http://schemas.openxmlformats.org/markup-compatibility/2006">
          <mc:Choice Requires="x14">
            <control shapeId="61898" r:id="rId401" name="Button 458">
              <controlPr locked="0" defaultSize="0" autoFill="0" autoLine="0" autoPict="0">
                <anchor moveWithCells="1" sizeWithCells="1">
                  <from>
                    <xdr:col>6140</xdr:col>
                    <xdr:colOff>0</xdr:colOff>
                    <xdr:row>786499</xdr:row>
                    <xdr:rowOff>0</xdr:rowOff>
                  </from>
                  <to>
                    <xdr:col>6140</xdr:col>
                    <xdr:colOff>0</xdr:colOff>
                    <xdr:row>786499</xdr:row>
                    <xdr:rowOff>0</xdr:rowOff>
                  </to>
                </anchor>
              </controlPr>
            </control>
          </mc:Choice>
        </mc:AlternateContent>
        <mc:AlternateContent xmlns:mc="http://schemas.openxmlformats.org/markup-compatibility/2006">
          <mc:Choice Requires="x14">
            <control shapeId="61899" r:id="rId402" name="Button 459">
              <controlPr locked="0" defaultSize="0" autoFill="0" autoLine="0" autoPict="0">
                <anchor moveWithCells="1" sizeWithCells="1">
                  <from>
                    <xdr:col>6140</xdr:col>
                    <xdr:colOff>0</xdr:colOff>
                    <xdr:row>852035</xdr:row>
                    <xdr:rowOff>0</xdr:rowOff>
                  </from>
                  <to>
                    <xdr:col>6140</xdr:col>
                    <xdr:colOff>0</xdr:colOff>
                    <xdr:row>852035</xdr:row>
                    <xdr:rowOff>0</xdr:rowOff>
                  </to>
                </anchor>
              </controlPr>
            </control>
          </mc:Choice>
        </mc:AlternateContent>
        <mc:AlternateContent xmlns:mc="http://schemas.openxmlformats.org/markup-compatibility/2006">
          <mc:Choice Requires="x14">
            <control shapeId="61900" r:id="rId403" name="Button 460">
              <controlPr locked="0" defaultSize="0" autoFill="0" autoLine="0" autoPict="0">
                <anchor moveWithCells="1" sizeWithCells="1">
                  <from>
                    <xdr:col>6140</xdr:col>
                    <xdr:colOff>0</xdr:colOff>
                    <xdr:row>917571</xdr:row>
                    <xdr:rowOff>0</xdr:rowOff>
                  </from>
                  <to>
                    <xdr:col>6140</xdr:col>
                    <xdr:colOff>0</xdr:colOff>
                    <xdr:row>917571</xdr:row>
                    <xdr:rowOff>0</xdr:rowOff>
                  </to>
                </anchor>
              </controlPr>
            </control>
          </mc:Choice>
        </mc:AlternateContent>
        <mc:AlternateContent xmlns:mc="http://schemas.openxmlformats.org/markup-compatibility/2006">
          <mc:Choice Requires="x14">
            <control shapeId="61901" r:id="rId404" name="Button 461">
              <controlPr locked="0" defaultSize="0" autoFill="0" autoLine="0" autoPict="0">
                <anchor moveWithCells="1" sizeWithCells="1">
                  <from>
                    <xdr:col>6140</xdr:col>
                    <xdr:colOff>0</xdr:colOff>
                    <xdr:row>983107</xdr:row>
                    <xdr:rowOff>0</xdr:rowOff>
                  </from>
                  <to>
                    <xdr:col>6140</xdr:col>
                    <xdr:colOff>0</xdr:colOff>
                    <xdr:row>983107</xdr:row>
                    <xdr:rowOff>0</xdr:rowOff>
                  </to>
                </anchor>
              </controlPr>
            </control>
          </mc:Choice>
        </mc:AlternateContent>
        <mc:AlternateContent xmlns:mc="http://schemas.openxmlformats.org/markup-compatibility/2006">
          <mc:Choice Requires="x14">
            <control shapeId="61902" r:id="rId405" name="Button 462">
              <controlPr locked="0" defaultSize="0" autoFill="0" autoLine="0" autoPict="0">
                <anchor moveWithCells="1" sizeWithCells="1">
                  <from>
                    <xdr:col>6396</xdr:col>
                    <xdr:colOff>0</xdr:colOff>
                    <xdr:row>67</xdr:row>
                    <xdr:rowOff>0</xdr:rowOff>
                  </from>
                  <to>
                    <xdr:col>6396</xdr:col>
                    <xdr:colOff>0</xdr:colOff>
                    <xdr:row>67</xdr:row>
                    <xdr:rowOff>0</xdr:rowOff>
                  </to>
                </anchor>
              </controlPr>
            </control>
          </mc:Choice>
        </mc:AlternateContent>
        <mc:AlternateContent xmlns:mc="http://schemas.openxmlformats.org/markup-compatibility/2006">
          <mc:Choice Requires="x14">
            <control shapeId="61903" r:id="rId406" name="Button 463">
              <controlPr locked="0" defaultSize="0" autoFill="0" autoLine="0" autoPict="0">
                <anchor moveWithCells="1" sizeWithCells="1">
                  <from>
                    <xdr:col>6396</xdr:col>
                    <xdr:colOff>0</xdr:colOff>
                    <xdr:row>65603</xdr:row>
                    <xdr:rowOff>0</xdr:rowOff>
                  </from>
                  <to>
                    <xdr:col>6396</xdr:col>
                    <xdr:colOff>0</xdr:colOff>
                    <xdr:row>65603</xdr:row>
                    <xdr:rowOff>0</xdr:rowOff>
                  </to>
                </anchor>
              </controlPr>
            </control>
          </mc:Choice>
        </mc:AlternateContent>
        <mc:AlternateContent xmlns:mc="http://schemas.openxmlformats.org/markup-compatibility/2006">
          <mc:Choice Requires="x14">
            <control shapeId="61904" r:id="rId407" name="Button 464">
              <controlPr locked="0" defaultSize="0" autoFill="0" autoLine="0" autoPict="0">
                <anchor moveWithCells="1" sizeWithCells="1">
                  <from>
                    <xdr:col>6396</xdr:col>
                    <xdr:colOff>0</xdr:colOff>
                    <xdr:row>131139</xdr:row>
                    <xdr:rowOff>0</xdr:rowOff>
                  </from>
                  <to>
                    <xdr:col>6396</xdr:col>
                    <xdr:colOff>0</xdr:colOff>
                    <xdr:row>131139</xdr:row>
                    <xdr:rowOff>0</xdr:rowOff>
                  </to>
                </anchor>
              </controlPr>
            </control>
          </mc:Choice>
        </mc:AlternateContent>
        <mc:AlternateContent xmlns:mc="http://schemas.openxmlformats.org/markup-compatibility/2006">
          <mc:Choice Requires="x14">
            <control shapeId="61905" r:id="rId408" name="Button 465">
              <controlPr locked="0" defaultSize="0" autoFill="0" autoLine="0" autoPict="0">
                <anchor moveWithCells="1" sizeWithCells="1">
                  <from>
                    <xdr:col>6396</xdr:col>
                    <xdr:colOff>0</xdr:colOff>
                    <xdr:row>196675</xdr:row>
                    <xdr:rowOff>0</xdr:rowOff>
                  </from>
                  <to>
                    <xdr:col>6396</xdr:col>
                    <xdr:colOff>0</xdr:colOff>
                    <xdr:row>196675</xdr:row>
                    <xdr:rowOff>0</xdr:rowOff>
                  </to>
                </anchor>
              </controlPr>
            </control>
          </mc:Choice>
        </mc:AlternateContent>
        <mc:AlternateContent xmlns:mc="http://schemas.openxmlformats.org/markup-compatibility/2006">
          <mc:Choice Requires="x14">
            <control shapeId="61906" r:id="rId409" name="Button 466">
              <controlPr locked="0" defaultSize="0" autoFill="0" autoLine="0" autoPict="0">
                <anchor moveWithCells="1" sizeWithCells="1">
                  <from>
                    <xdr:col>6396</xdr:col>
                    <xdr:colOff>0</xdr:colOff>
                    <xdr:row>262211</xdr:row>
                    <xdr:rowOff>0</xdr:rowOff>
                  </from>
                  <to>
                    <xdr:col>6396</xdr:col>
                    <xdr:colOff>0</xdr:colOff>
                    <xdr:row>262211</xdr:row>
                    <xdr:rowOff>0</xdr:rowOff>
                  </to>
                </anchor>
              </controlPr>
            </control>
          </mc:Choice>
        </mc:AlternateContent>
        <mc:AlternateContent xmlns:mc="http://schemas.openxmlformats.org/markup-compatibility/2006">
          <mc:Choice Requires="x14">
            <control shapeId="61907" r:id="rId410" name="Button 467">
              <controlPr locked="0" defaultSize="0" autoFill="0" autoLine="0" autoPict="0">
                <anchor moveWithCells="1" sizeWithCells="1">
                  <from>
                    <xdr:col>6396</xdr:col>
                    <xdr:colOff>0</xdr:colOff>
                    <xdr:row>327747</xdr:row>
                    <xdr:rowOff>0</xdr:rowOff>
                  </from>
                  <to>
                    <xdr:col>6396</xdr:col>
                    <xdr:colOff>0</xdr:colOff>
                    <xdr:row>327747</xdr:row>
                    <xdr:rowOff>0</xdr:rowOff>
                  </to>
                </anchor>
              </controlPr>
            </control>
          </mc:Choice>
        </mc:AlternateContent>
        <mc:AlternateContent xmlns:mc="http://schemas.openxmlformats.org/markup-compatibility/2006">
          <mc:Choice Requires="x14">
            <control shapeId="61908" r:id="rId411" name="Button 468">
              <controlPr locked="0" defaultSize="0" autoFill="0" autoLine="0" autoPict="0">
                <anchor moveWithCells="1" sizeWithCells="1">
                  <from>
                    <xdr:col>6396</xdr:col>
                    <xdr:colOff>0</xdr:colOff>
                    <xdr:row>393283</xdr:row>
                    <xdr:rowOff>0</xdr:rowOff>
                  </from>
                  <to>
                    <xdr:col>6396</xdr:col>
                    <xdr:colOff>0</xdr:colOff>
                    <xdr:row>393283</xdr:row>
                    <xdr:rowOff>0</xdr:rowOff>
                  </to>
                </anchor>
              </controlPr>
            </control>
          </mc:Choice>
        </mc:AlternateContent>
        <mc:AlternateContent xmlns:mc="http://schemas.openxmlformats.org/markup-compatibility/2006">
          <mc:Choice Requires="x14">
            <control shapeId="61909" r:id="rId412" name="Button 469">
              <controlPr locked="0" defaultSize="0" autoFill="0" autoLine="0" autoPict="0">
                <anchor moveWithCells="1" sizeWithCells="1">
                  <from>
                    <xdr:col>6396</xdr:col>
                    <xdr:colOff>0</xdr:colOff>
                    <xdr:row>458819</xdr:row>
                    <xdr:rowOff>0</xdr:rowOff>
                  </from>
                  <to>
                    <xdr:col>6396</xdr:col>
                    <xdr:colOff>0</xdr:colOff>
                    <xdr:row>458819</xdr:row>
                    <xdr:rowOff>0</xdr:rowOff>
                  </to>
                </anchor>
              </controlPr>
            </control>
          </mc:Choice>
        </mc:AlternateContent>
        <mc:AlternateContent xmlns:mc="http://schemas.openxmlformats.org/markup-compatibility/2006">
          <mc:Choice Requires="x14">
            <control shapeId="61910" r:id="rId413" name="Button 470">
              <controlPr locked="0" defaultSize="0" autoFill="0" autoLine="0" autoPict="0">
                <anchor moveWithCells="1" sizeWithCells="1">
                  <from>
                    <xdr:col>6396</xdr:col>
                    <xdr:colOff>0</xdr:colOff>
                    <xdr:row>524355</xdr:row>
                    <xdr:rowOff>0</xdr:rowOff>
                  </from>
                  <to>
                    <xdr:col>6396</xdr:col>
                    <xdr:colOff>0</xdr:colOff>
                    <xdr:row>524355</xdr:row>
                    <xdr:rowOff>0</xdr:rowOff>
                  </to>
                </anchor>
              </controlPr>
            </control>
          </mc:Choice>
        </mc:AlternateContent>
        <mc:AlternateContent xmlns:mc="http://schemas.openxmlformats.org/markup-compatibility/2006">
          <mc:Choice Requires="x14">
            <control shapeId="61911" r:id="rId414" name="Button 471">
              <controlPr locked="0" defaultSize="0" autoFill="0" autoLine="0" autoPict="0">
                <anchor moveWithCells="1" sizeWithCells="1">
                  <from>
                    <xdr:col>6396</xdr:col>
                    <xdr:colOff>0</xdr:colOff>
                    <xdr:row>589891</xdr:row>
                    <xdr:rowOff>0</xdr:rowOff>
                  </from>
                  <to>
                    <xdr:col>6396</xdr:col>
                    <xdr:colOff>0</xdr:colOff>
                    <xdr:row>589891</xdr:row>
                    <xdr:rowOff>0</xdr:rowOff>
                  </to>
                </anchor>
              </controlPr>
            </control>
          </mc:Choice>
        </mc:AlternateContent>
        <mc:AlternateContent xmlns:mc="http://schemas.openxmlformats.org/markup-compatibility/2006">
          <mc:Choice Requires="x14">
            <control shapeId="61912" r:id="rId415" name="Button 472">
              <controlPr locked="0" defaultSize="0" autoFill="0" autoLine="0" autoPict="0">
                <anchor moveWithCells="1" sizeWithCells="1">
                  <from>
                    <xdr:col>6396</xdr:col>
                    <xdr:colOff>0</xdr:colOff>
                    <xdr:row>655427</xdr:row>
                    <xdr:rowOff>0</xdr:rowOff>
                  </from>
                  <to>
                    <xdr:col>6396</xdr:col>
                    <xdr:colOff>0</xdr:colOff>
                    <xdr:row>655427</xdr:row>
                    <xdr:rowOff>0</xdr:rowOff>
                  </to>
                </anchor>
              </controlPr>
            </control>
          </mc:Choice>
        </mc:AlternateContent>
        <mc:AlternateContent xmlns:mc="http://schemas.openxmlformats.org/markup-compatibility/2006">
          <mc:Choice Requires="x14">
            <control shapeId="61913" r:id="rId416" name="Button 473">
              <controlPr locked="0" defaultSize="0" autoFill="0" autoLine="0" autoPict="0">
                <anchor moveWithCells="1" sizeWithCells="1">
                  <from>
                    <xdr:col>6396</xdr:col>
                    <xdr:colOff>0</xdr:colOff>
                    <xdr:row>720963</xdr:row>
                    <xdr:rowOff>0</xdr:rowOff>
                  </from>
                  <to>
                    <xdr:col>6396</xdr:col>
                    <xdr:colOff>0</xdr:colOff>
                    <xdr:row>720963</xdr:row>
                    <xdr:rowOff>0</xdr:rowOff>
                  </to>
                </anchor>
              </controlPr>
            </control>
          </mc:Choice>
        </mc:AlternateContent>
        <mc:AlternateContent xmlns:mc="http://schemas.openxmlformats.org/markup-compatibility/2006">
          <mc:Choice Requires="x14">
            <control shapeId="61914" r:id="rId417" name="Button 474">
              <controlPr locked="0" defaultSize="0" autoFill="0" autoLine="0" autoPict="0">
                <anchor moveWithCells="1" sizeWithCells="1">
                  <from>
                    <xdr:col>6396</xdr:col>
                    <xdr:colOff>0</xdr:colOff>
                    <xdr:row>786499</xdr:row>
                    <xdr:rowOff>0</xdr:rowOff>
                  </from>
                  <to>
                    <xdr:col>6396</xdr:col>
                    <xdr:colOff>0</xdr:colOff>
                    <xdr:row>786499</xdr:row>
                    <xdr:rowOff>0</xdr:rowOff>
                  </to>
                </anchor>
              </controlPr>
            </control>
          </mc:Choice>
        </mc:AlternateContent>
        <mc:AlternateContent xmlns:mc="http://schemas.openxmlformats.org/markup-compatibility/2006">
          <mc:Choice Requires="x14">
            <control shapeId="61915" r:id="rId418" name="Button 475">
              <controlPr locked="0" defaultSize="0" autoFill="0" autoLine="0" autoPict="0">
                <anchor moveWithCells="1" sizeWithCells="1">
                  <from>
                    <xdr:col>6396</xdr:col>
                    <xdr:colOff>0</xdr:colOff>
                    <xdr:row>852035</xdr:row>
                    <xdr:rowOff>0</xdr:rowOff>
                  </from>
                  <to>
                    <xdr:col>6396</xdr:col>
                    <xdr:colOff>0</xdr:colOff>
                    <xdr:row>852035</xdr:row>
                    <xdr:rowOff>0</xdr:rowOff>
                  </to>
                </anchor>
              </controlPr>
            </control>
          </mc:Choice>
        </mc:AlternateContent>
        <mc:AlternateContent xmlns:mc="http://schemas.openxmlformats.org/markup-compatibility/2006">
          <mc:Choice Requires="x14">
            <control shapeId="61916" r:id="rId419" name="Button 476">
              <controlPr locked="0" defaultSize="0" autoFill="0" autoLine="0" autoPict="0">
                <anchor moveWithCells="1" sizeWithCells="1">
                  <from>
                    <xdr:col>6396</xdr:col>
                    <xdr:colOff>0</xdr:colOff>
                    <xdr:row>917571</xdr:row>
                    <xdr:rowOff>0</xdr:rowOff>
                  </from>
                  <to>
                    <xdr:col>6396</xdr:col>
                    <xdr:colOff>0</xdr:colOff>
                    <xdr:row>917571</xdr:row>
                    <xdr:rowOff>0</xdr:rowOff>
                  </to>
                </anchor>
              </controlPr>
            </control>
          </mc:Choice>
        </mc:AlternateContent>
        <mc:AlternateContent xmlns:mc="http://schemas.openxmlformats.org/markup-compatibility/2006">
          <mc:Choice Requires="x14">
            <control shapeId="61917" r:id="rId420" name="Button 477">
              <controlPr locked="0" defaultSize="0" autoFill="0" autoLine="0" autoPict="0">
                <anchor moveWithCells="1" sizeWithCells="1">
                  <from>
                    <xdr:col>6396</xdr:col>
                    <xdr:colOff>0</xdr:colOff>
                    <xdr:row>983107</xdr:row>
                    <xdr:rowOff>0</xdr:rowOff>
                  </from>
                  <to>
                    <xdr:col>6396</xdr:col>
                    <xdr:colOff>0</xdr:colOff>
                    <xdr:row>983107</xdr:row>
                    <xdr:rowOff>0</xdr:rowOff>
                  </to>
                </anchor>
              </controlPr>
            </control>
          </mc:Choice>
        </mc:AlternateContent>
        <mc:AlternateContent xmlns:mc="http://schemas.openxmlformats.org/markup-compatibility/2006">
          <mc:Choice Requires="x14">
            <control shapeId="61918" r:id="rId421" name="Button 478">
              <controlPr locked="0" defaultSize="0" autoFill="0" autoLine="0" autoPict="0">
                <anchor moveWithCells="1" sizeWithCells="1">
                  <from>
                    <xdr:col>6652</xdr:col>
                    <xdr:colOff>0</xdr:colOff>
                    <xdr:row>67</xdr:row>
                    <xdr:rowOff>0</xdr:rowOff>
                  </from>
                  <to>
                    <xdr:col>6652</xdr:col>
                    <xdr:colOff>0</xdr:colOff>
                    <xdr:row>67</xdr:row>
                    <xdr:rowOff>0</xdr:rowOff>
                  </to>
                </anchor>
              </controlPr>
            </control>
          </mc:Choice>
        </mc:AlternateContent>
        <mc:AlternateContent xmlns:mc="http://schemas.openxmlformats.org/markup-compatibility/2006">
          <mc:Choice Requires="x14">
            <control shapeId="61919" r:id="rId422" name="Button 479">
              <controlPr locked="0" defaultSize="0" autoFill="0" autoLine="0" autoPict="0">
                <anchor moveWithCells="1" sizeWithCells="1">
                  <from>
                    <xdr:col>6652</xdr:col>
                    <xdr:colOff>0</xdr:colOff>
                    <xdr:row>65603</xdr:row>
                    <xdr:rowOff>0</xdr:rowOff>
                  </from>
                  <to>
                    <xdr:col>6652</xdr:col>
                    <xdr:colOff>0</xdr:colOff>
                    <xdr:row>65603</xdr:row>
                    <xdr:rowOff>0</xdr:rowOff>
                  </to>
                </anchor>
              </controlPr>
            </control>
          </mc:Choice>
        </mc:AlternateContent>
        <mc:AlternateContent xmlns:mc="http://schemas.openxmlformats.org/markup-compatibility/2006">
          <mc:Choice Requires="x14">
            <control shapeId="61920" r:id="rId423" name="Button 480">
              <controlPr locked="0" defaultSize="0" autoFill="0" autoLine="0" autoPict="0">
                <anchor moveWithCells="1" sizeWithCells="1">
                  <from>
                    <xdr:col>6652</xdr:col>
                    <xdr:colOff>0</xdr:colOff>
                    <xdr:row>131139</xdr:row>
                    <xdr:rowOff>0</xdr:rowOff>
                  </from>
                  <to>
                    <xdr:col>6652</xdr:col>
                    <xdr:colOff>0</xdr:colOff>
                    <xdr:row>131139</xdr:row>
                    <xdr:rowOff>0</xdr:rowOff>
                  </to>
                </anchor>
              </controlPr>
            </control>
          </mc:Choice>
        </mc:AlternateContent>
        <mc:AlternateContent xmlns:mc="http://schemas.openxmlformats.org/markup-compatibility/2006">
          <mc:Choice Requires="x14">
            <control shapeId="61921" r:id="rId424" name="Button 481">
              <controlPr locked="0" defaultSize="0" autoFill="0" autoLine="0" autoPict="0">
                <anchor moveWithCells="1" sizeWithCells="1">
                  <from>
                    <xdr:col>6652</xdr:col>
                    <xdr:colOff>0</xdr:colOff>
                    <xdr:row>196675</xdr:row>
                    <xdr:rowOff>0</xdr:rowOff>
                  </from>
                  <to>
                    <xdr:col>6652</xdr:col>
                    <xdr:colOff>0</xdr:colOff>
                    <xdr:row>196675</xdr:row>
                    <xdr:rowOff>0</xdr:rowOff>
                  </to>
                </anchor>
              </controlPr>
            </control>
          </mc:Choice>
        </mc:AlternateContent>
        <mc:AlternateContent xmlns:mc="http://schemas.openxmlformats.org/markup-compatibility/2006">
          <mc:Choice Requires="x14">
            <control shapeId="61922" r:id="rId425" name="Button 482">
              <controlPr locked="0" defaultSize="0" autoFill="0" autoLine="0" autoPict="0">
                <anchor moveWithCells="1" sizeWithCells="1">
                  <from>
                    <xdr:col>6652</xdr:col>
                    <xdr:colOff>0</xdr:colOff>
                    <xdr:row>262211</xdr:row>
                    <xdr:rowOff>0</xdr:rowOff>
                  </from>
                  <to>
                    <xdr:col>6652</xdr:col>
                    <xdr:colOff>0</xdr:colOff>
                    <xdr:row>262211</xdr:row>
                    <xdr:rowOff>0</xdr:rowOff>
                  </to>
                </anchor>
              </controlPr>
            </control>
          </mc:Choice>
        </mc:AlternateContent>
        <mc:AlternateContent xmlns:mc="http://schemas.openxmlformats.org/markup-compatibility/2006">
          <mc:Choice Requires="x14">
            <control shapeId="61923" r:id="rId426" name="Button 483">
              <controlPr locked="0" defaultSize="0" autoFill="0" autoLine="0" autoPict="0">
                <anchor moveWithCells="1" sizeWithCells="1">
                  <from>
                    <xdr:col>6652</xdr:col>
                    <xdr:colOff>0</xdr:colOff>
                    <xdr:row>327747</xdr:row>
                    <xdr:rowOff>0</xdr:rowOff>
                  </from>
                  <to>
                    <xdr:col>6652</xdr:col>
                    <xdr:colOff>0</xdr:colOff>
                    <xdr:row>327747</xdr:row>
                    <xdr:rowOff>0</xdr:rowOff>
                  </to>
                </anchor>
              </controlPr>
            </control>
          </mc:Choice>
        </mc:AlternateContent>
        <mc:AlternateContent xmlns:mc="http://schemas.openxmlformats.org/markup-compatibility/2006">
          <mc:Choice Requires="x14">
            <control shapeId="61924" r:id="rId427" name="Button 484">
              <controlPr locked="0" defaultSize="0" autoFill="0" autoLine="0" autoPict="0">
                <anchor moveWithCells="1" sizeWithCells="1">
                  <from>
                    <xdr:col>6652</xdr:col>
                    <xdr:colOff>0</xdr:colOff>
                    <xdr:row>393283</xdr:row>
                    <xdr:rowOff>0</xdr:rowOff>
                  </from>
                  <to>
                    <xdr:col>6652</xdr:col>
                    <xdr:colOff>0</xdr:colOff>
                    <xdr:row>393283</xdr:row>
                    <xdr:rowOff>0</xdr:rowOff>
                  </to>
                </anchor>
              </controlPr>
            </control>
          </mc:Choice>
        </mc:AlternateContent>
        <mc:AlternateContent xmlns:mc="http://schemas.openxmlformats.org/markup-compatibility/2006">
          <mc:Choice Requires="x14">
            <control shapeId="61925" r:id="rId428" name="Button 485">
              <controlPr locked="0" defaultSize="0" autoFill="0" autoLine="0" autoPict="0">
                <anchor moveWithCells="1" sizeWithCells="1">
                  <from>
                    <xdr:col>6652</xdr:col>
                    <xdr:colOff>0</xdr:colOff>
                    <xdr:row>458819</xdr:row>
                    <xdr:rowOff>0</xdr:rowOff>
                  </from>
                  <to>
                    <xdr:col>6652</xdr:col>
                    <xdr:colOff>0</xdr:colOff>
                    <xdr:row>458819</xdr:row>
                    <xdr:rowOff>0</xdr:rowOff>
                  </to>
                </anchor>
              </controlPr>
            </control>
          </mc:Choice>
        </mc:AlternateContent>
        <mc:AlternateContent xmlns:mc="http://schemas.openxmlformats.org/markup-compatibility/2006">
          <mc:Choice Requires="x14">
            <control shapeId="61926" r:id="rId429" name="Button 486">
              <controlPr locked="0" defaultSize="0" autoFill="0" autoLine="0" autoPict="0">
                <anchor moveWithCells="1" sizeWithCells="1">
                  <from>
                    <xdr:col>6652</xdr:col>
                    <xdr:colOff>0</xdr:colOff>
                    <xdr:row>524355</xdr:row>
                    <xdr:rowOff>0</xdr:rowOff>
                  </from>
                  <to>
                    <xdr:col>6652</xdr:col>
                    <xdr:colOff>0</xdr:colOff>
                    <xdr:row>524355</xdr:row>
                    <xdr:rowOff>0</xdr:rowOff>
                  </to>
                </anchor>
              </controlPr>
            </control>
          </mc:Choice>
        </mc:AlternateContent>
        <mc:AlternateContent xmlns:mc="http://schemas.openxmlformats.org/markup-compatibility/2006">
          <mc:Choice Requires="x14">
            <control shapeId="61927" r:id="rId430" name="Button 487">
              <controlPr locked="0" defaultSize="0" autoFill="0" autoLine="0" autoPict="0">
                <anchor moveWithCells="1" sizeWithCells="1">
                  <from>
                    <xdr:col>6652</xdr:col>
                    <xdr:colOff>0</xdr:colOff>
                    <xdr:row>589891</xdr:row>
                    <xdr:rowOff>0</xdr:rowOff>
                  </from>
                  <to>
                    <xdr:col>6652</xdr:col>
                    <xdr:colOff>0</xdr:colOff>
                    <xdr:row>589891</xdr:row>
                    <xdr:rowOff>0</xdr:rowOff>
                  </to>
                </anchor>
              </controlPr>
            </control>
          </mc:Choice>
        </mc:AlternateContent>
        <mc:AlternateContent xmlns:mc="http://schemas.openxmlformats.org/markup-compatibility/2006">
          <mc:Choice Requires="x14">
            <control shapeId="61928" r:id="rId431" name="Button 488">
              <controlPr locked="0" defaultSize="0" autoFill="0" autoLine="0" autoPict="0">
                <anchor moveWithCells="1" sizeWithCells="1">
                  <from>
                    <xdr:col>6652</xdr:col>
                    <xdr:colOff>0</xdr:colOff>
                    <xdr:row>655427</xdr:row>
                    <xdr:rowOff>0</xdr:rowOff>
                  </from>
                  <to>
                    <xdr:col>6652</xdr:col>
                    <xdr:colOff>0</xdr:colOff>
                    <xdr:row>655427</xdr:row>
                    <xdr:rowOff>0</xdr:rowOff>
                  </to>
                </anchor>
              </controlPr>
            </control>
          </mc:Choice>
        </mc:AlternateContent>
        <mc:AlternateContent xmlns:mc="http://schemas.openxmlformats.org/markup-compatibility/2006">
          <mc:Choice Requires="x14">
            <control shapeId="61929" r:id="rId432" name="Button 489">
              <controlPr locked="0" defaultSize="0" autoFill="0" autoLine="0" autoPict="0">
                <anchor moveWithCells="1" sizeWithCells="1">
                  <from>
                    <xdr:col>6652</xdr:col>
                    <xdr:colOff>0</xdr:colOff>
                    <xdr:row>720963</xdr:row>
                    <xdr:rowOff>0</xdr:rowOff>
                  </from>
                  <to>
                    <xdr:col>6652</xdr:col>
                    <xdr:colOff>0</xdr:colOff>
                    <xdr:row>720963</xdr:row>
                    <xdr:rowOff>0</xdr:rowOff>
                  </to>
                </anchor>
              </controlPr>
            </control>
          </mc:Choice>
        </mc:AlternateContent>
        <mc:AlternateContent xmlns:mc="http://schemas.openxmlformats.org/markup-compatibility/2006">
          <mc:Choice Requires="x14">
            <control shapeId="61930" r:id="rId433" name="Button 490">
              <controlPr locked="0" defaultSize="0" autoFill="0" autoLine="0" autoPict="0">
                <anchor moveWithCells="1" sizeWithCells="1">
                  <from>
                    <xdr:col>6652</xdr:col>
                    <xdr:colOff>0</xdr:colOff>
                    <xdr:row>786499</xdr:row>
                    <xdr:rowOff>0</xdr:rowOff>
                  </from>
                  <to>
                    <xdr:col>6652</xdr:col>
                    <xdr:colOff>0</xdr:colOff>
                    <xdr:row>786499</xdr:row>
                    <xdr:rowOff>0</xdr:rowOff>
                  </to>
                </anchor>
              </controlPr>
            </control>
          </mc:Choice>
        </mc:AlternateContent>
        <mc:AlternateContent xmlns:mc="http://schemas.openxmlformats.org/markup-compatibility/2006">
          <mc:Choice Requires="x14">
            <control shapeId="61931" r:id="rId434" name="Button 491">
              <controlPr locked="0" defaultSize="0" autoFill="0" autoLine="0" autoPict="0">
                <anchor moveWithCells="1" sizeWithCells="1">
                  <from>
                    <xdr:col>6652</xdr:col>
                    <xdr:colOff>0</xdr:colOff>
                    <xdr:row>852035</xdr:row>
                    <xdr:rowOff>0</xdr:rowOff>
                  </from>
                  <to>
                    <xdr:col>6652</xdr:col>
                    <xdr:colOff>0</xdr:colOff>
                    <xdr:row>852035</xdr:row>
                    <xdr:rowOff>0</xdr:rowOff>
                  </to>
                </anchor>
              </controlPr>
            </control>
          </mc:Choice>
        </mc:AlternateContent>
        <mc:AlternateContent xmlns:mc="http://schemas.openxmlformats.org/markup-compatibility/2006">
          <mc:Choice Requires="x14">
            <control shapeId="61932" r:id="rId435" name="Button 492">
              <controlPr locked="0" defaultSize="0" autoFill="0" autoLine="0" autoPict="0">
                <anchor moveWithCells="1" sizeWithCells="1">
                  <from>
                    <xdr:col>6652</xdr:col>
                    <xdr:colOff>0</xdr:colOff>
                    <xdr:row>917571</xdr:row>
                    <xdr:rowOff>0</xdr:rowOff>
                  </from>
                  <to>
                    <xdr:col>6652</xdr:col>
                    <xdr:colOff>0</xdr:colOff>
                    <xdr:row>917571</xdr:row>
                    <xdr:rowOff>0</xdr:rowOff>
                  </to>
                </anchor>
              </controlPr>
            </control>
          </mc:Choice>
        </mc:AlternateContent>
        <mc:AlternateContent xmlns:mc="http://schemas.openxmlformats.org/markup-compatibility/2006">
          <mc:Choice Requires="x14">
            <control shapeId="61933" r:id="rId436" name="Button 493">
              <controlPr locked="0" defaultSize="0" autoFill="0" autoLine="0" autoPict="0">
                <anchor moveWithCells="1" sizeWithCells="1">
                  <from>
                    <xdr:col>6652</xdr:col>
                    <xdr:colOff>0</xdr:colOff>
                    <xdr:row>983107</xdr:row>
                    <xdr:rowOff>0</xdr:rowOff>
                  </from>
                  <to>
                    <xdr:col>6652</xdr:col>
                    <xdr:colOff>0</xdr:colOff>
                    <xdr:row>983107</xdr:row>
                    <xdr:rowOff>0</xdr:rowOff>
                  </to>
                </anchor>
              </controlPr>
            </control>
          </mc:Choice>
        </mc:AlternateContent>
        <mc:AlternateContent xmlns:mc="http://schemas.openxmlformats.org/markup-compatibility/2006">
          <mc:Choice Requires="x14">
            <control shapeId="61934" r:id="rId437" name="Button 494">
              <controlPr locked="0" defaultSize="0" autoFill="0" autoLine="0" autoPict="0">
                <anchor moveWithCells="1" sizeWithCells="1">
                  <from>
                    <xdr:col>6908</xdr:col>
                    <xdr:colOff>0</xdr:colOff>
                    <xdr:row>67</xdr:row>
                    <xdr:rowOff>0</xdr:rowOff>
                  </from>
                  <to>
                    <xdr:col>6908</xdr:col>
                    <xdr:colOff>0</xdr:colOff>
                    <xdr:row>67</xdr:row>
                    <xdr:rowOff>0</xdr:rowOff>
                  </to>
                </anchor>
              </controlPr>
            </control>
          </mc:Choice>
        </mc:AlternateContent>
        <mc:AlternateContent xmlns:mc="http://schemas.openxmlformats.org/markup-compatibility/2006">
          <mc:Choice Requires="x14">
            <control shapeId="61935" r:id="rId438" name="Button 495">
              <controlPr locked="0" defaultSize="0" autoFill="0" autoLine="0" autoPict="0">
                <anchor moveWithCells="1" sizeWithCells="1">
                  <from>
                    <xdr:col>6908</xdr:col>
                    <xdr:colOff>0</xdr:colOff>
                    <xdr:row>65603</xdr:row>
                    <xdr:rowOff>0</xdr:rowOff>
                  </from>
                  <to>
                    <xdr:col>6908</xdr:col>
                    <xdr:colOff>0</xdr:colOff>
                    <xdr:row>65603</xdr:row>
                    <xdr:rowOff>0</xdr:rowOff>
                  </to>
                </anchor>
              </controlPr>
            </control>
          </mc:Choice>
        </mc:AlternateContent>
        <mc:AlternateContent xmlns:mc="http://schemas.openxmlformats.org/markup-compatibility/2006">
          <mc:Choice Requires="x14">
            <control shapeId="61936" r:id="rId439" name="Button 496">
              <controlPr locked="0" defaultSize="0" autoFill="0" autoLine="0" autoPict="0">
                <anchor moveWithCells="1" sizeWithCells="1">
                  <from>
                    <xdr:col>6908</xdr:col>
                    <xdr:colOff>0</xdr:colOff>
                    <xdr:row>131139</xdr:row>
                    <xdr:rowOff>0</xdr:rowOff>
                  </from>
                  <to>
                    <xdr:col>6908</xdr:col>
                    <xdr:colOff>0</xdr:colOff>
                    <xdr:row>131139</xdr:row>
                    <xdr:rowOff>0</xdr:rowOff>
                  </to>
                </anchor>
              </controlPr>
            </control>
          </mc:Choice>
        </mc:AlternateContent>
        <mc:AlternateContent xmlns:mc="http://schemas.openxmlformats.org/markup-compatibility/2006">
          <mc:Choice Requires="x14">
            <control shapeId="61937" r:id="rId440" name="Button 497">
              <controlPr locked="0" defaultSize="0" autoFill="0" autoLine="0" autoPict="0">
                <anchor moveWithCells="1" sizeWithCells="1">
                  <from>
                    <xdr:col>6908</xdr:col>
                    <xdr:colOff>0</xdr:colOff>
                    <xdr:row>196675</xdr:row>
                    <xdr:rowOff>0</xdr:rowOff>
                  </from>
                  <to>
                    <xdr:col>6908</xdr:col>
                    <xdr:colOff>0</xdr:colOff>
                    <xdr:row>196675</xdr:row>
                    <xdr:rowOff>0</xdr:rowOff>
                  </to>
                </anchor>
              </controlPr>
            </control>
          </mc:Choice>
        </mc:AlternateContent>
        <mc:AlternateContent xmlns:mc="http://schemas.openxmlformats.org/markup-compatibility/2006">
          <mc:Choice Requires="x14">
            <control shapeId="61938" r:id="rId441" name="Button 498">
              <controlPr locked="0" defaultSize="0" autoFill="0" autoLine="0" autoPict="0">
                <anchor moveWithCells="1" sizeWithCells="1">
                  <from>
                    <xdr:col>6908</xdr:col>
                    <xdr:colOff>0</xdr:colOff>
                    <xdr:row>262211</xdr:row>
                    <xdr:rowOff>0</xdr:rowOff>
                  </from>
                  <to>
                    <xdr:col>6908</xdr:col>
                    <xdr:colOff>0</xdr:colOff>
                    <xdr:row>262211</xdr:row>
                    <xdr:rowOff>0</xdr:rowOff>
                  </to>
                </anchor>
              </controlPr>
            </control>
          </mc:Choice>
        </mc:AlternateContent>
        <mc:AlternateContent xmlns:mc="http://schemas.openxmlformats.org/markup-compatibility/2006">
          <mc:Choice Requires="x14">
            <control shapeId="61939" r:id="rId442" name="Button 499">
              <controlPr locked="0" defaultSize="0" autoFill="0" autoLine="0" autoPict="0">
                <anchor moveWithCells="1" sizeWithCells="1">
                  <from>
                    <xdr:col>6908</xdr:col>
                    <xdr:colOff>0</xdr:colOff>
                    <xdr:row>327747</xdr:row>
                    <xdr:rowOff>0</xdr:rowOff>
                  </from>
                  <to>
                    <xdr:col>6908</xdr:col>
                    <xdr:colOff>0</xdr:colOff>
                    <xdr:row>327747</xdr:row>
                    <xdr:rowOff>0</xdr:rowOff>
                  </to>
                </anchor>
              </controlPr>
            </control>
          </mc:Choice>
        </mc:AlternateContent>
        <mc:AlternateContent xmlns:mc="http://schemas.openxmlformats.org/markup-compatibility/2006">
          <mc:Choice Requires="x14">
            <control shapeId="61940" r:id="rId443" name="Button 500">
              <controlPr locked="0" defaultSize="0" autoFill="0" autoLine="0" autoPict="0">
                <anchor moveWithCells="1" sizeWithCells="1">
                  <from>
                    <xdr:col>6908</xdr:col>
                    <xdr:colOff>0</xdr:colOff>
                    <xdr:row>393283</xdr:row>
                    <xdr:rowOff>0</xdr:rowOff>
                  </from>
                  <to>
                    <xdr:col>6908</xdr:col>
                    <xdr:colOff>0</xdr:colOff>
                    <xdr:row>393283</xdr:row>
                    <xdr:rowOff>0</xdr:rowOff>
                  </to>
                </anchor>
              </controlPr>
            </control>
          </mc:Choice>
        </mc:AlternateContent>
        <mc:AlternateContent xmlns:mc="http://schemas.openxmlformats.org/markup-compatibility/2006">
          <mc:Choice Requires="x14">
            <control shapeId="61941" r:id="rId444" name="Button 501">
              <controlPr locked="0" defaultSize="0" autoFill="0" autoLine="0" autoPict="0">
                <anchor moveWithCells="1" sizeWithCells="1">
                  <from>
                    <xdr:col>6908</xdr:col>
                    <xdr:colOff>0</xdr:colOff>
                    <xdr:row>458819</xdr:row>
                    <xdr:rowOff>0</xdr:rowOff>
                  </from>
                  <to>
                    <xdr:col>6908</xdr:col>
                    <xdr:colOff>0</xdr:colOff>
                    <xdr:row>458819</xdr:row>
                    <xdr:rowOff>0</xdr:rowOff>
                  </to>
                </anchor>
              </controlPr>
            </control>
          </mc:Choice>
        </mc:AlternateContent>
        <mc:AlternateContent xmlns:mc="http://schemas.openxmlformats.org/markup-compatibility/2006">
          <mc:Choice Requires="x14">
            <control shapeId="61942" r:id="rId445" name="Button 502">
              <controlPr locked="0" defaultSize="0" autoFill="0" autoLine="0" autoPict="0">
                <anchor moveWithCells="1" sizeWithCells="1">
                  <from>
                    <xdr:col>6908</xdr:col>
                    <xdr:colOff>0</xdr:colOff>
                    <xdr:row>524355</xdr:row>
                    <xdr:rowOff>0</xdr:rowOff>
                  </from>
                  <to>
                    <xdr:col>6908</xdr:col>
                    <xdr:colOff>0</xdr:colOff>
                    <xdr:row>524355</xdr:row>
                    <xdr:rowOff>0</xdr:rowOff>
                  </to>
                </anchor>
              </controlPr>
            </control>
          </mc:Choice>
        </mc:AlternateContent>
        <mc:AlternateContent xmlns:mc="http://schemas.openxmlformats.org/markup-compatibility/2006">
          <mc:Choice Requires="x14">
            <control shapeId="61943" r:id="rId446" name="Button 503">
              <controlPr locked="0" defaultSize="0" autoFill="0" autoLine="0" autoPict="0">
                <anchor moveWithCells="1" sizeWithCells="1">
                  <from>
                    <xdr:col>6908</xdr:col>
                    <xdr:colOff>0</xdr:colOff>
                    <xdr:row>589891</xdr:row>
                    <xdr:rowOff>0</xdr:rowOff>
                  </from>
                  <to>
                    <xdr:col>6908</xdr:col>
                    <xdr:colOff>0</xdr:colOff>
                    <xdr:row>589891</xdr:row>
                    <xdr:rowOff>0</xdr:rowOff>
                  </to>
                </anchor>
              </controlPr>
            </control>
          </mc:Choice>
        </mc:AlternateContent>
        <mc:AlternateContent xmlns:mc="http://schemas.openxmlformats.org/markup-compatibility/2006">
          <mc:Choice Requires="x14">
            <control shapeId="61944" r:id="rId447" name="Button 504">
              <controlPr locked="0" defaultSize="0" autoFill="0" autoLine="0" autoPict="0">
                <anchor moveWithCells="1" sizeWithCells="1">
                  <from>
                    <xdr:col>6908</xdr:col>
                    <xdr:colOff>0</xdr:colOff>
                    <xdr:row>655427</xdr:row>
                    <xdr:rowOff>0</xdr:rowOff>
                  </from>
                  <to>
                    <xdr:col>6908</xdr:col>
                    <xdr:colOff>0</xdr:colOff>
                    <xdr:row>655427</xdr:row>
                    <xdr:rowOff>0</xdr:rowOff>
                  </to>
                </anchor>
              </controlPr>
            </control>
          </mc:Choice>
        </mc:AlternateContent>
        <mc:AlternateContent xmlns:mc="http://schemas.openxmlformats.org/markup-compatibility/2006">
          <mc:Choice Requires="x14">
            <control shapeId="61945" r:id="rId448" name="Button 505">
              <controlPr locked="0" defaultSize="0" autoFill="0" autoLine="0" autoPict="0">
                <anchor moveWithCells="1" sizeWithCells="1">
                  <from>
                    <xdr:col>6908</xdr:col>
                    <xdr:colOff>0</xdr:colOff>
                    <xdr:row>720963</xdr:row>
                    <xdr:rowOff>0</xdr:rowOff>
                  </from>
                  <to>
                    <xdr:col>6908</xdr:col>
                    <xdr:colOff>0</xdr:colOff>
                    <xdr:row>720963</xdr:row>
                    <xdr:rowOff>0</xdr:rowOff>
                  </to>
                </anchor>
              </controlPr>
            </control>
          </mc:Choice>
        </mc:AlternateContent>
        <mc:AlternateContent xmlns:mc="http://schemas.openxmlformats.org/markup-compatibility/2006">
          <mc:Choice Requires="x14">
            <control shapeId="61946" r:id="rId449" name="Button 506">
              <controlPr locked="0" defaultSize="0" autoFill="0" autoLine="0" autoPict="0">
                <anchor moveWithCells="1" sizeWithCells="1">
                  <from>
                    <xdr:col>6908</xdr:col>
                    <xdr:colOff>0</xdr:colOff>
                    <xdr:row>786499</xdr:row>
                    <xdr:rowOff>0</xdr:rowOff>
                  </from>
                  <to>
                    <xdr:col>6908</xdr:col>
                    <xdr:colOff>0</xdr:colOff>
                    <xdr:row>786499</xdr:row>
                    <xdr:rowOff>0</xdr:rowOff>
                  </to>
                </anchor>
              </controlPr>
            </control>
          </mc:Choice>
        </mc:AlternateContent>
        <mc:AlternateContent xmlns:mc="http://schemas.openxmlformats.org/markup-compatibility/2006">
          <mc:Choice Requires="x14">
            <control shapeId="61947" r:id="rId450" name="Button 507">
              <controlPr locked="0" defaultSize="0" autoFill="0" autoLine="0" autoPict="0">
                <anchor moveWithCells="1" sizeWithCells="1">
                  <from>
                    <xdr:col>6908</xdr:col>
                    <xdr:colOff>0</xdr:colOff>
                    <xdr:row>852035</xdr:row>
                    <xdr:rowOff>0</xdr:rowOff>
                  </from>
                  <to>
                    <xdr:col>6908</xdr:col>
                    <xdr:colOff>0</xdr:colOff>
                    <xdr:row>852035</xdr:row>
                    <xdr:rowOff>0</xdr:rowOff>
                  </to>
                </anchor>
              </controlPr>
            </control>
          </mc:Choice>
        </mc:AlternateContent>
        <mc:AlternateContent xmlns:mc="http://schemas.openxmlformats.org/markup-compatibility/2006">
          <mc:Choice Requires="x14">
            <control shapeId="61948" r:id="rId451" name="Button 508">
              <controlPr locked="0" defaultSize="0" autoFill="0" autoLine="0" autoPict="0">
                <anchor moveWithCells="1" sizeWithCells="1">
                  <from>
                    <xdr:col>6908</xdr:col>
                    <xdr:colOff>0</xdr:colOff>
                    <xdr:row>917571</xdr:row>
                    <xdr:rowOff>0</xdr:rowOff>
                  </from>
                  <to>
                    <xdr:col>6908</xdr:col>
                    <xdr:colOff>0</xdr:colOff>
                    <xdr:row>917571</xdr:row>
                    <xdr:rowOff>0</xdr:rowOff>
                  </to>
                </anchor>
              </controlPr>
            </control>
          </mc:Choice>
        </mc:AlternateContent>
        <mc:AlternateContent xmlns:mc="http://schemas.openxmlformats.org/markup-compatibility/2006">
          <mc:Choice Requires="x14">
            <control shapeId="61949" r:id="rId452" name="Button 509">
              <controlPr locked="0" defaultSize="0" autoFill="0" autoLine="0" autoPict="0">
                <anchor moveWithCells="1" sizeWithCells="1">
                  <from>
                    <xdr:col>6908</xdr:col>
                    <xdr:colOff>0</xdr:colOff>
                    <xdr:row>983107</xdr:row>
                    <xdr:rowOff>0</xdr:rowOff>
                  </from>
                  <to>
                    <xdr:col>6908</xdr:col>
                    <xdr:colOff>0</xdr:colOff>
                    <xdr:row>983107</xdr:row>
                    <xdr:rowOff>0</xdr:rowOff>
                  </to>
                </anchor>
              </controlPr>
            </control>
          </mc:Choice>
        </mc:AlternateContent>
        <mc:AlternateContent xmlns:mc="http://schemas.openxmlformats.org/markup-compatibility/2006">
          <mc:Choice Requires="x14">
            <control shapeId="61950" r:id="rId453" name="Button 510">
              <controlPr locked="0" defaultSize="0" autoFill="0" autoLine="0" autoPict="0">
                <anchor moveWithCells="1" sizeWithCells="1">
                  <from>
                    <xdr:col>7164</xdr:col>
                    <xdr:colOff>0</xdr:colOff>
                    <xdr:row>67</xdr:row>
                    <xdr:rowOff>0</xdr:rowOff>
                  </from>
                  <to>
                    <xdr:col>7164</xdr:col>
                    <xdr:colOff>0</xdr:colOff>
                    <xdr:row>67</xdr:row>
                    <xdr:rowOff>0</xdr:rowOff>
                  </to>
                </anchor>
              </controlPr>
            </control>
          </mc:Choice>
        </mc:AlternateContent>
        <mc:AlternateContent xmlns:mc="http://schemas.openxmlformats.org/markup-compatibility/2006">
          <mc:Choice Requires="x14">
            <control shapeId="61951" r:id="rId454" name="Button 511">
              <controlPr locked="0" defaultSize="0" autoFill="0" autoLine="0" autoPict="0">
                <anchor moveWithCells="1" sizeWithCells="1">
                  <from>
                    <xdr:col>7164</xdr:col>
                    <xdr:colOff>0</xdr:colOff>
                    <xdr:row>65603</xdr:row>
                    <xdr:rowOff>0</xdr:rowOff>
                  </from>
                  <to>
                    <xdr:col>7164</xdr:col>
                    <xdr:colOff>0</xdr:colOff>
                    <xdr:row>65603</xdr:row>
                    <xdr:rowOff>0</xdr:rowOff>
                  </to>
                </anchor>
              </controlPr>
            </control>
          </mc:Choice>
        </mc:AlternateContent>
        <mc:AlternateContent xmlns:mc="http://schemas.openxmlformats.org/markup-compatibility/2006">
          <mc:Choice Requires="x14">
            <control shapeId="61952" r:id="rId455" name="Button 512">
              <controlPr locked="0" defaultSize="0" autoFill="0" autoLine="0" autoPict="0">
                <anchor moveWithCells="1" sizeWithCells="1">
                  <from>
                    <xdr:col>7164</xdr:col>
                    <xdr:colOff>0</xdr:colOff>
                    <xdr:row>131139</xdr:row>
                    <xdr:rowOff>0</xdr:rowOff>
                  </from>
                  <to>
                    <xdr:col>7164</xdr:col>
                    <xdr:colOff>0</xdr:colOff>
                    <xdr:row>131139</xdr:row>
                    <xdr:rowOff>0</xdr:rowOff>
                  </to>
                </anchor>
              </controlPr>
            </control>
          </mc:Choice>
        </mc:AlternateContent>
        <mc:AlternateContent xmlns:mc="http://schemas.openxmlformats.org/markup-compatibility/2006">
          <mc:Choice Requires="x14">
            <control shapeId="61953" r:id="rId456" name="Button 513">
              <controlPr locked="0" defaultSize="0" autoFill="0" autoLine="0" autoPict="0">
                <anchor moveWithCells="1" sizeWithCells="1">
                  <from>
                    <xdr:col>7164</xdr:col>
                    <xdr:colOff>0</xdr:colOff>
                    <xdr:row>196675</xdr:row>
                    <xdr:rowOff>0</xdr:rowOff>
                  </from>
                  <to>
                    <xdr:col>7164</xdr:col>
                    <xdr:colOff>0</xdr:colOff>
                    <xdr:row>196675</xdr:row>
                    <xdr:rowOff>0</xdr:rowOff>
                  </to>
                </anchor>
              </controlPr>
            </control>
          </mc:Choice>
        </mc:AlternateContent>
        <mc:AlternateContent xmlns:mc="http://schemas.openxmlformats.org/markup-compatibility/2006">
          <mc:Choice Requires="x14">
            <control shapeId="61954" r:id="rId457" name="Button 514">
              <controlPr locked="0" defaultSize="0" autoFill="0" autoLine="0" autoPict="0">
                <anchor moveWithCells="1" sizeWithCells="1">
                  <from>
                    <xdr:col>7164</xdr:col>
                    <xdr:colOff>0</xdr:colOff>
                    <xdr:row>262211</xdr:row>
                    <xdr:rowOff>0</xdr:rowOff>
                  </from>
                  <to>
                    <xdr:col>7164</xdr:col>
                    <xdr:colOff>0</xdr:colOff>
                    <xdr:row>262211</xdr:row>
                    <xdr:rowOff>0</xdr:rowOff>
                  </to>
                </anchor>
              </controlPr>
            </control>
          </mc:Choice>
        </mc:AlternateContent>
        <mc:AlternateContent xmlns:mc="http://schemas.openxmlformats.org/markup-compatibility/2006">
          <mc:Choice Requires="x14">
            <control shapeId="61955" r:id="rId458" name="Button 515">
              <controlPr locked="0" defaultSize="0" autoFill="0" autoLine="0" autoPict="0">
                <anchor moveWithCells="1" sizeWithCells="1">
                  <from>
                    <xdr:col>7164</xdr:col>
                    <xdr:colOff>0</xdr:colOff>
                    <xdr:row>327747</xdr:row>
                    <xdr:rowOff>0</xdr:rowOff>
                  </from>
                  <to>
                    <xdr:col>7164</xdr:col>
                    <xdr:colOff>0</xdr:colOff>
                    <xdr:row>327747</xdr:row>
                    <xdr:rowOff>0</xdr:rowOff>
                  </to>
                </anchor>
              </controlPr>
            </control>
          </mc:Choice>
        </mc:AlternateContent>
        <mc:AlternateContent xmlns:mc="http://schemas.openxmlformats.org/markup-compatibility/2006">
          <mc:Choice Requires="x14">
            <control shapeId="61956" r:id="rId459" name="Button 516">
              <controlPr locked="0" defaultSize="0" autoFill="0" autoLine="0" autoPict="0">
                <anchor moveWithCells="1" sizeWithCells="1">
                  <from>
                    <xdr:col>7164</xdr:col>
                    <xdr:colOff>0</xdr:colOff>
                    <xdr:row>393283</xdr:row>
                    <xdr:rowOff>0</xdr:rowOff>
                  </from>
                  <to>
                    <xdr:col>7164</xdr:col>
                    <xdr:colOff>0</xdr:colOff>
                    <xdr:row>393283</xdr:row>
                    <xdr:rowOff>0</xdr:rowOff>
                  </to>
                </anchor>
              </controlPr>
            </control>
          </mc:Choice>
        </mc:AlternateContent>
        <mc:AlternateContent xmlns:mc="http://schemas.openxmlformats.org/markup-compatibility/2006">
          <mc:Choice Requires="x14">
            <control shapeId="61957" r:id="rId460" name="Button 517">
              <controlPr locked="0" defaultSize="0" autoFill="0" autoLine="0" autoPict="0">
                <anchor moveWithCells="1" sizeWithCells="1">
                  <from>
                    <xdr:col>7164</xdr:col>
                    <xdr:colOff>0</xdr:colOff>
                    <xdr:row>458819</xdr:row>
                    <xdr:rowOff>0</xdr:rowOff>
                  </from>
                  <to>
                    <xdr:col>7164</xdr:col>
                    <xdr:colOff>0</xdr:colOff>
                    <xdr:row>458819</xdr:row>
                    <xdr:rowOff>0</xdr:rowOff>
                  </to>
                </anchor>
              </controlPr>
            </control>
          </mc:Choice>
        </mc:AlternateContent>
        <mc:AlternateContent xmlns:mc="http://schemas.openxmlformats.org/markup-compatibility/2006">
          <mc:Choice Requires="x14">
            <control shapeId="61958" r:id="rId461" name="Button 518">
              <controlPr locked="0" defaultSize="0" autoFill="0" autoLine="0" autoPict="0">
                <anchor moveWithCells="1" sizeWithCells="1">
                  <from>
                    <xdr:col>7164</xdr:col>
                    <xdr:colOff>0</xdr:colOff>
                    <xdr:row>524355</xdr:row>
                    <xdr:rowOff>0</xdr:rowOff>
                  </from>
                  <to>
                    <xdr:col>7164</xdr:col>
                    <xdr:colOff>0</xdr:colOff>
                    <xdr:row>524355</xdr:row>
                    <xdr:rowOff>0</xdr:rowOff>
                  </to>
                </anchor>
              </controlPr>
            </control>
          </mc:Choice>
        </mc:AlternateContent>
        <mc:AlternateContent xmlns:mc="http://schemas.openxmlformats.org/markup-compatibility/2006">
          <mc:Choice Requires="x14">
            <control shapeId="61959" r:id="rId462" name="Button 519">
              <controlPr locked="0" defaultSize="0" autoFill="0" autoLine="0" autoPict="0">
                <anchor moveWithCells="1" sizeWithCells="1">
                  <from>
                    <xdr:col>7164</xdr:col>
                    <xdr:colOff>0</xdr:colOff>
                    <xdr:row>589891</xdr:row>
                    <xdr:rowOff>0</xdr:rowOff>
                  </from>
                  <to>
                    <xdr:col>7164</xdr:col>
                    <xdr:colOff>0</xdr:colOff>
                    <xdr:row>589891</xdr:row>
                    <xdr:rowOff>0</xdr:rowOff>
                  </to>
                </anchor>
              </controlPr>
            </control>
          </mc:Choice>
        </mc:AlternateContent>
        <mc:AlternateContent xmlns:mc="http://schemas.openxmlformats.org/markup-compatibility/2006">
          <mc:Choice Requires="x14">
            <control shapeId="61960" r:id="rId463" name="Button 520">
              <controlPr locked="0" defaultSize="0" autoFill="0" autoLine="0" autoPict="0">
                <anchor moveWithCells="1" sizeWithCells="1">
                  <from>
                    <xdr:col>7164</xdr:col>
                    <xdr:colOff>0</xdr:colOff>
                    <xdr:row>655427</xdr:row>
                    <xdr:rowOff>0</xdr:rowOff>
                  </from>
                  <to>
                    <xdr:col>7164</xdr:col>
                    <xdr:colOff>0</xdr:colOff>
                    <xdr:row>655427</xdr:row>
                    <xdr:rowOff>0</xdr:rowOff>
                  </to>
                </anchor>
              </controlPr>
            </control>
          </mc:Choice>
        </mc:AlternateContent>
        <mc:AlternateContent xmlns:mc="http://schemas.openxmlformats.org/markup-compatibility/2006">
          <mc:Choice Requires="x14">
            <control shapeId="61961" r:id="rId464" name="Button 521">
              <controlPr locked="0" defaultSize="0" autoFill="0" autoLine="0" autoPict="0">
                <anchor moveWithCells="1" sizeWithCells="1">
                  <from>
                    <xdr:col>7164</xdr:col>
                    <xdr:colOff>0</xdr:colOff>
                    <xdr:row>720963</xdr:row>
                    <xdr:rowOff>0</xdr:rowOff>
                  </from>
                  <to>
                    <xdr:col>7164</xdr:col>
                    <xdr:colOff>0</xdr:colOff>
                    <xdr:row>720963</xdr:row>
                    <xdr:rowOff>0</xdr:rowOff>
                  </to>
                </anchor>
              </controlPr>
            </control>
          </mc:Choice>
        </mc:AlternateContent>
        <mc:AlternateContent xmlns:mc="http://schemas.openxmlformats.org/markup-compatibility/2006">
          <mc:Choice Requires="x14">
            <control shapeId="61962" r:id="rId465" name="Button 522">
              <controlPr locked="0" defaultSize="0" autoFill="0" autoLine="0" autoPict="0">
                <anchor moveWithCells="1" sizeWithCells="1">
                  <from>
                    <xdr:col>7164</xdr:col>
                    <xdr:colOff>0</xdr:colOff>
                    <xdr:row>786499</xdr:row>
                    <xdr:rowOff>0</xdr:rowOff>
                  </from>
                  <to>
                    <xdr:col>7164</xdr:col>
                    <xdr:colOff>0</xdr:colOff>
                    <xdr:row>786499</xdr:row>
                    <xdr:rowOff>0</xdr:rowOff>
                  </to>
                </anchor>
              </controlPr>
            </control>
          </mc:Choice>
        </mc:AlternateContent>
        <mc:AlternateContent xmlns:mc="http://schemas.openxmlformats.org/markup-compatibility/2006">
          <mc:Choice Requires="x14">
            <control shapeId="61963" r:id="rId466" name="Button 523">
              <controlPr locked="0" defaultSize="0" autoFill="0" autoLine="0" autoPict="0">
                <anchor moveWithCells="1" sizeWithCells="1">
                  <from>
                    <xdr:col>7164</xdr:col>
                    <xdr:colOff>0</xdr:colOff>
                    <xdr:row>852035</xdr:row>
                    <xdr:rowOff>0</xdr:rowOff>
                  </from>
                  <to>
                    <xdr:col>7164</xdr:col>
                    <xdr:colOff>0</xdr:colOff>
                    <xdr:row>852035</xdr:row>
                    <xdr:rowOff>0</xdr:rowOff>
                  </to>
                </anchor>
              </controlPr>
            </control>
          </mc:Choice>
        </mc:AlternateContent>
        <mc:AlternateContent xmlns:mc="http://schemas.openxmlformats.org/markup-compatibility/2006">
          <mc:Choice Requires="x14">
            <control shapeId="61964" r:id="rId467" name="Button 524">
              <controlPr locked="0" defaultSize="0" autoFill="0" autoLine="0" autoPict="0">
                <anchor moveWithCells="1" sizeWithCells="1">
                  <from>
                    <xdr:col>7164</xdr:col>
                    <xdr:colOff>0</xdr:colOff>
                    <xdr:row>917571</xdr:row>
                    <xdr:rowOff>0</xdr:rowOff>
                  </from>
                  <to>
                    <xdr:col>7164</xdr:col>
                    <xdr:colOff>0</xdr:colOff>
                    <xdr:row>917571</xdr:row>
                    <xdr:rowOff>0</xdr:rowOff>
                  </to>
                </anchor>
              </controlPr>
            </control>
          </mc:Choice>
        </mc:AlternateContent>
        <mc:AlternateContent xmlns:mc="http://schemas.openxmlformats.org/markup-compatibility/2006">
          <mc:Choice Requires="x14">
            <control shapeId="61965" r:id="rId468" name="Button 525">
              <controlPr locked="0" defaultSize="0" autoFill="0" autoLine="0" autoPict="0">
                <anchor moveWithCells="1" sizeWithCells="1">
                  <from>
                    <xdr:col>7164</xdr:col>
                    <xdr:colOff>0</xdr:colOff>
                    <xdr:row>983107</xdr:row>
                    <xdr:rowOff>0</xdr:rowOff>
                  </from>
                  <to>
                    <xdr:col>7164</xdr:col>
                    <xdr:colOff>0</xdr:colOff>
                    <xdr:row>983107</xdr:row>
                    <xdr:rowOff>0</xdr:rowOff>
                  </to>
                </anchor>
              </controlPr>
            </control>
          </mc:Choice>
        </mc:AlternateContent>
        <mc:AlternateContent xmlns:mc="http://schemas.openxmlformats.org/markup-compatibility/2006">
          <mc:Choice Requires="x14">
            <control shapeId="61966" r:id="rId469" name="Button 526">
              <controlPr locked="0" defaultSize="0" autoFill="0" autoLine="0" autoPict="0">
                <anchor moveWithCells="1" sizeWithCells="1">
                  <from>
                    <xdr:col>7420</xdr:col>
                    <xdr:colOff>0</xdr:colOff>
                    <xdr:row>67</xdr:row>
                    <xdr:rowOff>0</xdr:rowOff>
                  </from>
                  <to>
                    <xdr:col>7420</xdr:col>
                    <xdr:colOff>0</xdr:colOff>
                    <xdr:row>67</xdr:row>
                    <xdr:rowOff>0</xdr:rowOff>
                  </to>
                </anchor>
              </controlPr>
            </control>
          </mc:Choice>
        </mc:AlternateContent>
        <mc:AlternateContent xmlns:mc="http://schemas.openxmlformats.org/markup-compatibility/2006">
          <mc:Choice Requires="x14">
            <control shapeId="61967" r:id="rId470" name="Button 527">
              <controlPr locked="0" defaultSize="0" autoFill="0" autoLine="0" autoPict="0">
                <anchor moveWithCells="1" sizeWithCells="1">
                  <from>
                    <xdr:col>7420</xdr:col>
                    <xdr:colOff>0</xdr:colOff>
                    <xdr:row>65603</xdr:row>
                    <xdr:rowOff>0</xdr:rowOff>
                  </from>
                  <to>
                    <xdr:col>7420</xdr:col>
                    <xdr:colOff>0</xdr:colOff>
                    <xdr:row>65603</xdr:row>
                    <xdr:rowOff>0</xdr:rowOff>
                  </to>
                </anchor>
              </controlPr>
            </control>
          </mc:Choice>
        </mc:AlternateContent>
        <mc:AlternateContent xmlns:mc="http://schemas.openxmlformats.org/markup-compatibility/2006">
          <mc:Choice Requires="x14">
            <control shapeId="61968" r:id="rId471" name="Button 528">
              <controlPr locked="0" defaultSize="0" autoFill="0" autoLine="0" autoPict="0">
                <anchor moveWithCells="1" sizeWithCells="1">
                  <from>
                    <xdr:col>7420</xdr:col>
                    <xdr:colOff>0</xdr:colOff>
                    <xdr:row>131139</xdr:row>
                    <xdr:rowOff>0</xdr:rowOff>
                  </from>
                  <to>
                    <xdr:col>7420</xdr:col>
                    <xdr:colOff>0</xdr:colOff>
                    <xdr:row>131139</xdr:row>
                    <xdr:rowOff>0</xdr:rowOff>
                  </to>
                </anchor>
              </controlPr>
            </control>
          </mc:Choice>
        </mc:AlternateContent>
        <mc:AlternateContent xmlns:mc="http://schemas.openxmlformats.org/markup-compatibility/2006">
          <mc:Choice Requires="x14">
            <control shapeId="61969" r:id="rId472" name="Button 529">
              <controlPr locked="0" defaultSize="0" autoFill="0" autoLine="0" autoPict="0">
                <anchor moveWithCells="1" sizeWithCells="1">
                  <from>
                    <xdr:col>7420</xdr:col>
                    <xdr:colOff>0</xdr:colOff>
                    <xdr:row>196675</xdr:row>
                    <xdr:rowOff>0</xdr:rowOff>
                  </from>
                  <to>
                    <xdr:col>7420</xdr:col>
                    <xdr:colOff>0</xdr:colOff>
                    <xdr:row>196675</xdr:row>
                    <xdr:rowOff>0</xdr:rowOff>
                  </to>
                </anchor>
              </controlPr>
            </control>
          </mc:Choice>
        </mc:AlternateContent>
        <mc:AlternateContent xmlns:mc="http://schemas.openxmlformats.org/markup-compatibility/2006">
          <mc:Choice Requires="x14">
            <control shapeId="61970" r:id="rId473" name="Button 530">
              <controlPr locked="0" defaultSize="0" autoFill="0" autoLine="0" autoPict="0">
                <anchor moveWithCells="1" sizeWithCells="1">
                  <from>
                    <xdr:col>7420</xdr:col>
                    <xdr:colOff>0</xdr:colOff>
                    <xdr:row>262211</xdr:row>
                    <xdr:rowOff>0</xdr:rowOff>
                  </from>
                  <to>
                    <xdr:col>7420</xdr:col>
                    <xdr:colOff>0</xdr:colOff>
                    <xdr:row>262211</xdr:row>
                    <xdr:rowOff>0</xdr:rowOff>
                  </to>
                </anchor>
              </controlPr>
            </control>
          </mc:Choice>
        </mc:AlternateContent>
        <mc:AlternateContent xmlns:mc="http://schemas.openxmlformats.org/markup-compatibility/2006">
          <mc:Choice Requires="x14">
            <control shapeId="61971" r:id="rId474" name="Button 531">
              <controlPr locked="0" defaultSize="0" autoFill="0" autoLine="0" autoPict="0">
                <anchor moveWithCells="1" sizeWithCells="1">
                  <from>
                    <xdr:col>7420</xdr:col>
                    <xdr:colOff>0</xdr:colOff>
                    <xdr:row>327747</xdr:row>
                    <xdr:rowOff>0</xdr:rowOff>
                  </from>
                  <to>
                    <xdr:col>7420</xdr:col>
                    <xdr:colOff>0</xdr:colOff>
                    <xdr:row>327747</xdr:row>
                    <xdr:rowOff>0</xdr:rowOff>
                  </to>
                </anchor>
              </controlPr>
            </control>
          </mc:Choice>
        </mc:AlternateContent>
        <mc:AlternateContent xmlns:mc="http://schemas.openxmlformats.org/markup-compatibility/2006">
          <mc:Choice Requires="x14">
            <control shapeId="61972" r:id="rId475" name="Button 532">
              <controlPr locked="0" defaultSize="0" autoFill="0" autoLine="0" autoPict="0">
                <anchor moveWithCells="1" sizeWithCells="1">
                  <from>
                    <xdr:col>7420</xdr:col>
                    <xdr:colOff>0</xdr:colOff>
                    <xdr:row>393283</xdr:row>
                    <xdr:rowOff>0</xdr:rowOff>
                  </from>
                  <to>
                    <xdr:col>7420</xdr:col>
                    <xdr:colOff>0</xdr:colOff>
                    <xdr:row>393283</xdr:row>
                    <xdr:rowOff>0</xdr:rowOff>
                  </to>
                </anchor>
              </controlPr>
            </control>
          </mc:Choice>
        </mc:AlternateContent>
        <mc:AlternateContent xmlns:mc="http://schemas.openxmlformats.org/markup-compatibility/2006">
          <mc:Choice Requires="x14">
            <control shapeId="61973" r:id="rId476" name="Button 533">
              <controlPr locked="0" defaultSize="0" autoFill="0" autoLine="0" autoPict="0">
                <anchor moveWithCells="1" sizeWithCells="1">
                  <from>
                    <xdr:col>7420</xdr:col>
                    <xdr:colOff>0</xdr:colOff>
                    <xdr:row>458819</xdr:row>
                    <xdr:rowOff>0</xdr:rowOff>
                  </from>
                  <to>
                    <xdr:col>7420</xdr:col>
                    <xdr:colOff>0</xdr:colOff>
                    <xdr:row>458819</xdr:row>
                    <xdr:rowOff>0</xdr:rowOff>
                  </to>
                </anchor>
              </controlPr>
            </control>
          </mc:Choice>
        </mc:AlternateContent>
        <mc:AlternateContent xmlns:mc="http://schemas.openxmlformats.org/markup-compatibility/2006">
          <mc:Choice Requires="x14">
            <control shapeId="61974" r:id="rId477" name="Button 534">
              <controlPr locked="0" defaultSize="0" autoFill="0" autoLine="0" autoPict="0">
                <anchor moveWithCells="1" sizeWithCells="1">
                  <from>
                    <xdr:col>7420</xdr:col>
                    <xdr:colOff>0</xdr:colOff>
                    <xdr:row>524355</xdr:row>
                    <xdr:rowOff>0</xdr:rowOff>
                  </from>
                  <to>
                    <xdr:col>7420</xdr:col>
                    <xdr:colOff>0</xdr:colOff>
                    <xdr:row>524355</xdr:row>
                    <xdr:rowOff>0</xdr:rowOff>
                  </to>
                </anchor>
              </controlPr>
            </control>
          </mc:Choice>
        </mc:AlternateContent>
        <mc:AlternateContent xmlns:mc="http://schemas.openxmlformats.org/markup-compatibility/2006">
          <mc:Choice Requires="x14">
            <control shapeId="61975" r:id="rId478" name="Button 535">
              <controlPr locked="0" defaultSize="0" autoFill="0" autoLine="0" autoPict="0">
                <anchor moveWithCells="1" sizeWithCells="1">
                  <from>
                    <xdr:col>7420</xdr:col>
                    <xdr:colOff>0</xdr:colOff>
                    <xdr:row>589891</xdr:row>
                    <xdr:rowOff>0</xdr:rowOff>
                  </from>
                  <to>
                    <xdr:col>7420</xdr:col>
                    <xdr:colOff>0</xdr:colOff>
                    <xdr:row>589891</xdr:row>
                    <xdr:rowOff>0</xdr:rowOff>
                  </to>
                </anchor>
              </controlPr>
            </control>
          </mc:Choice>
        </mc:AlternateContent>
        <mc:AlternateContent xmlns:mc="http://schemas.openxmlformats.org/markup-compatibility/2006">
          <mc:Choice Requires="x14">
            <control shapeId="61976" r:id="rId479" name="Button 536">
              <controlPr locked="0" defaultSize="0" autoFill="0" autoLine="0" autoPict="0">
                <anchor moveWithCells="1" sizeWithCells="1">
                  <from>
                    <xdr:col>7420</xdr:col>
                    <xdr:colOff>0</xdr:colOff>
                    <xdr:row>655427</xdr:row>
                    <xdr:rowOff>0</xdr:rowOff>
                  </from>
                  <to>
                    <xdr:col>7420</xdr:col>
                    <xdr:colOff>0</xdr:colOff>
                    <xdr:row>655427</xdr:row>
                    <xdr:rowOff>0</xdr:rowOff>
                  </to>
                </anchor>
              </controlPr>
            </control>
          </mc:Choice>
        </mc:AlternateContent>
        <mc:AlternateContent xmlns:mc="http://schemas.openxmlformats.org/markup-compatibility/2006">
          <mc:Choice Requires="x14">
            <control shapeId="61977" r:id="rId480" name="Button 537">
              <controlPr locked="0" defaultSize="0" autoFill="0" autoLine="0" autoPict="0">
                <anchor moveWithCells="1" sizeWithCells="1">
                  <from>
                    <xdr:col>7420</xdr:col>
                    <xdr:colOff>0</xdr:colOff>
                    <xdr:row>720963</xdr:row>
                    <xdr:rowOff>0</xdr:rowOff>
                  </from>
                  <to>
                    <xdr:col>7420</xdr:col>
                    <xdr:colOff>0</xdr:colOff>
                    <xdr:row>720963</xdr:row>
                    <xdr:rowOff>0</xdr:rowOff>
                  </to>
                </anchor>
              </controlPr>
            </control>
          </mc:Choice>
        </mc:AlternateContent>
        <mc:AlternateContent xmlns:mc="http://schemas.openxmlformats.org/markup-compatibility/2006">
          <mc:Choice Requires="x14">
            <control shapeId="61978" r:id="rId481" name="Button 538">
              <controlPr locked="0" defaultSize="0" autoFill="0" autoLine="0" autoPict="0">
                <anchor moveWithCells="1" sizeWithCells="1">
                  <from>
                    <xdr:col>7420</xdr:col>
                    <xdr:colOff>0</xdr:colOff>
                    <xdr:row>786499</xdr:row>
                    <xdr:rowOff>0</xdr:rowOff>
                  </from>
                  <to>
                    <xdr:col>7420</xdr:col>
                    <xdr:colOff>0</xdr:colOff>
                    <xdr:row>786499</xdr:row>
                    <xdr:rowOff>0</xdr:rowOff>
                  </to>
                </anchor>
              </controlPr>
            </control>
          </mc:Choice>
        </mc:AlternateContent>
        <mc:AlternateContent xmlns:mc="http://schemas.openxmlformats.org/markup-compatibility/2006">
          <mc:Choice Requires="x14">
            <control shapeId="61979" r:id="rId482" name="Button 539">
              <controlPr locked="0" defaultSize="0" autoFill="0" autoLine="0" autoPict="0">
                <anchor moveWithCells="1" sizeWithCells="1">
                  <from>
                    <xdr:col>7420</xdr:col>
                    <xdr:colOff>0</xdr:colOff>
                    <xdr:row>852035</xdr:row>
                    <xdr:rowOff>0</xdr:rowOff>
                  </from>
                  <to>
                    <xdr:col>7420</xdr:col>
                    <xdr:colOff>0</xdr:colOff>
                    <xdr:row>852035</xdr:row>
                    <xdr:rowOff>0</xdr:rowOff>
                  </to>
                </anchor>
              </controlPr>
            </control>
          </mc:Choice>
        </mc:AlternateContent>
        <mc:AlternateContent xmlns:mc="http://schemas.openxmlformats.org/markup-compatibility/2006">
          <mc:Choice Requires="x14">
            <control shapeId="61980" r:id="rId483" name="Button 540">
              <controlPr locked="0" defaultSize="0" autoFill="0" autoLine="0" autoPict="0">
                <anchor moveWithCells="1" sizeWithCells="1">
                  <from>
                    <xdr:col>7420</xdr:col>
                    <xdr:colOff>0</xdr:colOff>
                    <xdr:row>917571</xdr:row>
                    <xdr:rowOff>0</xdr:rowOff>
                  </from>
                  <to>
                    <xdr:col>7420</xdr:col>
                    <xdr:colOff>0</xdr:colOff>
                    <xdr:row>917571</xdr:row>
                    <xdr:rowOff>0</xdr:rowOff>
                  </to>
                </anchor>
              </controlPr>
            </control>
          </mc:Choice>
        </mc:AlternateContent>
        <mc:AlternateContent xmlns:mc="http://schemas.openxmlformats.org/markup-compatibility/2006">
          <mc:Choice Requires="x14">
            <control shapeId="61981" r:id="rId484" name="Button 541">
              <controlPr locked="0" defaultSize="0" autoFill="0" autoLine="0" autoPict="0">
                <anchor moveWithCells="1" sizeWithCells="1">
                  <from>
                    <xdr:col>7420</xdr:col>
                    <xdr:colOff>0</xdr:colOff>
                    <xdr:row>983107</xdr:row>
                    <xdr:rowOff>0</xdr:rowOff>
                  </from>
                  <to>
                    <xdr:col>7420</xdr:col>
                    <xdr:colOff>0</xdr:colOff>
                    <xdr:row>983107</xdr:row>
                    <xdr:rowOff>0</xdr:rowOff>
                  </to>
                </anchor>
              </controlPr>
            </control>
          </mc:Choice>
        </mc:AlternateContent>
        <mc:AlternateContent xmlns:mc="http://schemas.openxmlformats.org/markup-compatibility/2006">
          <mc:Choice Requires="x14">
            <control shapeId="61982" r:id="rId485" name="Button 542">
              <controlPr locked="0" defaultSize="0" autoFill="0" autoLine="0" autoPict="0">
                <anchor moveWithCells="1" sizeWithCells="1">
                  <from>
                    <xdr:col>7676</xdr:col>
                    <xdr:colOff>0</xdr:colOff>
                    <xdr:row>67</xdr:row>
                    <xdr:rowOff>0</xdr:rowOff>
                  </from>
                  <to>
                    <xdr:col>7676</xdr:col>
                    <xdr:colOff>0</xdr:colOff>
                    <xdr:row>67</xdr:row>
                    <xdr:rowOff>0</xdr:rowOff>
                  </to>
                </anchor>
              </controlPr>
            </control>
          </mc:Choice>
        </mc:AlternateContent>
        <mc:AlternateContent xmlns:mc="http://schemas.openxmlformats.org/markup-compatibility/2006">
          <mc:Choice Requires="x14">
            <control shapeId="61983" r:id="rId486" name="Button 543">
              <controlPr locked="0" defaultSize="0" autoFill="0" autoLine="0" autoPict="0">
                <anchor moveWithCells="1" sizeWithCells="1">
                  <from>
                    <xdr:col>7676</xdr:col>
                    <xdr:colOff>0</xdr:colOff>
                    <xdr:row>65603</xdr:row>
                    <xdr:rowOff>0</xdr:rowOff>
                  </from>
                  <to>
                    <xdr:col>7676</xdr:col>
                    <xdr:colOff>0</xdr:colOff>
                    <xdr:row>65603</xdr:row>
                    <xdr:rowOff>0</xdr:rowOff>
                  </to>
                </anchor>
              </controlPr>
            </control>
          </mc:Choice>
        </mc:AlternateContent>
        <mc:AlternateContent xmlns:mc="http://schemas.openxmlformats.org/markup-compatibility/2006">
          <mc:Choice Requires="x14">
            <control shapeId="61984" r:id="rId487" name="Button 544">
              <controlPr locked="0" defaultSize="0" autoFill="0" autoLine="0" autoPict="0">
                <anchor moveWithCells="1" sizeWithCells="1">
                  <from>
                    <xdr:col>7676</xdr:col>
                    <xdr:colOff>0</xdr:colOff>
                    <xdr:row>131139</xdr:row>
                    <xdr:rowOff>0</xdr:rowOff>
                  </from>
                  <to>
                    <xdr:col>7676</xdr:col>
                    <xdr:colOff>0</xdr:colOff>
                    <xdr:row>131139</xdr:row>
                    <xdr:rowOff>0</xdr:rowOff>
                  </to>
                </anchor>
              </controlPr>
            </control>
          </mc:Choice>
        </mc:AlternateContent>
        <mc:AlternateContent xmlns:mc="http://schemas.openxmlformats.org/markup-compatibility/2006">
          <mc:Choice Requires="x14">
            <control shapeId="61985" r:id="rId488" name="Button 545">
              <controlPr locked="0" defaultSize="0" autoFill="0" autoLine="0" autoPict="0">
                <anchor moveWithCells="1" sizeWithCells="1">
                  <from>
                    <xdr:col>7676</xdr:col>
                    <xdr:colOff>0</xdr:colOff>
                    <xdr:row>196675</xdr:row>
                    <xdr:rowOff>0</xdr:rowOff>
                  </from>
                  <to>
                    <xdr:col>7676</xdr:col>
                    <xdr:colOff>0</xdr:colOff>
                    <xdr:row>196675</xdr:row>
                    <xdr:rowOff>0</xdr:rowOff>
                  </to>
                </anchor>
              </controlPr>
            </control>
          </mc:Choice>
        </mc:AlternateContent>
        <mc:AlternateContent xmlns:mc="http://schemas.openxmlformats.org/markup-compatibility/2006">
          <mc:Choice Requires="x14">
            <control shapeId="61986" r:id="rId489" name="Button 546">
              <controlPr locked="0" defaultSize="0" autoFill="0" autoLine="0" autoPict="0">
                <anchor moveWithCells="1" sizeWithCells="1">
                  <from>
                    <xdr:col>7676</xdr:col>
                    <xdr:colOff>0</xdr:colOff>
                    <xdr:row>262211</xdr:row>
                    <xdr:rowOff>0</xdr:rowOff>
                  </from>
                  <to>
                    <xdr:col>7676</xdr:col>
                    <xdr:colOff>0</xdr:colOff>
                    <xdr:row>262211</xdr:row>
                    <xdr:rowOff>0</xdr:rowOff>
                  </to>
                </anchor>
              </controlPr>
            </control>
          </mc:Choice>
        </mc:AlternateContent>
        <mc:AlternateContent xmlns:mc="http://schemas.openxmlformats.org/markup-compatibility/2006">
          <mc:Choice Requires="x14">
            <control shapeId="61987" r:id="rId490" name="Button 547">
              <controlPr locked="0" defaultSize="0" autoFill="0" autoLine="0" autoPict="0">
                <anchor moveWithCells="1" sizeWithCells="1">
                  <from>
                    <xdr:col>7676</xdr:col>
                    <xdr:colOff>0</xdr:colOff>
                    <xdr:row>327747</xdr:row>
                    <xdr:rowOff>0</xdr:rowOff>
                  </from>
                  <to>
                    <xdr:col>7676</xdr:col>
                    <xdr:colOff>0</xdr:colOff>
                    <xdr:row>327747</xdr:row>
                    <xdr:rowOff>0</xdr:rowOff>
                  </to>
                </anchor>
              </controlPr>
            </control>
          </mc:Choice>
        </mc:AlternateContent>
        <mc:AlternateContent xmlns:mc="http://schemas.openxmlformats.org/markup-compatibility/2006">
          <mc:Choice Requires="x14">
            <control shapeId="61988" r:id="rId491" name="Button 548">
              <controlPr locked="0" defaultSize="0" autoFill="0" autoLine="0" autoPict="0">
                <anchor moveWithCells="1" sizeWithCells="1">
                  <from>
                    <xdr:col>7676</xdr:col>
                    <xdr:colOff>0</xdr:colOff>
                    <xdr:row>393283</xdr:row>
                    <xdr:rowOff>0</xdr:rowOff>
                  </from>
                  <to>
                    <xdr:col>7676</xdr:col>
                    <xdr:colOff>0</xdr:colOff>
                    <xdr:row>393283</xdr:row>
                    <xdr:rowOff>0</xdr:rowOff>
                  </to>
                </anchor>
              </controlPr>
            </control>
          </mc:Choice>
        </mc:AlternateContent>
        <mc:AlternateContent xmlns:mc="http://schemas.openxmlformats.org/markup-compatibility/2006">
          <mc:Choice Requires="x14">
            <control shapeId="61989" r:id="rId492" name="Button 549">
              <controlPr locked="0" defaultSize="0" autoFill="0" autoLine="0" autoPict="0">
                <anchor moveWithCells="1" sizeWithCells="1">
                  <from>
                    <xdr:col>7676</xdr:col>
                    <xdr:colOff>0</xdr:colOff>
                    <xdr:row>458819</xdr:row>
                    <xdr:rowOff>0</xdr:rowOff>
                  </from>
                  <to>
                    <xdr:col>7676</xdr:col>
                    <xdr:colOff>0</xdr:colOff>
                    <xdr:row>458819</xdr:row>
                    <xdr:rowOff>0</xdr:rowOff>
                  </to>
                </anchor>
              </controlPr>
            </control>
          </mc:Choice>
        </mc:AlternateContent>
        <mc:AlternateContent xmlns:mc="http://schemas.openxmlformats.org/markup-compatibility/2006">
          <mc:Choice Requires="x14">
            <control shapeId="61990" r:id="rId493" name="Button 550">
              <controlPr locked="0" defaultSize="0" autoFill="0" autoLine="0" autoPict="0">
                <anchor moveWithCells="1" sizeWithCells="1">
                  <from>
                    <xdr:col>7676</xdr:col>
                    <xdr:colOff>0</xdr:colOff>
                    <xdr:row>524355</xdr:row>
                    <xdr:rowOff>0</xdr:rowOff>
                  </from>
                  <to>
                    <xdr:col>7676</xdr:col>
                    <xdr:colOff>0</xdr:colOff>
                    <xdr:row>524355</xdr:row>
                    <xdr:rowOff>0</xdr:rowOff>
                  </to>
                </anchor>
              </controlPr>
            </control>
          </mc:Choice>
        </mc:AlternateContent>
        <mc:AlternateContent xmlns:mc="http://schemas.openxmlformats.org/markup-compatibility/2006">
          <mc:Choice Requires="x14">
            <control shapeId="61991" r:id="rId494" name="Button 551">
              <controlPr locked="0" defaultSize="0" autoFill="0" autoLine="0" autoPict="0">
                <anchor moveWithCells="1" sizeWithCells="1">
                  <from>
                    <xdr:col>7676</xdr:col>
                    <xdr:colOff>0</xdr:colOff>
                    <xdr:row>589891</xdr:row>
                    <xdr:rowOff>0</xdr:rowOff>
                  </from>
                  <to>
                    <xdr:col>7676</xdr:col>
                    <xdr:colOff>0</xdr:colOff>
                    <xdr:row>589891</xdr:row>
                    <xdr:rowOff>0</xdr:rowOff>
                  </to>
                </anchor>
              </controlPr>
            </control>
          </mc:Choice>
        </mc:AlternateContent>
        <mc:AlternateContent xmlns:mc="http://schemas.openxmlformats.org/markup-compatibility/2006">
          <mc:Choice Requires="x14">
            <control shapeId="61992" r:id="rId495" name="Button 552">
              <controlPr locked="0" defaultSize="0" autoFill="0" autoLine="0" autoPict="0">
                <anchor moveWithCells="1" sizeWithCells="1">
                  <from>
                    <xdr:col>7676</xdr:col>
                    <xdr:colOff>0</xdr:colOff>
                    <xdr:row>655427</xdr:row>
                    <xdr:rowOff>0</xdr:rowOff>
                  </from>
                  <to>
                    <xdr:col>7676</xdr:col>
                    <xdr:colOff>0</xdr:colOff>
                    <xdr:row>655427</xdr:row>
                    <xdr:rowOff>0</xdr:rowOff>
                  </to>
                </anchor>
              </controlPr>
            </control>
          </mc:Choice>
        </mc:AlternateContent>
        <mc:AlternateContent xmlns:mc="http://schemas.openxmlformats.org/markup-compatibility/2006">
          <mc:Choice Requires="x14">
            <control shapeId="61993" r:id="rId496" name="Button 553">
              <controlPr locked="0" defaultSize="0" autoFill="0" autoLine="0" autoPict="0">
                <anchor moveWithCells="1" sizeWithCells="1">
                  <from>
                    <xdr:col>7676</xdr:col>
                    <xdr:colOff>0</xdr:colOff>
                    <xdr:row>720963</xdr:row>
                    <xdr:rowOff>0</xdr:rowOff>
                  </from>
                  <to>
                    <xdr:col>7676</xdr:col>
                    <xdr:colOff>0</xdr:colOff>
                    <xdr:row>720963</xdr:row>
                    <xdr:rowOff>0</xdr:rowOff>
                  </to>
                </anchor>
              </controlPr>
            </control>
          </mc:Choice>
        </mc:AlternateContent>
        <mc:AlternateContent xmlns:mc="http://schemas.openxmlformats.org/markup-compatibility/2006">
          <mc:Choice Requires="x14">
            <control shapeId="61994" r:id="rId497" name="Button 554">
              <controlPr locked="0" defaultSize="0" autoFill="0" autoLine="0" autoPict="0">
                <anchor moveWithCells="1" sizeWithCells="1">
                  <from>
                    <xdr:col>7676</xdr:col>
                    <xdr:colOff>0</xdr:colOff>
                    <xdr:row>786499</xdr:row>
                    <xdr:rowOff>0</xdr:rowOff>
                  </from>
                  <to>
                    <xdr:col>7676</xdr:col>
                    <xdr:colOff>0</xdr:colOff>
                    <xdr:row>786499</xdr:row>
                    <xdr:rowOff>0</xdr:rowOff>
                  </to>
                </anchor>
              </controlPr>
            </control>
          </mc:Choice>
        </mc:AlternateContent>
        <mc:AlternateContent xmlns:mc="http://schemas.openxmlformats.org/markup-compatibility/2006">
          <mc:Choice Requires="x14">
            <control shapeId="61995" r:id="rId498" name="Button 555">
              <controlPr locked="0" defaultSize="0" autoFill="0" autoLine="0" autoPict="0">
                <anchor moveWithCells="1" sizeWithCells="1">
                  <from>
                    <xdr:col>7676</xdr:col>
                    <xdr:colOff>0</xdr:colOff>
                    <xdr:row>852035</xdr:row>
                    <xdr:rowOff>0</xdr:rowOff>
                  </from>
                  <to>
                    <xdr:col>7676</xdr:col>
                    <xdr:colOff>0</xdr:colOff>
                    <xdr:row>852035</xdr:row>
                    <xdr:rowOff>0</xdr:rowOff>
                  </to>
                </anchor>
              </controlPr>
            </control>
          </mc:Choice>
        </mc:AlternateContent>
        <mc:AlternateContent xmlns:mc="http://schemas.openxmlformats.org/markup-compatibility/2006">
          <mc:Choice Requires="x14">
            <control shapeId="61996" r:id="rId499" name="Button 556">
              <controlPr locked="0" defaultSize="0" autoFill="0" autoLine="0" autoPict="0">
                <anchor moveWithCells="1" sizeWithCells="1">
                  <from>
                    <xdr:col>7676</xdr:col>
                    <xdr:colOff>0</xdr:colOff>
                    <xdr:row>917571</xdr:row>
                    <xdr:rowOff>0</xdr:rowOff>
                  </from>
                  <to>
                    <xdr:col>7676</xdr:col>
                    <xdr:colOff>0</xdr:colOff>
                    <xdr:row>917571</xdr:row>
                    <xdr:rowOff>0</xdr:rowOff>
                  </to>
                </anchor>
              </controlPr>
            </control>
          </mc:Choice>
        </mc:AlternateContent>
        <mc:AlternateContent xmlns:mc="http://schemas.openxmlformats.org/markup-compatibility/2006">
          <mc:Choice Requires="x14">
            <control shapeId="61997" r:id="rId500" name="Button 557">
              <controlPr locked="0" defaultSize="0" autoFill="0" autoLine="0" autoPict="0">
                <anchor moveWithCells="1" sizeWithCells="1">
                  <from>
                    <xdr:col>7676</xdr:col>
                    <xdr:colOff>0</xdr:colOff>
                    <xdr:row>983107</xdr:row>
                    <xdr:rowOff>0</xdr:rowOff>
                  </from>
                  <to>
                    <xdr:col>7676</xdr:col>
                    <xdr:colOff>0</xdr:colOff>
                    <xdr:row>983107</xdr:row>
                    <xdr:rowOff>0</xdr:rowOff>
                  </to>
                </anchor>
              </controlPr>
            </control>
          </mc:Choice>
        </mc:AlternateContent>
        <mc:AlternateContent xmlns:mc="http://schemas.openxmlformats.org/markup-compatibility/2006">
          <mc:Choice Requires="x14">
            <control shapeId="61998" r:id="rId501" name="Button 558">
              <controlPr locked="0" defaultSize="0" autoFill="0" autoLine="0" autoPict="0">
                <anchor moveWithCells="1" sizeWithCells="1">
                  <from>
                    <xdr:col>7932</xdr:col>
                    <xdr:colOff>0</xdr:colOff>
                    <xdr:row>67</xdr:row>
                    <xdr:rowOff>0</xdr:rowOff>
                  </from>
                  <to>
                    <xdr:col>7932</xdr:col>
                    <xdr:colOff>0</xdr:colOff>
                    <xdr:row>67</xdr:row>
                    <xdr:rowOff>0</xdr:rowOff>
                  </to>
                </anchor>
              </controlPr>
            </control>
          </mc:Choice>
        </mc:AlternateContent>
        <mc:AlternateContent xmlns:mc="http://schemas.openxmlformats.org/markup-compatibility/2006">
          <mc:Choice Requires="x14">
            <control shapeId="61999" r:id="rId502" name="Button 559">
              <controlPr locked="0" defaultSize="0" autoFill="0" autoLine="0" autoPict="0">
                <anchor moveWithCells="1" sizeWithCells="1">
                  <from>
                    <xdr:col>7932</xdr:col>
                    <xdr:colOff>0</xdr:colOff>
                    <xdr:row>65603</xdr:row>
                    <xdr:rowOff>0</xdr:rowOff>
                  </from>
                  <to>
                    <xdr:col>7932</xdr:col>
                    <xdr:colOff>0</xdr:colOff>
                    <xdr:row>65603</xdr:row>
                    <xdr:rowOff>0</xdr:rowOff>
                  </to>
                </anchor>
              </controlPr>
            </control>
          </mc:Choice>
        </mc:AlternateContent>
        <mc:AlternateContent xmlns:mc="http://schemas.openxmlformats.org/markup-compatibility/2006">
          <mc:Choice Requires="x14">
            <control shapeId="62000" r:id="rId503" name="Button 560">
              <controlPr locked="0" defaultSize="0" autoFill="0" autoLine="0" autoPict="0">
                <anchor moveWithCells="1" sizeWithCells="1">
                  <from>
                    <xdr:col>7932</xdr:col>
                    <xdr:colOff>0</xdr:colOff>
                    <xdr:row>131139</xdr:row>
                    <xdr:rowOff>0</xdr:rowOff>
                  </from>
                  <to>
                    <xdr:col>7932</xdr:col>
                    <xdr:colOff>0</xdr:colOff>
                    <xdr:row>131139</xdr:row>
                    <xdr:rowOff>0</xdr:rowOff>
                  </to>
                </anchor>
              </controlPr>
            </control>
          </mc:Choice>
        </mc:AlternateContent>
        <mc:AlternateContent xmlns:mc="http://schemas.openxmlformats.org/markup-compatibility/2006">
          <mc:Choice Requires="x14">
            <control shapeId="62001" r:id="rId504" name="Button 561">
              <controlPr locked="0" defaultSize="0" autoFill="0" autoLine="0" autoPict="0">
                <anchor moveWithCells="1" sizeWithCells="1">
                  <from>
                    <xdr:col>7932</xdr:col>
                    <xdr:colOff>0</xdr:colOff>
                    <xdr:row>196675</xdr:row>
                    <xdr:rowOff>0</xdr:rowOff>
                  </from>
                  <to>
                    <xdr:col>7932</xdr:col>
                    <xdr:colOff>0</xdr:colOff>
                    <xdr:row>196675</xdr:row>
                    <xdr:rowOff>0</xdr:rowOff>
                  </to>
                </anchor>
              </controlPr>
            </control>
          </mc:Choice>
        </mc:AlternateContent>
        <mc:AlternateContent xmlns:mc="http://schemas.openxmlformats.org/markup-compatibility/2006">
          <mc:Choice Requires="x14">
            <control shapeId="62002" r:id="rId505" name="Button 562">
              <controlPr locked="0" defaultSize="0" autoFill="0" autoLine="0" autoPict="0">
                <anchor moveWithCells="1" sizeWithCells="1">
                  <from>
                    <xdr:col>7932</xdr:col>
                    <xdr:colOff>0</xdr:colOff>
                    <xdr:row>262211</xdr:row>
                    <xdr:rowOff>0</xdr:rowOff>
                  </from>
                  <to>
                    <xdr:col>7932</xdr:col>
                    <xdr:colOff>0</xdr:colOff>
                    <xdr:row>262211</xdr:row>
                    <xdr:rowOff>0</xdr:rowOff>
                  </to>
                </anchor>
              </controlPr>
            </control>
          </mc:Choice>
        </mc:AlternateContent>
        <mc:AlternateContent xmlns:mc="http://schemas.openxmlformats.org/markup-compatibility/2006">
          <mc:Choice Requires="x14">
            <control shapeId="62003" r:id="rId506" name="Button 563">
              <controlPr locked="0" defaultSize="0" autoFill="0" autoLine="0" autoPict="0">
                <anchor moveWithCells="1" sizeWithCells="1">
                  <from>
                    <xdr:col>7932</xdr:col>
                    <xdr:colOff>0</xdr:colOff>
                    <xdr:row>327747</xdr:row>
                    <xdr:rowOff>0</xdr:rowOff>
                  </from>
                  <to>
                    <xdr:col>7932</xdr:col>
                    <xdr:colOff>0</xdr:colOff>
                    <xdr:row>327747</xdr:row>
                    <xdr:rowOff>0</xdr:rowOff>
                  </to>
                </anchor>
              </controlPr>
            </control>
          </mc:Choice>
        </mc:AlternateContent>
        <mc:AlternateContent xmlns:mc="http://schemas.openxmlformats.org/markup-compatibility/2006">
          <mc:Choice Requires="x14">
            <control shapeId="62004" r:id="rId507" name="Button 564">
              <controlPr locked="0" defaultSize="0" autoFill="0" autoLine="0" autoPict="0">
                <anchor moveWithCells="1" sizeWithCells="1">
                  <from>
                    <xdr:col>7932</xdr:col>
                    <xdr:colOff>0</xdr:colOff>
                    <xdr:row>393283</xdr:row>
                    <xdr:rowOff>0</xdr:rowOff>
                  </from>
                  <to>
                    <xdr:col>7932</xdr:col>
                    <xdr:colOff>0</xdr:colOff>
                    <xdr:row>393283</xdr:row>
                    <xdr:rowOff>0</xdr:rowOff>
                  </to>
                </anchor>
              </controlPr>
            </control>
          </mc:Choice>
        </mc:AlternateContent>
        <mc:AlternateContent xmlns:mc="http://schemas.openxmlformats.org/markup-compatibility/2006">
          <mc:Choice Requires="x14">
            <control shapeId="62005" r:id="rId508" name="Button 565">
              <controlPr locked="0" defaultSize="0" autoFill="0" autoLine="0" autoPict="0">
                <anchor moveWithCells="1" sizeWithCells="1">
                  <from>
                    <xdr:col>7932</xdr:col>
                    <xdr:colOff>0</xdr:colOff>
                    <xdr:row>458819</xdr:row>
                    <xdr:rowOff>0</xdr:rowOff>
                  </from>
                  <to>
                    <xdr:col>7932</xdr:col>
                    <xdr:colOff>0</xdr:colOff>
                    <xdr:row>458819</xdr:row>
                    <xdr:rowOff>0</xdr:rowOff>
                  </to>
                </anchor>
              </controlPr>
            </control>
          </mc:Choice>
        </mc:AlternateContent>
        <mc:AlternateContent xmlns:mc="http://schemas.openxmlformats.org/markup-compatibility/2006">
          <mc:Choice Requires="x14">
            <control shapeId="62006" r:id="rId509" name="Button 566">
              <controlPr locked="0" defaultSize="0" autoFill="0" autoLine="0" autoPict="0">
                <anchor moveWithCells="1" sizeWithCells="1">
                  <from>
                    <xdr:col>7932</xdr:col>
                    <xdr:colOff>0</xdr:colOff>
                    <xdr:row>524355</xdr:row>
                    <xdr:rowOff>0</xdr:rowOff>
                  </from>
                  <to>
                    <xdr:col>7932</xdr:col>
                    <xdr:colOff>0</xdr:colOff>
                    <xdr:row>524355</xdr:row>
                    <xdr:rowOff>0</xdr:rowOff>
                  </to>
                </anchor>
              </controlPr>
            </control>
          </mc:Choice>
        </mc:AlternateContent>
        <mc:AlternateContent xmlns:mc="http://schemas.openxmlformats.org/markup-compatibility/2006">
          <mc:Choice Requires="x14">
            <control shapeId="62007" r:id="rId510" name="Button 567">
              <controlPr locked="0" defaultSize="0" autoFill="0" autoLine="0" autoPict="0">
                <anchor moveWithCells="1" sizeWithCells="1">
                  <from>
                    <xdr:col>7932</xdr:col>
                    <xdr:colOff>0</xdr:colOff>
                    <xdr:row>589891</xdr:row>
                    <xdr:rowOff>0</xdr:rowOff>
                  </from>
                  <to>
                    <xdr:col>7932</xdr:col>
                    <xdr:colOff>0</xdr:colOff>
                    <xdr:row>589891</xdr:row>
                    <xdr:rowOff>0</xdr:rowOff>
                  </to>
                </anchor>
              </controlPr>
            </control>
          </mc:Choice>
        </mc:AlternateContent>
        <mc:AlternateContent xmlns:mc="http://schemas.openxmlformats.org/markup-compatibility/2006">
          <mc:Choice Requires="x14">
            <control shapeId="62008" r:id="rId511" name="Button 568">
              <controlPr locked="0" defaultSize="0" autoFill="0" autoLine="0" autoPict="0">
                <anchor moveWithCells="1" sizeWithCells="1">
                  <from>
                    <xdr:col>7932</xdr:col>
                    <xdr:colOff>0</xdr:colOff>
                    <xdr:row>655427</xdr:row>
                    <xdr:rowOff>0</xdr:rowOff>
                  </from>
                  <to>
                    <xdr:col>7932</xdr:col>
                    <xdr:colOff>0</xdr:colOff>
                    <xdr:row>655427</xdr:row>
                    <xdr:rowOff>0</xdr:rowOff>
                  </to>
                </anchor>
              </controlPr>
            </control>
          </mc:Choice>
        </mc:AlternateContent>
        <mc:AlternateContent xmlns:mc="http://schemas.openxmlformats.org/markup-compatibility/2006">
          <mc:Choice Requires="x14">
            <control shapeId="62009" r:id="rId512" name="Button 569">
              <controlPr locked="0" defaultSize="0" autoFill="0" autoLine="0" autoPict="0">
                <anchor moveWithCells="1" sizeWithCells="1">
                  <from>
                    <xdr:col>7932</xdr:col>
                    <xdr:colOff>0</xdr:colOff>
                    <xdr:row>720963</xdr:row>
                    <xdr:rowOff>0</xdr:rowOff>
                  </from>
                  <to>
                    <xdr:col>7932</xdr:col>
                    <xdr:colOff>0</xdr:colOff>
                    <xdr:row>720963</xdr:row>
                    <xdr:rowOff>0</xdr:rowOff>
                  </to>
                </anchor>
              </controlPr>
            </control>
          </mc:Choice>
        </mc:AlternateContent>
        <mc:AlternateContent xmlns:mc="http://schemas.openxmlformats.org/markup-compatibility/2006">
          <mc:Choice Requires="x14">
            <control shapeId="62010" r:id="rId513" name="Button 570">
              <controlPr locked="0" defaultSize="0" autoFill="0" autoLine="0" autoPict="0">
                <anchor moveWithCells="1" sizeWithCells="1">
                  <from>
                    <xdr:col>7932</xdr:col>
                    <xdr:colOff>0</xdr:colOff>
                    <xdr:row>786499</xdr:row>
                    <xdr:rowOff>0</xdr:rowOff>
                  </from>
                  <to>
                    <xdr:col>7932</xdr:col>
                    <xdr:colOff>0</xdr:colOff>
                    <xdr:row>786499</xdr:row>
                    <xdr:rowOff>0</xdr:rowOff>
                  </to>
                </anchor>
              </controlPr>
            </control>
          </mc:Choice>
        </mc:AlternateContent>
        <mc:AlternateContent xmlns:mc="http://schemas.openxmlformats.org/markup-compatibility/2006">
          <mc:Choice Requires="x14">
            <control shapeId="62011" r:id="rId514" name="Button 571">
              <controlPr locked="0" defaultSize="0" autoFill="0" autoLine="0" autoPict="0">
                <anchor moveWithCells="1" sizeWithCells="1">
                  <from>
                    <xdr:col>7932</xdr:col>
                    <xdr:colOff>0</xdr:colOff>
                    <xdr:row>852035</xdr:row>
                    <xdr:rowOff>0</xdr:rowOff>
                  </from>
                  <to>
                    <xdr:col>7932</xdr:col>
                    <xdr:colOff>0</xdr:colOff>
                    <xdr:row>852035</xdr:row>
                    <xdr:rowOff>0</xdr:rowOff>
                  </to>
                </anchor>
              </controlPr>
            </control>
          </mc:Choice>
        </mc:AlternateContent>
        <mc:AlternateContent xmlns:mc="http://schemas.openxmlformats.org/markup-compatibility/2006">
          <mc:Choice Requires="x14">
            <control shapeId="62012" r:id="rId515" name="Button 572">
              <controlPr locked="0" defaultSize="0" autoFill="0" autoLine="0" autoPict="0">
                <anchor moveWithCells="1" sizeWithCells="1">
                  <from>
                    <xdr:col>7932</xdr:col>
                    <xdr:colOff>0</xdr:colOff>
                    <xdr:row>917571</xdr:row>
                    <xdr:rowOff>0</xdr:rowOff>
                  </from>
                  <to>
                    <xdr:col>7932</xdr:col>
                    <xdr:colOff>0</xdr:colOff>
                    <xdr:row>917571</xdr:row>
                    <xdr:rowOff>0</xdr:rowOff>
                  </to>
                </anchor>
              </controlPr>
            </control>
          </mc:Choice>
        </mc:AlternateContent>
        <mc:AlternateContent xmlns:mc="http://schemas.openxmlformats.org/markup-compatibility/2006">
          <mc:Choice Requires="x14">
            <control shapeId="62013" r:id="rId516" name="Button 573">
              <controlPr locked="0" defaultSize="0" autoFill="0" autoLine="0" autoPict="0">
                <anchor moveWithCells="1" sizeWithCells="1">
                  <from>
                    <xdr:col>7932</xdr:col>
                    <xdr:colOff>0</xdr:colOff>
                    <xdr:row>983107</xdr:row>
                    <xdr:rowOff>0</xdr:rowOff>
                  </from>
                  <to>
                    <xdr:col>7932</xdr:col>
                    <xdr:colOff>0</xdr:colOff>
                    <xdr:row>983107</xdr:row>
                    <xdr:rowOff>0</xdr:rowOff>
                  </to>
                </anchor>
              </controlPr>
            </control>
          </mc:Choice>
        </mc:AlternateContent>
        <mc:AlternateContent xmlns:mc="http://schemas.openxmlformats.org/markup-compatibility/2006">
          <mc:Choice Requires="x14">
            <control shapeId="62014" r:id="rId517" name="Button 574">
              <controlPr locked="0" defaultSize="0" autoFill="0" autoLine="0" autoPict="0">
                <anchor moveWithCells="1" sizeWithCells="1">
                  <from>
                    <xdr:col>8188</xdr:col>
                    <xdr:colOff>0</xdr:colOff>
                    <xdr:row>67</xdr:row>
                    <xdr:rowOff>0</xdr:rowOff>
                  </from>
                  <to>
                    <xdr:col>8188</xdr:col>
                    <xdr:colOff>0</xdr:colOff>
                    <xdr:row>67</xdr:row>
                    <xdr:rowOff>0</xdr:rowOff>
                  </to>
                </anchor>
              </controlPr>
            </control>
          </mc:Choice>
        </mc:AlternateContent>
        <mc:AlternateContent xmlns:mc="http://schemas.openxmlformats.org/markup-compatibility/2006">
          <mc:Choice Requires="x14">
            <control shapeId="62015" r:id="rId518" name="Button 575">
              <controlPr locked="0" defaultSize="0" autoFill="0" autoLine="0" autoPict="0">
                <anchor moveWithCells="1" sizeWithCells="1">
                  <from>
                    <xdr:col>8188</xdr:col>
                    <xdr:colOff>0</xdr:colOff>
                    <xdr:row>65603</xdr:row>
                    <xdr:rowOff>0</xdr:rowOff>
                  </from>
                  <to>
                    <xdr:col>8188</xdr:col>
                    <xdr:colOff>0</xdr:colOff>
                    <xdr:row>65603</xdr:row>
                    <xdr:rowOff>0</xdr:rowOff>
                  </to>
                </anchor>
              </controlPr>
            </control>
          </mc:Choice>
        </mc:AlternateContent>
        <mc:AlternateContent xmlns:mc="http://schemas.openxmlformats.org/markup-compatibility/2006">
          <mc:Choice Requires="x14">
            <control shapeId="62016" r:id="rId519" name="Button 576">
              <controlPr locked="0" defaultSize="0" autoFill="0" autoLine="0" autoPict="0">
                <anchor moveWithCells="1" sizeWithCells="1">
                  <from>
                    <xdr:col>8188</xdr:col>
                    <xdr:colOff>0</xdr:colOff>
                    <xdr:row>131139</xdr:row>
                    <xdr:rowOff>0</xdr:rowOff>
                  </from>
                  <to>
                    <xdr:col>8188</xdr:col>
                    <xdr:colOff>0</xdr:colOff>
                    <xdr:row>131139</xdr:row>
                    <xdr:rowOff>0</xdr:rowOff>
                  </to>
                </anchor>
              </controlPr>
            </control>
          </mc:Choice>
        </mc:AlternateContent>
        <mc:AlternateContent xmlns:mc="http://schemas.openxmlformats.org/markup-compatibility/2006">
          <mc:Choice Requires="x14">
            <control shapeId="62017" r:id="rId520" name="Button 577">
              <controlPr locked="0" defaultSize="0" autoFill="0" autoLine="0" autoPict="0">
                <anchor moveWithCells="1" sizeWithCells="1">
                  <from>
                    <xdr:col>8188</xdr:col>
                    <xdr:colOff>0</xdr:colOff>
                    <xdr:row>196675</xdr:row>
                    <xdr:rowOff>0</xdr:rowOff>
                  </from>
                  <to>
                    <xdr:col>8188</xdr:col>
                    <xdr:colOff>0</xdr:colOff>
                    <xdr:row>196675</xdr:row>
                    <xdr:rowOff>0</xdr:rowOff>
                  </to>
                </anchor>
              </controlPr>
            </control>
          </mc:Choice>
        </mc:AlternateContent>
        <mc:AlternateContent xmlns:mc="http://schemas.openxmlformats.org/markup-compatibility/2006">
          <mc:Choice Requires="x14">
            <control shapeId="62018" r:id="rId521" name="Button 578">
              <controlPr locked="0" defaultSize="0" autoFill="0" autoLine="0" autoPict="0">
                <anchor moveWithCells="1" sizeWithCells="1">
                  <from>
                    <xdr:col>8188</xdr:col>
                    <xdr:colOff>0</xdr:colOff>
                    <xdr:row>262211</xdr:row>
                    <xdr:rowOff>0</xdr:rowOff>
                  </from>
                  <to>
                    <xdr:col>8188</xdr:col>
                    <xdr:colOff>0</xdr:colOff>
                    <xdr:row>262211</xdr:row>
                    <xdr:rowOff>0</xdr:rowOff>
                  </to>
                </anchor>
              </controlPr>
            </control>
          </mc:Choice>
        </mc:AlternateContent>
        <mc:AlternateContent xmlns:mc="http://schemas.openxmlformats.org/markup-compatibility/2006">
          <mc:Choice Requires="x14">
            <control shapeId="62019" r:id="rId522" name="Button 579">
              <controlPr locked="0" defaultSize="0" autoFill="0" autoLine="0" autoPict="0">
                <anchor moveWithCells="1" sizeWithCells="1">
                  <from>
                    <xdr:col>8188</xdr:col>
                    <xdr:colOff>0</xdr:colOff>
                    <xdr:row>327747</xdr:row>
                    <xdr:rowOff>0</xdr:rowOff>
                  </from>
                  <to>
                    <xdr:col>8188</xdr:col>
                    <xdr:colOff>0</xdr:colOff>
                    <xdr:row>327747</xdr:row>
                    <xdr:rowOff>0</xdr:rowOff>
                  </to>
                </anchor>
              </controlPr>
            </control>
          </mc:Choice>
        </mc:AlternateContent>
        <mc:AlternateContent xmlns:mc="http://schemas.openxmlformats.org/markup-compatibility/2006">
          <mc:Choice Requires="x14">
            <control shapeId="62020" r:id="rId523" name="Button 580">
              <controlPr locked="0" defaultSize="0" autoFill="0" autoLine="0" autoPict="0">
                <anchor moveWithCells="1" sizeWithCells="1">
                  <from>
                    <xdr:col>8188</xdr:col>
                    <xdr:colOff>0</xdr:colOff>
                    <xdr:row>393283</xdr:row>
                    <xdr:rowOff>0</xdr:rowOff>
                  </from>
                  <to>
                    <xdr:col>8188</xdr:col>
                    <xdr:colOff>0</xdr:colOff>
                    <xdr:row>393283</xdr:row>
                    <xdr:rowOff>0</xdr:rowOff>
                  </to>
                </anchor>
              </controlPr>
            </control>
          </mc:Choice>
        </mc:AlternateContent>
        <mc:AlternateContent xmlns:mc="http://schemas.openxmlformats.org/markup-compatibility/2006">
          <mc:Choice Requires="x14">
            <control shapeId="62021" r:id="rId524" name="Button 581">
              <controlPr locked="0" defaultSize="0" autoFill="0" autoLine="0" autoPict="0">
                <anchor moveWithCells="1" sizeWithCells="1">
                  <from>
                    <xdr:col>8188</xdr:col>
                    <xdr:colOff>0</xdr:colOff>
                    <xdr:row>458819</xdr:row>
                    <xdr:rowOff>0</xdr:rowOff>
                  </from>
                  <to>
                    <xdr:col>8188</xdr:col>
                    <xdr:colOff>0</xdr:colOff>
                    <xdr:row>458819</xdr:row>
                    <xdr:rowOff>0</xdr:rowOff>
                  </to>
                </anchor>
              </controlPr>
            </control>
          </mc:Choice>
        </mc:AlternateContent>
        <mc:AlternateContent xmlns:mc="http://schemas.openxmlformats.org/markup-compatibility/2006">
          <mc:Choice Requires="x14">
            <control shapeId="62022" r:id="rId525" name="Button 582">
              <controlPr locked="0" defaultSize="0" autoFill="0" autoLine="0" autoPict="0">
                <anchor moveWithCells="1" sizeWithCells="1">
                  <from>
                    <xdr:col>8188</xdr:col>
                    <xdr:colOff>0</xdr:colOff>
                    <xdr:row>524355</xdr:row>
                    <xdr:rowOff>0</xdr:rowOff>
                  </from>
                  <to>
                    <xdr:col>8188</xdr:col>
                    <xdr:colOff>0</xdr:colOff>
                    <xdr:row>524355</xdr:row>
                    <xdr:rowOff>0</xdr:rowOff>
                  </to>
                </anchor>
              </controlPr>
            </control>
          </mc:Choice>
        </mc:AlternateContent>
        <mc:AlternateContent xmlns:mc="http://schemas.openxmlformats.org/markup-compatibility/2006">
          <mc:Choice Requires="x14">
            <control shapeId="62023" r:id="rId526" name="Button 583">
              <controlPr locked="0" defaultSize="0" autoFill="0" autoLine="0" autoPict="0">
                <anchor moveWithCells="1" sizeWithCells="1">
                  <from>
                    <xdr:col>8188</xdr:col>
                    <xdr:colOff>0</xdr:colOff>
                    <xdr:row>589891</xdr:row>
                    <xdr:rowOff>0</xdr:rowOff>
                  </from>
                  <to>
                    <xdr:col>8188</xdr:col>
                    <xdr:colOff>0</xdr:colOff>
                    <xdr:row>589891</xdr:row>
                    <xdr:rowOff>0</xdr:rowOff>
                  </to>
                </anchor>
              </controlPr>
            </control>
          </mc:Choice>
        </mc:AlternateContent>
        <mc:AlternateContent xmlns:mc="http://schemas.openxmlformats.org/markup-compatibility/2006">
          <mc:Choice Requires="x14">
            <control shapeId="62024" r:id="rId527" name="Button 584">
              <controlPr locked="0" defaultSize="0" autoFill="0" autoLine="0" autoPict="0">
                <anchor moveWithCells="1" sizeWithCells="1">
                  <from>
                    <xdr:col>8188</xdr:col>
                    <xdr:colOff>0</xdr:colOff>
                    <xdr:row>655427</xdr:row>
                    <xdr:rowOff>0</xdr:rowOff>
                  </from>
                  <to>
                    <xdr:col>8188</xdr:col>
                    <xdr:colOff>0</xdr:colOff>
                    <xdr:row>655427</xdr:row>
                    <xdr:rowOff>0</xdr:rowOff>
                  </to>
                </anchor>
              </controlPr>
            </control>
          </mc:Choice>
        </mc:AlternateContent>
        <mc:AlternateContent xmlns:mc="http://schemas.openxmlformats.org/markup-compatibility/2006">
          <mc:Choice Requires="x14">
            <control shapeId="62025" r:id="rId528" name="Button 585">
              <controlPr locked="0" defaultSize="0" autoFill="0" autoLine="0" autoPict="0">
                <anchor moveWithCells="1" sizeWithCells="1">
                  <from>
                    <xdr:col>8188</xdr:col>
                    <xdr:colOff>0</xdr:colOff>
                    <xdr:row>720963</xdr:row>
                    <xdr:rowOff>0</xdr:rowOff>
                  </from>
                  <to>
                    <xdr:col>8188</xdr:col>
                    <xdr:colOff>0</xdr:colOff>
                    <xdr:row>720963</xdr:row>
                    <xdr:rowOff>0</xdr:rowOff>
                  </to>
                </anchor>
              </controlPr>
            </control>
          </mc:Choice>
        </mc:AlternateContent>
        <mc:AlternateContent xmlns:mc="http://schemas.openxmlformats.org/markup-compatibility/2006">
          <mc:Choice Requires="x14">
            <control shapeId="62026" r:id="rId529" name="Button 586">
              <controlPr locked="0" defaultSize="0" autoFill="0" autoLine="0" autoPict="0">
                <anchor moveWithCells="1" sizeWithCells="1">
                  <from>
                    <xdr:col>8188</xdr:col>
                    <xdr:colOff>0</xdr:colOff>
                    <xdr:row>786499</xdr:row>
                    <xdr:rowOff>0</xdr:rowOff>
                  </from>
                  <to>
                    <xdr:col>8188</xdr:col>
                    <xdr:colOff>0</xdr:colOff>
                    <xdr:row>786499</xdr:row>
                    <xdr:rowOff>0</xdr:rowOff>
                  </to>
                </anchor>
              </controlPr>
            </control>
          </mc:Choice>
        </mc:AlternateContent>
        <mc:AlternateContent xmlns:mc="http://schemas.openxmlformats.org/markup-compatibility/2006">
          <mc:Choice Requires="x14">
            <control shapeId="62027" r:id="rId530" name="Button 587">
              <controlPr locked="0" defaultSize="0" autoFill="0" autoLine="0" autoPict="0">
                <anchor moveWithCells="1" sizeWithCells="1">
                  <from>
                    <xdr:col>8188</xdr:col>
                    <xdr:colOff>0</xdr:colOff>
                    <xdr:row>852035</xdr:row>
                    <xdr:rowOff>0</xdr:rowOff>
                  </from>
                  <to>
                    <xdr:col>8188</xdr:col>
                    <xdr:colOff>0</xdr:colOff>
                    <xdr:row>852035</xdr:row>
                    <xdr:rowOff>0</xdr:rowOff>
                  </to>
                </anchor>
              </controlPr>
            </control>
          </mc:Choice>
        </mc:AlternateContent>
        <mc:AlternateContent xmlns:mc="http://schemas.openxmlformats.org/markup-compatibility/2006">
          <mc:Choice Requires="x14">
            <control shapeId="62028" r:id="rId531" name="Button 588">
              <controlPr locked="0" defaultSize="0" autoFill="0" autoLine="0" autoPict="0">
                <anchor moveWithCells="1" sizeWithCells="1">
                  <from>
                    <xdr:col>8188</xdr:col>
                    <xdr:colOff>0</xdr:colOff>
                    <xdr:row>917571</xdr:row>
                    <xdr:rowOff>0</xdr:rowOff>
                  </from>
                  <to>
                    <xdr:col>8188</xdr:col>
                    <xdr:colOff>0</xdr:colOff>
                    <xdr:row>917571</xdr:row>
                    <xdr:rowOff>0</xdr:rowOff>
                  </to>
                </anchor>
              </controlPr>
            </control>
          </mc:Choice>
        </mc:AlternateContent>
        <mc:AlternateContent xmlns:mc="http://schemas.openxmlformats.org/markup-compatibility/2006">
          <mc:Choice Requires="x14">
            <control shapeId="62029" r:id="rId532" name="Button 589">
              <controlPr locked="0" defaultSize="0" autoFill="0" autoLine="0" autoPict="0">
                <anchor moveWithCells="1" sizeWithCells="1">
                  <from>
                    <xdr:col>8188</xdr:col>
                    <xdr:colOff>0</xdr:colOff>
                    <xdr:row>983107</xdr:row>
                    <xdr:rowOff>0</xdr:rowOff>
                  </from>
                  <to>
                    <xdr:col>8188</xdr:col>
                    <xdr:colOff>0</xdr:colOff>
                    <xdr:row>983107</xdr:row>
                    <xdr:rowOff>0</xdr:rowOff>
                  </to>
                </anchor>
              </controlPr>
            </control>
          </mc:Choice>
        </mc:AlternateContent>
        <mc:AlternateContent xmlns:mc="http://schemas.openxmlformats.org/markup-compatibility/2006">
          <mc:Choice Requires="x14">
            <control shapeId="62030" r:id="rId533" name="Button 590">
              <controlPr locked="0" defaultSize="0" autoFill="0" autoLine="0" autoPict="0">
                <anchor moveWithCells="1" sizeWithCells="1">
                  <from>
                    <xdr:col>8444</xdr:col>
                    <xdr:colOff>0</xdr:colOff>
                    <xdr:row>67</xdr:row>
                    <xdr:rowOff>0</xdr:rowOff>
                  </from>
                  <to>
                    <xdr:col>8444</xdr:col>
                    <xdr:colOff>0</xdr:colOff>
                    <xdr:row>67</xdr:row>
                    <xdr:rowOff>0</xdr:rowOff>
                  </to>
                </anchor>
              </controlPr>
            </control>
          </mc:Choice>
        </mc:AlternateContent>
        <mc:AlternateContent xmlns:mc="http://schemas.openxmlformats.org/markup-compatibility/2006">
          <mc:Choice Requires="x14">
            <control shapeId="62031" r:id="rId534" name="Button 591">
              <controlPr locked="0" defaultSize="0" autoFill="0" autoLine="0" autoPict="0">
                <anchor moveWithCells="1" sizeWithCells="1">
                  <from>
                    <xdr:col>8444</xdr:col>
                    <xdr:colOff>0</xdr:colOff>
                    <xdr:row>65603</xdr:row>
                    <xdr:rowOff>0</xdr:rowOff>
                  </from>
                  <to>
                    <xdr:col>8444</xdr:col>
                    <xdr:colOff>0</xdr:colOff>
                    <xdr:row>65603</xdr:row>
                    <xdr:rowOff>0</xdr:rowOff>
                  </to>
                </anchor>
              </controlPr>
            </control>
          </mc:Choice>
        </mc:AlternateContent>
        <mc:AlternateContent xmlns:mc="http://schemas.openxmlformats.org/markup-compatibility/2006">
          <mc:Choice Requires="x14">
            <control shapeId="62032" r:id="rId535" name="Button 592">
              <controlPr locked="0" defaultSize="0" autoFill="0" autoLine="0" autoPict="0">
                <anchor moveWithCells="1" sizeWithCells="1">
                  <from>
                    <xdr:col>8444</xdr:col>
                    <xdr:colOff>0</xdr:colOff>
                    <xdr:row>131139</xdr:row>
                    <xdr:rowOff>0</xdr:rowOff>
                  </from>
                  <to>
                    <xdr:col>8444</xdr:col>
                    <xdr:colOff>0</xdr:colOff>
                    <xdr:row>131139</xdr:row>
                    <xdr:rowOff>0</xdr:rowOff>
                  </to>
                </anchor>
              </controlPr>
            </control>
          </mc:Choice>
        </mc:AlternateContent>
        <mc:AlternateContent xmlns:mc="http://schemas.openxmlformats.org/markup-compatibility/2006">
          <mc:Choice Requires="x14">
            <control shapeId="62033" r:id="rId536" name="Button 593">
              <controlPr locked="0" defaultSize="0" autoFill="0" autoLine="0" autoPict="0">
                <anchor moveWithCells="1" sizeWithCells="1">
                  <from>
                    <xdr:col>8444</xdr:col>
                    <xdr:colOff>0</xdr:colOff>
                    <xdr:row>196675</xdr:row>
                    <xdr:rowOff>0</xdr:rowOff>
                  </from>
                  <to>
                    <xdr:col>8444</xdr:col>
                    <xdr:colOff>0</xdr:colOff>
                    <xdr:row>196675</xdr:row>
                    <xdr:rowOff>0</xdr:rowOff>
                  </to>
                </anchor>
              </controlPr>
            </control>
          </mc:Choice>
        </mc:AlternateContent>
        <mc:AlternateContent xmlns:mc="http://schemas.openxmlformats.org/markup-compatibility/2006">
          <mc:Choice Requires="x14">
            <control shapeId="62034" r:id="rId537" name="Button 594">
              <controlPr locked="0" defaultSize="0" autoFill="0" autoLine="0" autoPict="0">
                <anchor moveWithCells="1" sizeWithCells="1">
                  <from>
                    <xdr:col>8444</xdr:col>
                    <xdr:colOff>0</xdr:colOff>
                    <xdr:row>262211</xdr:row>
                    <xdr:rowOff>0</xdr:rowOff>
                  </from>
                  <to>
                    <xdr:col>8444</xdr:col>
                    <xdr:colOff>0</xdr:colOff>
                    <xdr:row>262211</xdr:row>
                    <xdr:rowOff>0</xdr:rowOff>
                  </to>
                </anchor>
              </controlPr>
            </control>
          </mc:Choice>
        </mc:AlternateContent>
        <mc:AlternateContent xmlns:mc="http://schemas.openxmlformats.org/markup-compatibility/2006">
          <mc:Choice Requires="x14">
            <control shapeId="62035" r:id="rId538" name="Button 595">
              <controlPr locked="0" defaultSize="0" autoFill="0" autoLine="0" autoPict="0">
                <anchor moveWithCells="1" sizeWithCells="1">
                  <from>
                    <xdr:col>8444</xdr:col>
                    <xdr:colOff>0</xdr:colOff>
                    <xdr:row>327747</xdr:row>
                    <xdr:rowOff>0</xdr:rowOff>
                  </from>
                  <to>
                    <xdr:col>8444</xdr:col>
                    <xdr:colOff>0</xdr:colOff>
                    <xdr:row>327747</xdr:row>
                    <xdr:rowOff>0</xdr:rowOff>
                  </to>
                </anchor>
              </controlPr>
            </control>
          </mc:Choice>
        </mc:AlternateContent>
        <mc:AlternateContent xmlns:mc="http://schemas.openxmlformats.org/markup-compatibility/2006">
          <mc:Choice Requires="x14">
            <control shapeId="62036" r:id="rId539" name="Button 596">
              <controlPr locked="0" defaultSize="0" autoFill="0" autoLine="0" autoPict="0">
                <anchor moveWithCells="1" sizeWithCells="1">
                  <from>
                    <xdr:col>8444</xdr:col>
                    <xdr:colOff>0</xdr:colOff>
                    <xdr:row>393283</xdr:row>
                    <xdr:rowOff>0</xdr:rowOff>
                  </from>
                  <to>
                    <xdr:col>8444</xdr:col>
                    <xdr:colOff>0</xdr:colOff>
                    <xdr:row>393283</xdr:row>
                    <xdr:rowOff>0</xdr:rowOff>
                  </to>
                </anchor>
              </controlPr>
            </control>
          </mc:Choice>
        </mc:AlternateContent>
        <mc:AlternateContent xmlns:mc="http://schemas.openxmlformats.org/markup-compatibility/2006">
          <mc:Choice Requires="x14">
            <control shapeId="62037" r:id="rId540" name="Button 597">
              <controlPr locked="0" defaultSize="0" autoFill="0" autoLine="0" autoPict="0">
                <anchor moveWithCells="1" sizeWithCells="1">
                  <from>
                    <xdr:col>8444</xdr:col>
                    <xdr:colOff>0</xdr:colOff>
                    <xdr:row>458819</xdr:row>
                    <xdr:rowOff>0</xdr:rowOff>
                  </from>
                  <to>
                    <xdr:col>8444</xdr:col>
                    <xdr:colOff>0</xdr:colOff>
                    <xdr:row>458819</xdr:row>
                    <xdr:rowOff>0</xdr:rowOff>
                  </to>
                </anchor>
              </controlPr>
            </control>
          </mc:Choice>
        </mc:AlternateContent>
        <mc:AlternateContent xmlns:mc="http://schemas.openxmlformats.org/markup-compatibility/2006">
          <mc:Choice Requires="x14">
            <control shapeId="62038" r:id="rId541" name="Button 598">
              <controlPr locked="0" defaultSize="0" autoFill="0" autoLine="0" autoPict="0">
                <anchor moveWithCells="1" sizeWithCells="1">
                  <from>
                    <xdr:col>8444</xdr:col>
                    <xdr:colOff>0</xdr:colOff>
                    <xdr:row>524355</xdr:row>
                    <xdr:rowOff>0</xdr:rowOff>
                  </from>
                  <to>
                    <xdr:col>8444</xdr:col>
                    <xdr:colOff>0</xdr:colOff>
                    <xdr:row>524355</xdr:row>
                    <xdr:rowOff>0</xdr:rowOff>
                  </to>
                </anchor>
              </controlPr>
            </control>
          </mc:Choice>
        </mc:AlternateContent>
        <mc:AlternateContent xmlns:mc="http://schemas.openxmlformats.org/markup-compatibility/2006">
          <mc:Choice Requires="x14">
            <control shapeId="62039" r:id="rId542" name="Button 599">
              <controlPr locked="0" defaultSize="0" autoFill="0" autoLine="0" autoPict="0">
                <anchor moveWithCells="1" sizeWithCells="1">
                  <from>
                    <xdr:col>8444</xdr:col>
                    <xdr:colOff>0</xdr:colOff>
                    <xdr:row>589891</xdr:row>
                    <xdr:rowOff>0</xdr:rowOff>
                  </from>
                  <to>
                    <xdr:col>8444</xdr:col>
                    <xdr:colOff>0</xdr:colOff>
                    <xdr:row>589891</xdr:row>
                    <xdr:rowOff>0</xdr:rowOff>
                  </to>
                </anchor>
              </controlPr>
            </control>
          </mc:Choice>
        </mc:AlternateContent>
        <mc:AlternateContent xmlns:mc="http://schemas.openxmlformats.org/markup-compatibility/2006">
          <mc:Choice Requires="x14">
            <control shapeId="62040" r:id="rId543" name="Button 600">
              <controlPr locked="0" defaultSize="0" autoFill="0" autoLine="0" autoPict="0">
                <anchor moveWithCells="1" sizeWithCells="1">
                  <from>
                    <xdr:col>8444</xdr:col>
                    <xdr:colOff>0</xdr:colOff>
                    <xdr:row>655427</xdr:row>
                    <xdr:rowOff>0</xdr:rowOff>
                  </from>
                  <to>
                    <xdr:col>8444</xdr:col>
                    <xdr:colOff>0</xdr:colOff>
                    <xdr:row>655427</xdr:row>
                    <xdr:rowOff>0</xdr:rowOff>
                  </to>
                </anchor>
              </controlPr>
            </control>
          </mc:Choice>
        </mc:AlternateContent>
        <mc:AlternateContent xmlns:mc="http://schemas.openxmlformats.org/markup-compatibility/2006">
          <mc:Choice Requires="x14">
            <control shapeId="62041" r:id="rId544" name="Button 601">
              <controlPr locked="0" defaultSize="0" autoFill="0" autoLine="0" autoPict="0">
                <anchor moveWithCells="1" sizeWithCells="1">
                  <from>
                    <xdr:col>8444</xdr:col>
                    <xdr:colOff>0</xdr:colOff>
                    <xdr:row>720963</xdr:row>
                    <xdr:rowOff>0</xdr:rowOff>
                  </from>
                  <to>
                    <xdr:col>8444</xdr:col>
                    <xdr:colOff>0</xdr:colOff>
                    <xdr:row>720963</xdr:row>
                    <xdr:rowOff>0</xdr:rowOff>
                  </to>
                </anchor>
              </controlPr>
            </control>
          </mc:Choice>
        </mc:AlternateContent>
        <mc:AlternateContent xmlns:mc="http://schemas.openxmlformats.org/markup-compatibility/2006">
          <mc:Choice Requires="x14">
            <control shapeId="62042" r:id="rId545" name="Button 602">
              <controlPr locked="0" defaultSize="0" autoFill="0" autoLine="0" autoPict="0">
                <anchor moveWithCells="1" sizeWithCells="1">
                  <from>
                    <xdr:col>8444</xdr:col>
                    <xdr:colOff>0</xdr:colOff>
                    <xdr:row>786499</xdr:row>
                    <xdr:rowOff>0</xdr:rowOff>
                  </from>
                  <to>
                    <xdr:col>8444</xdr:col>
                    <xdr:colOff>0</xdr:colOff>
                    <xdr:row>786499</xdr:row>
                    <xdr:rowOff>0</xdr:rowOff>
                  </to>
                </anchor>
              </controlPr>
            </control>
          </mc:Choice>
        </mc:AlternateContent>
        <mc:AlternateContent xmlns:mc="http://schemas.openxmlformats.org/markup-compatibility/2006">
          <mc:Choice Requires="x14">
            <control shapeId="62043" r:id="rId546" name="Button 603">
              <controlPr locked="0" defaultSize="0" autoFill="0" autoLine="0" autoPict="0">
                <anchor moveWithCells="1" sizeWithCells="1">
                  <from>
                    <xdr:col>8444</xdr:col>
                    <xdr:colOff>0</xdr:colOff>
                    <xdr:row>852035</xdr:row>
                    <xdr:rowOff>0</xdr:rowOff>
                  </from>
                  <to>
                    <xdr:col>8444</xdr:col>
                    <xdr:colOff>0</xdr:colOff>
                    <xdr:row>852035</xdr:row>
                    <xdr:rowOff>0</xdr:rowOff>
                  </to>
                </anchor>
              </controlPr>
            </control>
          </mc:Choice>
        </mc:AlternateContent>
        <mc:AlternateContent xmlns:mc="http://schemas.openxmlformats.org/markup-compatibility/2006">
          <mc:Choice Requires="x14">
            <control shapeId="62044" r:id="rId547" name="Button 604">
              <controlPr locked="0" defaultSize="0" autoFill="0" autoLine="0" autoPict="0">
                <anchor moveWithCells="1" sizeWithCells="1">
                  <from>
                    <xdr:col>8444</xdr:col>
                    <xdr:colOff>0</xdr:colOff>
                    <xdr:row>917571</xdr:row>
                    <xdr:rowOff>0</xdr:rowOff>
                  </from>
                  <to>
                    <xdr:col>8444</xdr:col>
                    <xdr:colOff>0</xdr:colOff>
                    <xdr:row>917571</xdr:row>
                    <xdr:rowOff>0</xdr:rowOff>
                  </to>
                </anchor>
              </controlPr>
            </control>
          </mc:Choice>
        </mc:AlternateContent>
        <mc:AlternateContent xmlns:mc="http://schemas.openxmlformats.org/markup-compatibility/2006">
          <mc:Choice Requires="x14">
            <control shapeId="62045" r:id="rId548" name="Button 605">
              <controlPr locked="0" defaultSize="0" autoFill="0" autoLine="0" autoPict="0">
                <anchor moveWithCells="1" sizeWithCells="1">
                  <from>
                    <xdr:col>8444</xdr:col>
                    <xdr:colOff>0</xdr:colOff>
                    <xdr:row>983107</xdr:row>
                    <xdr:rowOff>0</xdr:rowOff>
                  </from>
                  <to>
                    <xdr:col>8444</xdr:col>
                    <xdr:colOff>0</xdr:colOff>
                    <xdr:row>983107</xdr:row>
                    <xdr:rowOff>0</xdr:rowOff>
                  </to>
                </anchor>
              </controlPr>
            </control>
          </mc:Choice>
        </mc:AlternateContent>
        <mc:AlternateContent xmlns:mc="http://schemas.openxmlformats.org/markup-compatibility/2006">
          <mc:Choice Requires="x14">
            <control shapeId="62046" r:id="rId549" name="Button 606">
              <controlPr locked="0" defaultSize="0" autoFill="0" autoLine="0" autoPict="0">
                <anchor moveWithCells="1" sizeWithCells="1">
                  <from>
                    <xdr:col>8700</xdr:col>
                    <xdr:colOff>0</xdr:colOff>
                    <xdr:row>67</xdr:row>
                    <xdr:rowOff>0</xdr:rowOff>
                  </from>
                  <to>
                    <xdr:col>8700</xdr:col>
                    <xdr:colOff>0</xdr:colOff>
                    <xdr:row>67</xdr:row>
                    <xdr:rowOff>0</xdr:rowOff>
                  </to>
                </anchor>
              </controlPr>
            </control>
          </mc:Choice>
        </mc:AlternateContent>
        <mc:AlternateContent xmlns:mc="http://schemas.openxmlformats.org/markup-compatibility/2006">
          <mc:Choice Requires="x14">
            <control shapeId="62047" r:id="rId550" name="Button 607">
              <controlPr locked="0" defaultSize="0" autoFill="0" autoLine="0" autoPict="0">
                <anchor moveWithCells="1" sizeWithCells="1">
                  <from>
                    <xdr:col>8700</xdr:col>
                    <xdr:colOff>0</xdr:colOff>
                    <xdr:row>65603</xdr:row>
                    <xdr:rowOff>0</xdr:rowOff>
                  </from>
                  <to>
                    <xdr:col>8700</xdr:col>
                    <xdr:colOff>0</xdr:colOff>
                    <xdr:row>65603</xdr:row>
                    <xdr:rowOff>0</xdr:rowOff>
                  </to>
                </anchor>
              </controlPr>
            </control>
          </mc:Choice>
        </mc:AlternateContent>
        <mc:AlternateContent xmlns:mc="http://schemas.openxmlformats.org/markup-compatibility/2006">
          <mc:Choice Requires="x14">
            <control shapeId="62048" r:id="rId551" name="Button 608">
              <controlPr locked="0" defaultSize="0" autoFill="0" autoLine="0" autoPict="0">
                <anchor moveWithCells="1" sizeWithCells="1">
                  <from>
                    <xdr:col>8700</xdr:col>
                    <xdr:colOff>0</xdr:colOff>
                    <xdr:row>131139</xdr:row>
                    <xdr:rowOff>0</xdr:rowOff>
                  </from>
                  <to>
                    <xdr:col>8700</xdr:col>
                    <xdr:colOff>0</xdr:colOff>
                    <xdr:row>131139</xdr:row>
                    <xdr:rowOff>0</xdr:rowOff>
                  </to>
                </anchor>
              </controlPr>
            </control>
          </mc:Choice>
        </mc:AlternateContent>
        <mc:AlternateContent xmlns:mc="http://schemas.openxmlformats.org/markup-compatibility/2006">
          <mc:Choice Requires="x14">
            <control shapeId="62049" r:id="rId552" name="Button 609">
              <controlPr locked="0" defaultSize="0" autoFill="0" autoLine="0" autoPict="0">
                <anchor moveWithCells="1" sizeWithCells="1">
                  <from>
                    <xdr:col>8700</xdr:col>
                    <xdr:colOff>0</xdr:colOff>
                    <xdr:row>196675</xdr:row>
                    <xdr:rowOff>0</xdr:rowOff>
                  </from>
                  <to>
                    <xdr:col>8700</xdr:col>
                    <xdr:colOff>0</xdr:colOff>
                    <xdr:row>196675</xdr:row>
                    <xdr:rowOff>0</xdr:rowOff>
                  </to>
                </anchor>
              </controlPr>
            </control>
          </mc:Choice>
        </mc:AlternateContent>
        <mc:AlternateContent xmlns:mc="http://schemas.openxmlformats.org/markup-compatibility/2006">
          <mc:Choice Requires="x14">
            <control shapeId="62050" r:id="rId553" name="Button 610">
              <controlPr locked="0" defaultSize="0" autoFill="0" autoLine="0" autoPict="0">
                <anchor moveWithCells="1" sizeWithCells="1">
                  <from>
                    <xdr:col>8700</xdr:col>
                    <xdr:colOff>0</xdr:colOff>
                    <xdr:row>262211</xdr:row>
                    <xdr:rowOff>0</xdr:rowOff>
                  </from>
                  <to>
                    <xdr:col>8700</xdr:col>
                    <xdr:colOff>0</xdr:colOff>
                    <xdr:row>262211</xdr:row>
                    <xdr:rowOff>0</xdr:rowOff>
                  </to>
                </anchor>
              </controlPr>
            </control>
          </mc:Choice>
        </mc:AlternateContent>
        <mc:AlternateContent xmlns:mc="http://schemas.openxmlformats.org/markup-compatibility/2006">
          <mc:Choice Requires="x14">
            <control shapeId="62051" r:id="rId554" name="Button 611">
              <controlPr locked="0" defaultSize="0" autoFill="0" autoLine="0" autoPict="0">
                <anchor moveWithCells="1" sizeWithCells="1">
                  <from>
                    <xdr:col>8700</xdr:col>
                    <xdr:colOff>0</xdr:colOff>
                    <xdr:row>327747</xdr:row>
                    <xdr:rowOff>0</xdr:rowOff>
                  </from>
                  <to>
                    <xdr:col>8700</xdr:col>
                    <xdr:colOff>0</xdr:colOff>
                    <xdr:row>327747</xdr:row>
                    <xdr:rowOff>0</xdr:rowOff>
                  </to>
                </anchor>
              </controlPr>
            </control>
          </mc:Choice>
        </mc:AlternateContent>
        <mc:AlternateContent xmlns:mc="http://schemas.openxmlformats.org/markup-compatibility/2006">
          <mc:Choice Requires="x14">
            <control shapeId="62052" r:id="rId555" name="Button 612">
              <controlPr locked="0" defaultSize="0" autoFill="0" autoLine="0" autoPict="0">
                <anchor moveWithCells="1" sizeWithCells="1">
                  <from>
                    <xdr:col>8700</xdr:col>
                    <xdr:colOff>0</xdr:colOff>
                    <xdr:row>393283</xdr:row>
                    <xdr:rowOff>0</xdr:rowOff>
                  </from>
                  <to>
                    <xdr:col>8700</xdr:col>
                    <xdr:colOff>0</xdr:colOff>
                    <xdr:row>393283</xdr:row>
                    <xdr:rowOff>0</xdr:rowOff>
                  </to>
                </anchor>
              </controlPr>
            </control>
          </mc:Choice>
        </mc:AlternateContent>
        <mc:AlternateContent xmlns:mc="http://schemas.openxmlformats.org/markup-compatibility/2006">
          <mc:Choice Requires="x14">
            <control shapeId="62053" r:id="rId556" name="Button 613">
              <controlPr locked="0" defaultSize="0" autoFill="0" autoLine="0" autoPict="0">
                <anchor moveWithCells="1" sizeWithCells="1">
                  <from>
                    <xdr:col>8700</xdr:col>
                    <xdr:colOff>0</xdr:colOff>
                    <xdr:row>458819</xdr:row>
                    <xdr:rowOff>0</xdr:rowOff>
                  </from>
                  <to>
                    <xdr:col>8700</xdr:col>
                    <xdr:colOff>0</xdr:colOff>
                    <xdr:row>458819</xdr:row>
                    <xdr:rowOff>0</xdr:rowOff>
                  </to>
                </anchor>
              </controlPr>
            </control>
          </mc:Choice>
        </mc:AlternateContent>
        <mc:AlternateContent xmlns:mc="http://schemas.openxmlformats.org/markup-compatibility/2006">
          <mc:Choice Requires="x14">
            <control shapeId="62054" r:id="rId557" name="Button 614">
              <controlPr locked="0" defaultSize="0" autoFill="0" autoLine="0" autoPict="0">
                <anchor moveWithCells="1" sizeWithCells="1">
                  <from>
                    <xdr:col>8700</xdr:col>
                    <xdr:colOff>0</xdr:colOff>
                    <xdr:row>524355</xdr:row>
                    <xdr:rowOff>0</xdr:rowOff>
                  </from>
                  <to>
                    <xdr:col>8700</xdr:col>
                    <xdr:colOff>0</xdr:colOff>
                    <xdr:row>524355</xdr:row>
                    <xdr:rowOff>0</xdr:rowOff>
                  </to>
                </anchor>
              </controlPr>
            </control>
          </mc:Choice>
        </mc:AlternateContent>
        <mc:AlternateContent xmlns:mc="http://schemas.openxmlformats.org/markup-compatibility/2006">
          <mc:Choice Requires="x14">
            <control shapeId="62055" r:id="rId558" name="Button 615">
              <controlPr locked="0" defaultSize="0" autoFill="0" autoLine="0" autoPict="0">
                <anchor moveWithCells="1" sizeWithCells="1">
                  <from>
                    <xdr:col>8700</xdr:col>
                    <xdr:colOff>0</xdr:colOff>
                    <xdr:row>589891</xdr:row>
                    <xdr:rowOff>0</xdr:rowOff>
                  </from>
                  <to>
                    <xdr:col>8700</xdr:col>
                    <xdr:colOff>0</xdr:colOff>
                    <xdr:row>589891</xdr:row>
                    <xdr:rowOff>0</xdr:rowOff>
                  </to>
                </anchor>
              </controlPr>
            </control>
          </mc:Choice>
        </mc:AlternateContent>
        <mc:AlternateContent xmlns:mc="http://schemas.openxmlformats.org/markup-compatibility/2006">
          <mc:Choice Requires="x14">
            <control shapeId="62056" r:id="rId559" name="Button 616">
              <controlPr locked="0" defaultSize="0" autoFill="0" autoLine="0" autoPict="0">
                <anchor moveWithCells="1" sizeWithCells="1">
                  <from>
                    <xdr:col>8700</xdr:col>
                    <xdr:colOff>0</xdr:colOff>
                    <xdr:row>655427</xdr:row>
                    <xdr:rowOff>0</xdr:rowOff>
                  </from>
                  <to>
                    <xdr:col>8700</xdr:col>
                    <xdr:colOff>0</xdr:colOff>
                    <xdr:row>655427</xdr:row>
                    <xdr:rowOff>0</xdr:rowOff>
                  </to>
                </anchor>
              </controlPr>
            </control>
          </mc:Choice>
        </mc:AlternateContent>
        <mc:AlternateContent xmlns:mc="http://schemas.openxmlformats.org/markup-compatibility/2006">
          <mc:Choice Requires="x14">
            <control shapeId="62057" r:id="rId560" name="Button 617">
              <controlPr locked="0" defaultSize="0" autoFill="0" autoLine="0" autoPict="0">
                <anchor moveWithCells="1" sizeWithCells="1">
                  <from>
                    <xdr:col>8700</xdr:col>
                    <xdr:colOff>0</xdr:colOff>
                    <xdr:row>720963</xdr:row>
                    <xdr:rowOff>0</xdr:rowOff>
                  </from>
                  <to>
                    <xdr:col>8700</xdr:col>
                    <xdr:colOff>0</xdr:colOff>
                    <xdr:row>720963</xdr:row>
                    <xdr:rowOff>0</xdr:rowOff>
                  </to>
                </anchor>
              </controlPr>
            </control>
          </mc:Choice>
        </mc:AlternateContent>
        <mc:AlternateContent xmlns:mc="http://schemas.openxmlformats.org/markup-compatibility/2006">
          <mc:Choice Requires="x14">
            <control shapeId="62058" r:id="rId561" name="Button 618">
              <controlPr locked="0" defaultSize="0" autoFill="0" autoLine="0" autoPict="0">
                <anchor moveWithCells="1" sizeWithCells="1">
                  <from>
                    <xdr:col>8700</xdr:col>
                    <xdr:colOff>0</xdr:colOff>
                    <xdr:row>786499</xdr:row>
                    <xdr:rowOff>0</xdr:rowOff>
                  </from>
                  <to>
                    <xdr:col>8700</xdr:col>
                    <xdr:colOff>0</xdr:colOff>
                    <xdr:row>786499</xdr:row>
                    <xdr:rowOff>0</xdr:rowOff>
                  </to>
                </anchor>
              </controlPr>
            </control>
          </mc:Choice>
        </mc:AlternateContent>
        <mc:AlternateContent xmlns:mc="http://schemas.openxmlformats.org/markup-compatibility/2006">
          <mc:Choice Requires="x14">
            <control shapeId="62059" r:id="rId562" name="Button 619">
              <controlPr locked="0" defaultSize="0" autoFill="0" autoLine="0" autoPict="0">
                <anchor moveWithCells="1" sizeWithCells="1">
                  <from>
                    <xdr:col>8700</xdr:col>
                    <xdr:colOff>0</xdr:colOff>
                    <xdr:row>852035</xdr:row>
                    <xdr:rowOff>0</xdr:rowOff>
                  </from>
                  <to>
                    <xdr:col>8700</xdr:col>
                    <xdr:colOff>0</xdr:colOff>
                    <xdr:row>852035</xdr:row>
                    <xdr:rowOff>0</xdr:rowOff>
                  </to>
                </anchor>
              </controlPr>
            </control>
          </mc:Choice>
        </mc:AlternateContent>
        <mc:AlternateContent xmlns:mc="http://schemas.openxmlformats.org/markup-compatibility/2006">
          <mc:Choice Requires="x14">
            <control shapeId="62060" r:id="rId563" name="Button 620">
              <controlPr locked="0" defaultSize="0" autoFill="0" autoLine="0" autoPict="0">
                <anchor moveWithCells="1" sizeWithCells="1">
                  <from>
                    <xdr:col>8700</xdr:col>
                    <xdr:colOff>0</xdr:colOff>
                    <xdr:row>917571</xdr:row>
                    <xdr:rowOff>0</xdr:rowOff>
                  </from>
                  <to>
                    <xdr:col>8700</xdr:col>
                    <xdr:colOff>0</xdr:colOff>
                    <xdr:row>917571</xdr:row>
                    <xdr:rowOff>0</xdr:rowOff>
                  </to>
                </anchor>
              </controlPr>
            </control>
          </mc:Choice>
        </mc:AlternateContent>
        <mc:AlternateContent xmlns:mc="http://schemas.openxmlformats.org/markup-compatibility/2006">
          <mc:Choice Requires="x14">
            <control shapeId="62061" r:id="rId564" name="Button 621">
              <controlPr locked="0" defaultSize="0" autoFill="0" autoLine="0" autoPict="0">
                <anchor moveWithCells="1" sizeWithCells="1">
                  <from>
                    <xdr:col>8700</xdr:col>
                    <xdr:colOff>0</xdr:colOff>
                    <xdr:row>983107</xdr:row>
                    <xdr:rowOff>0</xdr:rowOff>
                  </from>
                  <to>
                    <xdr:col>8700</xdr:col>
                    <xdr:colOff>0</xdr:colOff>
                    <xdr:row>983107</xdr:row>
                    <xdr:rowOff>0</xdr:rowOff>
                  </to>
                </anchor>
              </controlPr>
            </control>
          </mc:Choice>
        </mc:AlternateContent>
        <mc:AlternateContent xmlns:mc="http://schemas.openxmlformats.org/markup-compatibility/2006">
          <mc:Choice Requires="x14">
            <control shapeId="62062" r:id="rId565" name="Button 622">
              <controlPr locked="0" defaultSize="0" autoFill="0" autoLine="0" autoPict="0">
                <anchor moveWithCells="1" sizeWithCells="1">
                  <from>
                    <xdr:col>8956</xdr:col>
                    <xdr:colOff>0</xdr:colOff>
                    <xdr:row>67</xdr:row>
                    <xdr:rowOff>0</xdr:rowOff>
                  </from>
                  <to>
                    <xdr:col>8956</xdr:col>
                    <xdr:colOff>0</xdr:colOff>
                    <xdr:row>67</xdr:row>
                    <xdr:rowOff>0</xdr:rowOff>
                  </to>
                </anchor>
              </controlPr>
            </control>
          </mc:Choice>
        </mc:AlternateContent>
        <mc:AlternateContent xmlns:mc="http://schemas.openxmlformats.org/markup-compatibility/2006">
          <mc:Choice Requires="x14">
            <control shapeId="62063" r:id="rId566" name="Button 623">
              <controlPr locked="0" defaultSize="0" autoFill="0" autoLine="0" autoPict="0">
                <anchor moveWithCells="1" sizeWithCells="1">
                  <from>
                    <xdr:col>8956</xdr:col>
                    <xdr:colOff>0</xdr:colOff>
                    <xdr:row>65603</xdr:row>
                    <xdr:rowOff>0</xdr:rowOff>
                  </from>
                  <to>
                    <xdr:col>8956</xdr:col>
                    <xdr:colOff>0</xdr:colOff>
                    <xdr:row>65603</xdr:row>
                    <xdr:rowOff>0</xdr:rowOff>
                  </to>
                </anchor>
              </controlPr>
            </control>
          </mc:Choice>
        </mc:AlternateContent>
        <mc:AlternateContent xmlns:mc="http://schemas.openxmlformats.org/markup-compatibility/2006">
          <mc:Choice Requires="x14">
            <control shapeId="62064" r:id="rId567" name="Button 624">
              <controlPr locked="0" defaultSize="0" autoFill="0" autoLine="0" autoPict="0">
                <anchor moveWithCells="1" sizeWithCells="1">
                  <from>
                    <xdr:col>8956</xdr:col>
                    <xdr:colOff>0</xdr:colOff>
                    <xdr:row>131139</xdr:row>
                    <xdr:rowOff>0</xdr:rowOff>
                  </from>
                  <to>
                    <xdr:col>8956</xdr:col>
                    <xdr:colOff>0</xdr:colOff>
                    <xdr:row>131139</xdr:row>
                    <xdr:rowOff>0</xdr:rowOff>
                  </to>
                </anchor>
              </controlPr>
            </control>
          </mc:Choice>
        </mc:AlternateContent>
        <mc:AlternateContent xmlns:mc="http://schemas.openxmlformats.org/markup-compatibility/2006">
          <mc:Choice Requires="x14">
            <control shapeId="62065" r:id="rId568" name="Button 625">
              <controlPr locked="0" defaultSize="0" autoFill="0" autoLine="0" autoPict="0">
                <anchor moveWithCells="1" sizeWithCells="1">
                  <from>
                    <xdr:col>8956</xdr:col>
                    <xdr:colOff>0</xdr:colOff>
                    <xdr:row>196675</xdr:row>
                    <xdr:rowOff>0</xdr:rowOff>
                  </from>
                  <to>
                    <xdr:col>8956</xdr:col>
                    <xdr:colOff>0</xdr:colOff>
                    <xdr:row>196675</xdr:row>
                    <xdr:rowOff>0</xdr:rowOff>
                  </to>
                </anchor>
              </controlPr>
            </control>
          </mc:Choice>
        </mc:AlternateContent>
        <mc:AlternateContent xmlns:mc="http://schemas.openxmlformats.org/markup-compatibility/2006">
          <mc:Choice Requires="x14">
            <control shapeId="62066" r:id="rId569" name="Button 626">
              <controlPr locked="0" defaultSize="0" autoFill="0" autoLine="0" autoPict="0">
                <anchor moveWithCells="1" sizeWithCells="1">
                  <from>
                    <xdr:col>8956</xdr:col>
                    <xdr:colOff>0</xdr:colOff>
                    <xdr:row>262211</xdr:row>
                    <xdr:rowOff>0</xdr:rowOff>
                  </from>
                  <to>
                    <xdr:col>8956</xdr:col>
                    <xdr:colOff>0</xdr:colOff>
                    <xdr:row>262211</xdr:row>
                    <xdr:rowOff>0</xdr:rowOff>
                  </to>
                </anchor>
              </controlPr>
            </control>
          </mc:Choice>
        </mc:AlternateContent>
        <mc:AlternateContent xmlns:mc="http://schemas.openxmlformats.org/markup-compatibility/2006">
          <mc:Choice Requires="x14">
            <control shapeId="62067" r:id="rId570" name="Button 627">
              <controlPr locked="0" defaultSize="0" autoFill="0" autoLine="0" autoPict="0">
                <anchor moveWithCells="1" sizeWithCells="1">
                  <from>
                    <xdr:col>8956</xdr:col>
                    <xdr:colOff>0</xdr:colOff>
                    <xdr:row>327747</xdr:row>
                    <xdr:rowOff>0</xdr:rowOff>
                  </from>
                  <to>
                    <xdr:col>8956</xdr:col>
                    <xdr:colOff>0</xdr:colOff>
                    <xdr:row>327747</xdr:row>
                    <xdr:rowOff>0</xdr:rowOff>
                  </to>
                </anchor>
              </controlPr>
            </control>
          </mc:Choice>
        </mc:AlternateContent>
        <mc:AlternateContent xmlns:mc="http://schemas.openxmlformats.org/markup-compatibility/2006">
          <mc:Choice Requires="x14">
            <control shapeId="62068" r:id="rId571" name="Button 628">
              <controlPr locked="0" defaultSize="0" autoFill="0" autoLine="0" autoPict="0">
                <anchor moveWithCells="1" sizeWithCells="1">
                  <from>
                    <xdr:col>8956</xdr:col>
                    <xdr:colOff>0</xdr:colOff>
                    <xdr:row>393283</xdr:row>
                    <xdr:rowOff>0</xdr:rowOff>
                  </from>
                  <to>
                    <xdr:col>8956</xdr:col>
                    <xdr:colOff>0</xdr:colOff>
                    <xdr:row>393283</xdr:row>
                    <xdr:rowOff>0</xdr:rowOff>
                  </to>
                </anchor>
              </controlPr>
            </control>
          </mc:Choice>
        </mc:AlternateContent>
        <mc:AlternateContent xmlns:mc="http://schemas.openxmlformats.org/markup-compatibility/2006">
          <mc:Choice Requires="x14">
            <control shapeId="62069" r:id="rId572" name="Button 629">
              <controlPr locked="0" defaultSize="0" autoFill="0" autoLine="0" autoPict="0">
                <anchor moveWithCells="1" sizeWithCells="1">
                  <from>
                    <xdr:col>8956</xdr:col>
                    <xdr:colOff>0</xdr:colOff>
                    <xdr:row>458819</xdr:row>
                    <xdr:rowOff>0</xdr:rowOff>
                  </from>
                  <to>
                    <xdr:col>8956</xdr:col>
                    <xdr:colOff>0</xdr:colOff>
                    <xdr:row>458819</xdr:row>
                    <xdr:rowOff>0</xdr:rowOff>
                  </to>
                </anchor>
              </controlPr>
            </control>
          </mc:Choice>
        </mc:AlternateContent>
        <mc:AlternateContent xmlns:mc="http://schemas.openxmlformats.org/markup-compatibility/2006">
          <mc:Choice Requires="x14">
            <control shapeId="62070" r:id="rId573" name="Button 630">
              <controlPr locked="0" defaultSize="0" autoFill="0" autoLine="0" autoPict="0">
                <anchor moveWithCells="1" sizeWithCells="1">
                  <from>
                    <xdr:col>8956</xdr:col>
                    <xdr:colOff>0</xdr:colOff>
                    <xdr:row>524355</xdr:row>
                    <xdr:rowOff>0</xdr:rowOff>
                  </from>
                  <to>
                    <xdr:col>8956</xdr:col>
                    <xdr:colOff>0</xdr:colOff>
                    <xdr:row>524355</xdr:row>
                    <xdr:rowOff>0</xdr:rowOff>
                  </to>
                </anchor>
              </controlPr>
            </control>
          </mc:Choice>
        </mc:AlternateContent>
        <mc:AlternateContent xmlns:mc="http://schemas.openxmlformats.org/markup-compatibility/2006">
          <mc:Choice Requires="x14">
            <control shapeId="62071" r:id="rId574" name="Button 631">
              <controlPr locked="0" defaultSize="0" autoFill="0" autoLine="0" autoPict="0">
                <anchor moveWithCells="1" sizeWithCells="1">
                  <from>
                    <xdr:col>8956</xdr:col>
                    <xdr:colOff>0</xdr:colOff>
                    <xdr:row>589891</xdr:row>
                    <xdr:rowOff>0</xdr:rowOff>
                  </from>
                  <to>
                    <xdr:col>8956</xdr:col>
                    <xdr:colOff>0</xdr:colOff>
                    <xdr:row>589891</xdr:row>
                    <xdr:rowOff>0</xdr:rowOff>
                  </to>
                </anchor>
              </controlPr>
            </control>
          </mc:Choice>
        </mc:AlternateContent>
        <mc:AlternateContent xmlns:mc="http://schemas.openxmlformats.org/markup-compatibility/2006">
          <mc:Choice Requires="x14">
            <control shapeId="62072" r:id="rId575" name="Button 632">
              <controlPr locked="0" defaultSize="0" autoFill="0" autoLine="0" autoPict="0">
                <anchor moveWithCells="1" sizeWithCells="1">
                  <from>
                    <xdr:col>8956</xdr:col>
                    <xdr:colOff>0</xdr:colOff>
                    <xdr:row>655427</xdr:row>
                    <xdr:rowOff>0</xdr:rowOff>
                  </from>
                  <to>
                    <xdr:col>8956</xdr:col>
                    <xdr:colOff>0</xdr:colOff>
                    <xdr:row>655427</xdr:row>
                    <xdr:rowOff>0</xdr:rowOff>
                  </to>
                </anchor>
              </controlPr>
            </control>
          </mc:Choice>
        </mc:AlternateContent>
        <mc:AlternateContent xmlns:mc="http://schemas.openxmlformats.org/markup-compatibility/2006">
          <mc:Choice Requires="x14">
            <control shapeId="62073" r:id="rId576" name="Button 633">
              <controlPr locked="0" defaultSize="0" autoFill="0" autoLine="0" autoPict="0">
                <anchor moveWithCells="1" sizeWithCells="1">
                  <from>
                    <xdr:col>8956</xdr:col>
                    <xdr:colOff>0</xdr:colOff>
                    <xdr:row>720963</xdr:row>
                    <xdr:rowOff>0</xdr:rowOff>
                  </from>
                  <to>
                    <xdr:col>8956</xdr:col>
                    <xdr:colOff>0</xdr:colOff>
                    <xdr:row>720963</xdr:row>
                    <xdr:rowOff>0</xdr:rowOff>
                  </to>
                </anchor>
              </controlPr>
            </control>
          </mc:Choice>
        </mc:AlternateContent>
        <mc:AlternateContent xmlns:mc="http://schemas.openxmlformats.org/markup-compatibility/2006">
          <mc:Choice Requires="x14">
            <control shapeId="62074" r:id="rId577" name="Button 634">
              <controlPr locked="0" defaultSize="0" autoFill="0" autoLine="0" autoPict="0">
                <anchor moveWithCells="1" sizeWithCells="1">
                  <from>
                    <xdr:col>8956</xdr:col>
                    <xdr:colOff>0</xdr:colOff>
                    <xdr:row>786499</xdr:row>
                    <xdr:rowOff>0</xdr:rowOff>
                  </from>
                  <to>
                    <xdr:col>8956</xdr:col>
                    <xdr:colOff>0</xdr:colOff>
                    <xdr:row>786499</xdr:row>
                    <xdr:rowOff>0</xdr:rowOff>
                  </to>
                </anchor>
              </controlPr>
            </control>
          </mc:Choice>
        </mc:AlternateContent>
        <mc:AlternateContent xmlns:mc="http://schemas.openxmlformats.org/markup-compatibility/2006">
          <mc:Choice Requires="x14">
            <control shapeId="62075" r:id="rId578" name="Button 635">
              <controlPr locked="0" defaultSize="0" autoFill="0" autoLine="0" autoPict="0">
                <anchor moveWithCells="1" sizeWithCells="1">
                  <from>
                    <xdr:col>8956</xdr:col>
                    <xdr:colOff>0</xdr:colOff>
                    <xdr:row>852035</xdr:row>
                    <xdr:rowOff>0</xdr:rowOff>
                  </from>
                  <to>
                    <xdr:col>8956</xdr:col>
                    <xdr:colOff>0</xdr:colOff>
                    <xdr:row>852035</xdr:row>
                    <xdr:rowOff>0</xdr:rowOff>
                  </to>
                </anchor>
              </controlPr>
            </control>
          </mc:Choice>
        </mc:AlternateContent>
        <mc:AlternateContent xmlns:mc="http://schemas.openxmlformats.org/markup-compatibility/2006">
          <mc:Choice Requires="x14">
            <control shapeId="62076" r:id="rId579" name="Button 636">
              <controlPr locked="0" defaultSize="0" autoFill="0" autoLine="0" autoPict="0">
                <anchor moveWithCells="1" sizeWithCells="1">
                  <from>
                    <xdr:col>8956</xdr:col>
                    <xdr:colOff>0</xdr:colOff>
                    <xdr:row>917571</xdr:row>
                    <xdr:rowOff>0</xdr:rowOff>
                  </from>
                  <to>
                    <xdr:col>8956</xdr:col>
                    <xdr:colOff>0</xdr:colOff>
                    <xdr:row>917571</xdr:row>
                    <xdr:rowOff>0</xdr:rowOff>
                  </to>
                </anchor>
              </controlPr>
            </control>
          </mc:Choice>
        </mc:AlternateContent>
        <mc:AlternateContent xmlns:mc="http://schemas.openxmlformats.org/markup-compatibility/2006">
          <mc:Choice Requires="x14">
            <control shapeId="62077" r:id="rId580" name="Button 637">
              <controlPr locked="0" defaultSize="0" autoFill="0" autoLine="0" autoPict="0">
                <anchor moveWithCells="1" sizeWithCells="1">
                  <from>
                    <xdr:col>8956</xdr:col>
                    <xdr:colOff>0</xdr:colOff>
                    <xdr:row>983107</xdr:row>
                    <xdr:rowOff>0</xdr:rowOff>
                  </from>
                  <to>
                    <xdr:col>8956</xdr:col>
                    <xdr:colOff>0</xdr:colOff>
                    <xdr:row>983107</xdr:row>
                    <xdr:rowOff>0</xdr:rowOff>
                  </to>
                </anchor>
              </controlPr>
            </control>
          </mc:Choice>
        </mc:AlternateContent>
        <mc:AlternateContent xmlns:mc="http://schemas.openxmlformats.org/markup-compatibility/2006">
          <mc:Choice Requires="x14">
            <control shapeId="62078" r:id="rId581" name="Button 638">
              <controlPr locked="0" defaultSize="0" autoFill="0" autoLine="0" autoPict="0">
                <anchor moveWithCells="1" sizeWithCells="1">
                  <from>
                    <xdr:col>9212</xdr:col>
                    <xdr:colOff>0</xdr:colOff>
                    <xdr:row>67</xdr:row>
                    <xdr:rowOff>0</xdr:rowOff>
                  </from>
                  <to>
                    <xdr:col>9212</xdr:col>
                    <xdr:colOff>0</xdr:colOff>
                    <xdr:row>67</xdr:row>
                    <xdr:rowOff>0</xdr:rowOff>
                  </to>
                </anchor>
              </controlPr>
            </control>
          </mc:Choice>
        </mc:AlternateContent>
        <mc:AlternateContent xmlns:mc="http://schemas.openxmlformats.org/markup-compatibility/2006">
          <mc:Choice Requires="x14">
            <control shapeId="62079" r:id="rId582" name="Button 639">
              <controlPr locked="0" defaultSize="0" autoFill="0" autoLine="0" autoPict="0">
                <anchor moveWithCells="1" sizeWithCells="1">
                  <from>
                    <xdr:col>9212</xdr:col>
                    <xdr:colOff>0</xdr:colOff>
                    <xdr:row>65603</xdr:row>
                    <xdr:rowOff>0</xdr:rowOff>
                  </from>
                  <to>
                    <xdr:col>9212</xdr:col>
                    <xdr:colOff>0</xdr:colOff>
                    <xdr:row>65603</xdr:row>
                    <xdr:rowOff>0</xdr:rowOff>
                  </to>
                </anchor>
              </controlPr>
            </control>
          </mc:Choice>
        </mc:AlternateContent>
        <mc:AlternateContent xmlns:mc="http://schemas.openxmlformats.org/markup-compatibility/2006">
          <mc:Choice Requires="x14">
            <control shapeId="62080" r:id="rId583" name="Button 640">
              <controlPr locked="0" defaultSize="0" autoFill="0" autoLine="0" autoPict="0">
                <anchor moveWithCells="1" sizeWithCells="1">
                  <from>
                    <xdr:col>9212</xdr:col>
                    <xdr:colOff>0</xdr:colOff>
                    <xdr:row>131139</xdr:row>
                    <xdr:rowOff>0</xdr:rowOff>
                  </from>
                  <to>
                    <xdr:col>9212</xdr:col>
                    <xdr:colOff>0</xdr:colOff>
                    <xdr:row>131139</xdr:row>
                    <xdr:rowOff>0</xdr:rowOff>
                  </to>
                </anchor>
              </controlPr>
            </control>
          </mc:Choice>
        </mc:AlternateContent>
        <mc:AlternateContent xmlns:mc="http://schemas.openxmlformats.org/markup-compatibility/2006">
          <mc:Choice Requires="x14">
            <control shapeId="62081" r:id="rId584" name="Button 641">
              <controlPr locked="0" defaultSize="0" autoFill="0" autoLine="0" autoPict="0">
                <anchor moveWithCells="1" sizeWithCells="1">
                  <from>
                    <xdr:col>9212</xdr:col>
                    <xdr:colOff>0</xdr:colOff>
                    <xdr:row>196675</xdr:row>
                    <xdr:rowOff>0</xdr:rowOff>
                  </from>
                  <to>
                    <xdr:col>9212</xdr:col>
                    <xdr:colOff>0</xdr:colOff>
                    <xdr:row>196675</xdr:row>
                    <xdr:rowOff>0</xdr:rowOff>
                  </to>
                </anchor>
              </controlPr>
            </control>
          </mc:Choice>
        </mc:AlternateContent>
        <mc:AlternateContent xmlns:mc="http://schemas.openxmlformats.org/markup-compatibility/2006">
          <mc:Choice Requires="x14">
            <control shapeId="62082" r:id="rId585" name="Button 642">
              <controlPr locked="0" defaultSize="0" autoFill="0" autoLine="0" autoPict="0">
                <anchor moveWithCells="1" sizeWithCells="1">
                  <from>
                    <xdr:col>9212</xdr:col>
                    <xdr:colOff>0</xdr:colOff>
                    <xdr:row>262211</xdr:row>
                    <xdr:rowOff>0</xdr:rowOff>
                  </from>
                  <to>
                    <xdr:col>9212</xdr:col>
                    <xdr:colOff>0</xdr:colOff>
                    <xdr:row>262211</xdr:row>
                    <xdr:rowOff>0</xdr:rowOff>
                  </to>
                </anchor>
              </controlPr>
            </control>
          </mc:Choice>
        </mc:AlternateContent>
        <mc:AlternateContent xmlns:mc="http://schemas.openxmlformats.org/markup-compatibility/2006">
          <mc:Choice Requires="x14">
            <control shapeId="62083" r:id="rId586" name="Button 643">
              <controlPr locked="0" defaultSize="0" autoFill="0" autoLine="0" autoPict="0">
                <anchor moveWithCells="1" sizeWithCells="1">
                  <from>
                    <xdr:col>9212</xdr:col>
                    <xdr:colOff>0</xdr:colOff>
                    <xdr:row>327747</xdr:row>
                    <xdr:rowOff>0</xdr:rowOff>
                  </from>
                  <to>
                    <xdr:col>9212</xdr:col>
                    <xdr:colOff>0</xdr:colOff>
                    <xdr:row>327747</xdr:row>
                    <xdr:rowOff>0</xdr:rowOff>
                  </to>
                </anchor>
              </controlPr>
            </control>
          </mc:Choice>
        </mc:AlternateContent>
        <mc:AlternateContent xmlns:mc="http://schemas.openxmlformats.org/markup-compatibility/2006">
          <mc:Choice Requires="x14">
            <control shapeId="62084" r:id="rId587" name="Button 644">
              <controlPr locked="0" defaultSize="0" autoFill="0" autoLine="0" autoPict="0">
                <anchor moveWithCells="1" sizeWithCells="1">
                  <from>
                    <xdr:col>9212</xdr:col>
                    <xdr:colOff>0</xdr:colOff>
                    <xdr:row>393283</xdr:row>
                    <xdr:rowOff>0</xdr:rowOff>
                  </from>
                  <to>
                    <xdr:col>9212</xdr:col>
                    <xdr:colOff>0</xdr:colOff>
                    <xdr:row>393283</xdr:row>
                    <xdr:rowOff>0</xdr:rowOff>
                  </to>
                </anchor>
              </controlPr>
            </control>
          </mc:Choice>
        </mc:AlternateContent>
        <mc:AlternateContent xmlns:mc="http://schemas.openxmlformats.org/markup-compatibility/2006">
          <mc:Choice Requires="x14">
            <control shapeId="62085" r:id="rId588" name="Button 645">
              <controlPr locked="0" defaultSize="0" autoFill="0" autoLine="0" autoPict="0">
                <anchor moveWithCells="1" sizeWithCells="1">
                  <from>
                    <xdr:col>9212</xdr:col>
                    <xdr:colOff>0</xdr:colOff>
                    <xdr:row>458819</xdr:row>
                    <xdr:rowOff>0</xdr:rowOff>
                  </from>
                  <to>
                    <xdr:col>9212</xdr:col>
                    <xdr:colOff>0</xdr:colOff>
                    <xdr:row>458819</xdr:row>
                    <xdr:rowOff>0</xdr:rowOff>
                  </to>
                </anchor>
              </controlPr>
            </control>
          </mc:Choice>
        </mc:AlternateContent>
        <mc:AlternateContent xmlns:mc="http://schemas.openxmlformats.org/markup-compatibility/2006">
          <mc:Choice Requires="x14">
            <control shapeId="62086" r:id="rId589" name="Button 646">
              <controlPr locked="0" defaultSize="0" autoFill="0" autoLine="0" autoPict="0">
                <anchor moveWithCells="1" sizeWithCells="1">
                  <from>
                    <xdr:col>9212</xdr:col>
                    <xdr:colOff>0</xdr:colOff>
                    <xdr:row>524355</xdr:row>
                    <xdr:rowOff>0</xdr:rowOff>
                  </from>
                  <to>
                    <xdr:col>9212</xdr:col>
                    <xdr:colOff>0</xdr:colOff>
                    <xdr:row>524355</xdr:row>
                    <xdr:rowOff>0</xdr:rowOff>
                  </to>
                </anchor>
              </controlPr>
            </control>
          </mc:Choice>
        </mc:AlternateContent>
        <mc:AlternateContent xmlns:mc="http://schemas.openxmlformats.org/markup-compatibility/2006">
          <mc:Choice Requires="x14">
            <control shapeId="62087" r:id="rId590" name="Button 647">
              <controlPr locked="0" defaultSize="0" autoFill="0" autoLine="0" autoPict="0">
                <anchor moveWithCells="1" sizeWithCells="1">
                  <from>
                    <xdr:col>9212</xdr:col>
                    <xdr:colOff>0</xdr:colOff>
                    <xdr:row>589891</xdr:row>
                    <xdr:rowOff>0</xdr:rowOff>
                  </from>
                  <to>
                    <xdr:col>9212</xdr:col>
                    <xdr:colOff>0</xdr:colOff>
                    <xdr:row>589891</xdr:row>
                    <xdr:rowOff>0</xdr:rowOff>
                  </to>
                </anchor>
              </controlPr>
            </control>
          </mc:Choice>
        </mc:AlternateContent>
        <mc:AlternateContent xmlns:mc="http://schemas.openxmlformats.org/markup-compatibility/2006">
          <mc:Choice Requires="x14">
            <control shapeId="62088" r:id="rId591" name="Button 648">
              <controlPr locked="0" defaultSize="0" autoFill="0" autoLine="0" autoPict="0">
                <anchor moveWithCells="1" sizeWithCells="1">
                  <from>
                    <xdr:col>9212</xdr:col>
                    <xdr:colOff>0</xdr:colOff>
                    <xdr:row>655427</xdr:row>
                    <xdr:rowOff>0</xdr:rowOff>
                  </from>
                  <to>
                    <xdr:col>9212</xdr:col>
                    <xdr:colOff>0</xdr:colOff>
                    <xdr:row>655427</xdr:row>
                    <xdr:rowOff>0</xdr:rowOff>
                  </to>
                </anchor>
              </controlPr>
            </control>
          </mc:Choice>
        </mc:AlternateContent>
        <mc:AlternateContent xmlns:mc="http://schemas.openxmlformats.org/markup-compatibility/2006">
          <mc:Choice Requires="x14">
            <control shapeId="62089" r:id="rId592" name="Button 649">
              <controlPr locked="0" defaultSize="0" autoFill="0" autoLine="0" autoPict="0">
                <anchor moveWithCells="1" sizeWithCells="1">
                  <from>
                    <xdr:col>9212</xdr:col>
                    <xdr:colOff>0</xdr:colOff>
                    <xdr:row>720963</xdr:row>
                    <xdr:rowOff>0</xdr:rowOff>
                  </from>
                  <to>
                    <xdr:col>9212</xdr:col>
                    <xdr:colOff>0</xdr:colOff>
                    <xdr:row>720963</xdr:row>
                    <xdr:rowOff>0</xdr:rowOff>
                  </to>
                </anchor>
              </controlPr>
            </control>
          </mc:Choice>
        </mc:AlternateContent>
        <mc:AlternateContent xmlns:mc="http://schemas.openxmlformats.org/markup-compatibility/2006">
          <mc:Choice Requires="x14">
            <control shapeId="62090" r:id="rId593" name="Button 650">
              <controlPr locked="0" defaultSize="0" autoFill="0" autoLine="0" autoPict="0">
                <anchor moveWithCells="1" sizeWithCells="1">
                  <from>
                    <xdr:col>9212</xdr:col>
                    <xdr:colOff>0</xdr:colOff>
                    <xdr:row>786499</xdr:row>
                    <xdr:rowOff>0</xdr:rowOff>
                  </from>
                  <to>
                    <xdr:col>9212</xdr:col>
                    <xdr:colOff>0</xdr:colOff>
                    <xdr:row>786499</xdr:row>
                    <xdr:rowOff>0</xdr:rowOff>
                  </to>
                </anchor>
              </controlPr>
            </control>
          </mc:Choice>
        </mc:AlternateContent>
        <mc:AlternateContent xmlns:mc="http://schemas.openxmlformats.org/markup-compatibility/2006">
          <mc:Choice Requires="x14">
            <control shapeId="62091" r:id="rId594" name="Button 651">
              <controlPr locked="0" defaultSize="0" autoFill="0" autoLine="0" autoPict="0">
                <anchor moveWithCells="1" sizeWithCells="1">
                  <from>
                    <xdr:col>9212</xdr:col>
                    <xdr:colOff>0</xdr:colOff>
                    <xdr:row>852035</xdr:row>
                    <xdr:rowOff>0</xdr:rowOff>
                  </from>
                  <to>
                    <xdr:col>9212</xdr:col>
                    <xdr:colOff>0</xdr:colOff>
                    <xdr:row>852035</xdr:row>
                    <xdr:rowOff>0</xdr:rowOff>
                  </to>
                </anchor>
              </controlPr>
            </control>
          </mc:Choice>
        </mc:AlternateContent>
        <mc:AlternateContent xmlns:mc="http://schemas.openxmlformats.org/markup-compatibility/2006">
          <mc:Choice Requires="x14">
            <control shapeId="62092" r:id="rId595" name="Button 652">
              <controlPr locked="0" defaultSize="0" autoFill="0" autoLine="0" autoPict="0">
                <anchor moveWithCells="1" sizeWithCells="1">
                  <from>
                    <xdr:col>9212</xdr:col>
                    <xdr:colOff>0</xdr:colOff>
                    <xdr:row>917571</xdr:row>
                    <xdr:rowOff>0</xdr:rowOff>
                  </from>
                  <to>
                    <xdr:col>9212</xdr:col>
                    <xdr:colOff>0</xdr:colOff>
                    <xdr:row>917571</xdr:row>
                    <xdr:rowOff>0</xdr:rowOff>
                  </to>
                </anchor>
              </controlPr>
            </control>
          </mc:Choice>
        </mc:AlternateContent>
        <mc:AlternateContent xmlns:mc="http://schemas.openxmlformats.org/markup-compatibility/2006">
          <mc:Choice Requires="x14">
            <control shapeId="62093" r:id="rId596" name="Button 653">
              <controlPr locked="0" defaultSize="0" autoFill="0" autoLine="0" autoPict="0">
                <anchor moveWithCells="1" sizeWithCells="1">
                  <from>
                    <xdr:col>9212</xdr:col>
                    <xdr:colOff>0</xdr:colOff>
                    <xdr:row>983107</xdr:row>
                    <xdr:rowOff>0</xdr:rowOff>
                  </from>
                  <to>
                    <xdr:col>9212</xdr:col>
                    <xdr:colOff>0</xdr:colOff>
                    <xdr:row>983107</xdr:row>
                    <xdr:rowOff>0</xdr:rowOff>
                  </to>
                </anchor>
              </controlPr>
            </control>
          </mc:Choice>
        </mc:AlternateContent>
        <mc:AlternateContent xmlns:mc="http://schemas.openxmlformats.org/markup-compatibility/2006">
          <mc:Choice Requires="x14">
            <control shapeId="62094" r:id="rId597" name="Button 654">
              <controlPr locked="0" defaultSize="0" autoFill="0" autoLine="0" autoPict="0">
                <anchor moveWithCells="1" sizeWithCells="1">
                  <from>
                    <xdr:col>9468</xdr:col>
                    <xdr:colOff>0</xdr:colOff>
                    <xdr:row>67</xdr:row>
                    <xdr:rowOff>0</xdr:rowOff>
                  </from>
                  <to>
                    <xdr:col>9468</xdr:col>
                    <xdr:colOff>0</xdr:colOff>
                    <xdr:row>67</xdr:row>
                    <xdr:rowOff>0</xdr:rowOff>
                  </to>
                </anchor>
              </controlPr>
            </control>
          </mc:Choice>
        </mc:AlternateContent>
        <mc:AlternateContent xmlns:mc="http://schemas.openxmlformats.org/markup-compatibility/2006">
          <mc:Choice Requires="x14">
            <control shapeId="62095" r:id="rId598" name="Button 655">
              <controlPr locked="0" defaultSize="0" autoFill="0" autoLine="0" autoPict="0">
                <anchor moveWithCells="1" sizeWithCells="1">
                  <from>
                    <xdr:col>9468</xdr:col>
                    <xdr:colOff>0</xdr:colOff>
                    <xdr:row>65603</xdr:row>
                    <xdr:rowOff>0</xdr:rowOff>
                  </from>
                  <to>
                    <xdr:col>9468</xdr:col>
                    <xdr:colOff>0</xdr:colOff>
                    <xdr:row>65603</xdr:row>
                    <xdr:rowOff>0</xdr:rowOff>
                  </to>
                </anchor>
              </controlPr>
            </control>
          </mc:Choice>
        </mc:AlternateContent>
        <mc:AlternateContent xmlns:mc="http://schemas.openxmlformats.org/markup-compatibility/2006">
          <mc:Choice Requires="x14">
            <control shapeId="62096" r:id="rId599" name="Button 656">
              <controlPr locked="0" defaultSize="0" autoFill="0" autoLine="0" autoPict="0">
                <anchor moveWithCells="1" sizeWithCells="1">
                  <from>
                    <xdr:col>9468</xdr:col>
                    <xdr:colOff>0</xdr:colOff>
                    <xdr:row>131139</xdr:row>
                    <xdr:rowOff>0</xdr:rowOff>
                  </from>
                  <to>
                    <xdr:col>9468</xdr:col>
                    <xdr:colOff>0</xdr:colOff>
                    <xdr:row>131139</xdr:row>
                    <xdr:rowOff>0</xdr:rowOff>
                  </to>
                </anchor>
              </controlPr>
            </control>
          </mc:Choice>
        </mc:AlternateContent>
        <mc:AlternateContent xmlns:mc="http://schemas.openxmlformats.org/markup-compatibility/2006">
          <mc:Choice Requires="x14">
            <control shapeId="62097" r:id="rId600" name="Button 657">
              <controlPr locked="0" defaultSize="0" autoFill="0" autoLine="0" autoPict="0">
                <anchor moveWithCells="1" sizeWithCells="1">
                  <from>
                    <xdr:col>9468</xdr:col>
                    <xdr:colOff>0</xdr:colOff>
                    <xdr:row>196675</xdr:row>
                    <xdr:rowOff>0</xdr:rowOff>
                  </from>
                  <to>
                    <xdr:col>9468</xdr:col>
                    <xdr:colOff>0</xdr:colOff>
                    <xdr:row>196675</xdr:row>
                    <xdr:rowOff>0</xdr:rowOff>
                  </to>
                </anchor>
              </controlPr>
            </control>
          </mc:Choice>
        </mc:AlternateContent>
        <mc:AlternateContent xmlns:mc="http://schemas.openxmlformats.org/markup-compatibility/2006">
          <mc:Choice Requires="x14">
            <control shapeId="62098" r:id="rId601" name="Button 658">
              <controlPr locked="0" defaultSize="0" autoFill="0" autoLine="0" autoPict="0">
                <anchor moveWithCells="1" sizeWithCells="1">
                  <from>
                    <xdr:col>9468</xdr:col>
                    <xdr:colOff>0</xdr:colOff>
                    <xdr:row>262211</xdr:row>
                    <xdr:rowOff>0</xdr:rowOff>
                  </from>
                  <to>
                    <xdr:col>9468</xdr:col>
                    <xdr:colOff>0</xdr:colOff>
                    <xdr:row>262211</xdr:row>
                    <xdr:rowOff>0</xdr:rowOff>
                  </to>
                </anchor>
              </controlPr>
            </control>
          </mc:Choice>
        </mc:AlternateContent>
        <mc:AlternateContent xmlns:mc="http://schemas.openxmlformats.org/markup-compatibility/2006">
          <mc:Choice Requires="x14">
            <control shapeId="62099" r:id="rId602" name="Button 659">
              <controlPr locked="0" defaultSize="0" autoFill="0" autoLine="0" autoPict="0">
                <anchor moveWithCells="1" sizeWithCells="1">
                  <from>
                    <xdr:col>9468</xdr:col>
                    <xdr:colOff>0</xdr:colOff>
                    <xdr:row>327747</xdr:row>
                    <xdr:rowOff>0</xdr:rowOff>
                  </from>
                  <to>
                    <xdr:col>9468</xdr:col>
                    <xdr:colOff>0</xdr:colOff>
                    <xdr:row>327747</xdr:row>
                    <xdr:rowOff>0</xdr:rowOff>
                  </to>
                </anchor>
              </controlPr>
            </control>
          </mc:Choice>
        </mc:AlternateContent>
        <mc:AlternateContent xmlns:mc="http://schemas.openxmlformats.org/markup-compatibility/2006">
          <mc:Choice Requires="x14">
            <control shapeId="62100" r:id="rId603" name="Button 660">
              <controlPr locked="0" defaultSize="0" autoFill="0" autoLine="0" autoPict="0">
                <anchor moveWithCells="1" sizeWithCells="1">
                  <from>
                    <xdr:col>9468</xdr:col>
                    <xdr:colOff>0</xdr:colOff>
                    <xdr:row>393283</xdr:row>
                    <xdr:rowOff>0</xdr:rowOff>
                  </from>
                  <to>
                    <xdr:col>9468</xdr:col>
                    <xdr:colOff>0</xdr:colOff>
                    <xdr:row>393283</xdr:row>
                    <xdr:rowOff>0</xdr:rowOff>
                  </to>
                </anchor>
              </controlPr>
            </control>
          </mc:Choice>
        </mc:AlternateContent>
        <mc:AlternateContent xmlns:mc="http://schemas.openxmlformats.org/markup-compatibility/2006">
          <mc:Choice Requires="x14">
            <control shapeId="62101" r:id="rId604" name="Button 661">
              <controlPr locked="0" defaultSize="0" autoFill="0" autoLine="0" autoPict="0">
                <anchor moveWithCells="1" sizeWithCells="1">
                  <from>
                    <xdr:col>9468</xdr:col>
                    <xdr:colOff>0</xdr:colOff>
                    <xdr:row>458819</xdr:row>
                    <xdr:rowOff>0</xdr:rowOff>
                  </from>
                  <to>
                    <xdr:col>9468</xdr:col>
                    <xdr:colOff>0</xdr:colOff>
                    <xdr:row>458819</xdr:row>
                    <xdr:rowOff>0</xdr:rowOff>
                  </to>
                </anchor>
              </controlPr>
            </control>
          </mc:Choice>
        </mc:AlternateContent>
        <mc:AlternateContent xmlns:mc="http://schemas.openxmlformats.org/markup-compatibility/2006">
          <mc:Choice Requires="x14">
            <control shapeId="62102" r:id="rId605" name="Button 662">
              <controlPr locked="0" defaultSize="0" autoFill="0" autoLine="0" autoPict="0">
                <anchor moveWithCells="1" sizeWithCells="1">
                  <from>
                    <xdr:col>9468</xdr:col>
                    <xdr:colOff>0</xdr:colOff>
                    <xdr:row>524355</xdr:row>
                    <xdr:rowOff>0</xdr:rowOff>
                  </from>
                  <to>
                    <xdr:col>9468</xdr:col>
                    <xdr:colOff>0</xdr:colOff>
                    <xdr:row>524355</xdr:row>
                    <xdr:rowOff>0</xdr:rowOff>
                  </to>
                </anchor>
              </controlPr>
            </control>
          </mc:Choice>
        </mc:AlternateContent>
        <mc:AlternateContent xmlns:mc="http://schemas.openxmlformats.org/markup-compatibility/2006">
          <mc:Choice Requires="x14">
            <control shapeId="62103" r:id="rId606" name="Button 663">
              <controlPr locked="0" defaultSize="0" autoFill="0" autoLine="0" autoPict="0">
                <anchor moveWithCells="1" sizeWithCells="1">
                  <from>
                    <xdr:col>9468</xdr:col>
                    <xdr:colOff>0</xdr:colOff>
                    <xdr:row>589891</xdr:row>
                    <xdr:rowOff>0</xdr:rowOff>
                  </from>
                  <to>
                    <xdr:col>9468</xdr:col>
                    <xdr:colOff>0</xdr:colOff>
                    <xdr:row>589891</xdr:row>
                    <xdr:rowOff>0</xdr:rowOff>
                  </to>
                </anchor>
              </controlPr>
            </control>
          </mc:Choice>
        </mc:AlternateContent>
        <mc:AlternateContent xmlns:mc="http://schemas.openxmlformats.org/markup-compatibility/2006">
          <mc:Choice Requires="x14">
            <control shapeId="62104" r:id="rId607" name="Button 664">
              <controlPr locked="0" defaultSize="0" autoFill="0" autoLine="0" autoPict="0">
                <anchor moveWithCells="1" sizeWithCells="1">
                  <from>
                    <xdr:col>9468</xdr:col>
                    <xdr:colOff>0</xdr:colOff>
                    <xdr:row>655427</xdr:row>
                    <xdr:rowOff>0</xdr:rowOff>
                  </from>
                  <to>
                    <xdr:col>9468</xdr:col>
                    <xdr:colOff>0</xdr:colOff>
                    <xdr:row>655427</xdr:row>
                    <xdr:rowOff>0</xdr:rowOff>
                  </to>
                </anchor>
              </controlPr>
            </control>
          </mc:Choice>
        </mc:AlternateContent>
        <mc:AlternateContent xmlns:mc="http://schemas.openxmlformats.org/markup-compatibility/2006">
          <mc:Choice Requires="x14">
            <control shapeId="62105" r:id="rId608" name="Button 665">
              <controlPr locked="0" defaultSize="0" autoFill="0" autoLine="0" autoPict="0">
                <anchor moveWithCells="1" sizeWithCells="1">
                  <from>
                    <xdr:col>9468</xdr:col>
                    <xdr:colOff>0</xdr:colOff>
                    <xdr:row>720963</xdr:row>
                    <xdr:rowOff>0</xdr:rowOff>
                  </from>
                  <to>
                    <xdr:col>9468</xdr:col>
                    <xdr:colOff>0</xdr:colOff>
                    <xdr:row>720963</xdr:row>
                    <xdr:rowOff>0</xdr:rowOff>
                  </to>
                </anchor>
              </controlPr>
            </control>
          </mc:Choice>
        </mc:AlternateContent>
        <mc:AlternateContent xmlns:mc="http://schemas.openxmlformats.org/markup-compatibility/2006">
          <mc:Choice Requires="x14">
            <control shapeId="62106" r:id="rId609" name="Button 666">
              <controlPr locked="0" defaultSize="0" autoFill="0" autoLine="0" autoPict="0">
                <anchor moveWithCells="1" sizeWithCells="1">
                  <from>
                    <xdr:col>9468</xdr:col>
                    <xdr:colOff>0</xdr:colOff>
                    <xdr:row>786499</xdr:row>
                    <xdr:rowOff>0</xdr:rowOff>
                  </from>
                  <to>
                    <xdr:col>9468</xdr:col>
                    <xdr:colOff>0</xdr:colOff>
                    <xdr:row>786499</xdr:row>
                    <xdr:rowOff>0</xdr:rowOff>
                  </to>
                </anchor>
              </controlPr>
            </control>
          </mc:Choice>
        </mc:AlternateContent>
        <mc:AlternateContent xmlns:mc="http://schemas.openxmlformats.org/markup-compatibility/2006">
          <mc:Choice Requires="x14">
            <control shapeId="62107" r:id="rId610" name="Button 667">
              <controlPr locked="0" defaultSize="0" autoFill="0" autoLine="0" autoPict="0">
                <anchor moveWithCells="1" sizeWithCells="1">
                  <from>
                    <xdr:col>9468</xdr:col>
                    <xdr:colOff>0</xdr:colOff>
                    <xdr:row>852035</xdr:row>
                    <xdr:rowOff>0</xdr:rowOff>
                  </from>
                  <to>
                    <xdr:col>9468</xdr:col>
                    <xdr:colOff>0</xdr:colOff>
                    <xdr:row>852035</xdr:row>
                    <xdr:rowOff>0</xdr:rowOff>
                  </to>
                </anchor>
              </controlPr>
            </control>
          </mc:Choice>
        </mc:AlternateContent>
        <mc:AlternateContent xmlns:mc="http://schemas.openxmlformats.org/markup-compatibility/2006">
          <mc:Choice Requires="x14">
            <control shapeId="62108" r:id="rId611" name="Button 668">
              <controlPr locked="0" defaultSize="0" autoFill="0" autoLine="0" autoPict="0">
                <anchor moveWithCells="1" sizeWithCells="1">
                  <from>
                    <xdr:col>9468</xdr:col>
                    <xdr:colOff>0</xdr:colOff>
                    <xdr:row>917571</xdr:row>
                    <xdr:rowOff>0</xdr:rowOff>
                  </from>
                  <to>
                    <xdr:col>9468</xdr:col>
                    <xdr:colOff>0</xdr:colOff>
                    <xdr:row>917571</xdr:row>
                    <xdr:rowOff>0</xdr:rowOff>
                  </to>
                </anchor>
              </controlPr>
            </control>
          </mc:Choice>
        </mc:AlternateContent>
        <mc:AlternateContent xmlns:mc="http://schemas.openxmlformats.org/markup-compatibility/2006">
          <mc:Choice Requires="x14">
            <control shapeId="62109" r:id="rId612" name="Button 669">
              <controlPr locked="0" defaultSize="0" autoFill="0" autoLine="0" autoPict="0">
                <anchor moveWithCells="1" sizeWithCells="1">
                  <from>
                    <xdr:col>9468</xdr:col>
                    <xdr:colOff>0</xdr:colOff>
                    <xdr:row>983107</xdr:row>
                    <xdr:rowOff>0</xdr:rowOff>
                  </from>
                  <to>
                    <xdr:col>9468</xdr:col>
                    <xdr:colOff>0</xdr:colOff>
                    <xdr:row>983107</xdr:row>
                    <xdr:rowOff>0</xdr:rowOff>
                  </to>
                </anchor>
              </controlPr>
            </control>
          </mc:Choice>
        </mc:AlternateContent>
        <mc:AlternateContent xmlns:mc="http://schemas.openxmlformats.org/markup-compatibility/2006">
          <mc:Choice Requires="x14">
            <control shapeId="62110" r:id="rId613" name="Button 670">
              <controlPr locked="0" defaultSize="0" autoFill="0" autoLine="0" autoPict="0">
                <anchor moveWithCells="1" sizeWithCells="1">
                  <from>
                    <xdr:col>9724</xdr:col>
                    <xdr:colOff>0</xdr:colOff>
                    <xdr:row>67</xdr:row>
                    <xdr:rowOff>0</xdr:rowOff>
                  </from>
                  <to>
                    <xdr:col>9724</xdr:col>
                    <xdr:colOff>0</xdr:colOff>
                    <xdr:row>67</xdr:row>
                    <xdr:rowOff>0</xdr:rowOff>
                  </to>
                </anchor>
              </controlPr>
            </control>
          </mc:Choice>
        </mc:AlternateContent>
        <mc:AlternateContent xmlns:mc="http://schemas.openxmlformats.org/markup-compatibility/2006">
          <mc:Choice Requires="x14">
            <control shapeId="62111" r:id="rId614" name="Button 671">
              <controlPr locked="0" defaultSize="0" autoFill="0" autoLine="0" autoPict="0">
                <anchor moveWithCells="1" sizeWithCells="1">
                  <from>
                    <xdr:col>9724</xdr:col>
                    <xdr:colOff>0</xdr:colOff>
                    <xdr:row>65603</xdr:row>
                    <xdr:rowOff>0</xdr:rowOff>
                  </from>
                  <to>
                    <xdr:col>9724</xdr:col>
                    <xdr:colOff>0</xdr:colOff>
                    <xdr:row>65603</xdr:row>
                    <xdr:rowOff>0</xdr:rowOff>
                  </to>
                </anchor>
              </controlPr>
            </control>
          </mc:Choice>
        </mc:AlternateContent>
        <mc:AlternateContent xmlns:mc="http://schemas.openxmlformats.org/markup-compatibility/2006">
          <mc:Choice Requires="x14">
            <control shapeId="62112" r:id="rId615" name="Button 672">
              <controlPr locked="0" defaultSize="0" autoFill="0" autoLine="0" autoPict="0">
                <anchor moveWithCells="1" sizeWithCells="1">
                  <from>
                    <xdr:col>9724</xdr:col>
                    <xdr:colOff>0</xdr:colOff>
                    <xdr:row>131139</xdr:row>
                    <xdr:rowOff>0</xdr:rowOff>
                  </from>
                  <to>
                    <xdr:col>9724</xdr:col>
                    <xdr:colOff>0</xdr:colOff>
                    <xdr:row>131139</xdr:row>
                    <xdr:rowOff>0</xdr:rowOff>
                  </to>
                </anchor>
              </controlPr>
            </control>
          </mc:Choice>
        </mc:AlternateContent>
        <mc:AlternateContent xmlns:mc="http://schemas.openxmlformats.org/markup-compatibility/2006">
          <mc:Choice Requires="x14">
            <control shapeId="62113" r:id="rId616" name="Button 673">
              <controlPr locked="0" defaultSize="0" autoFill="0" autoLine="0" autoPict="0">
                <anchor moveWithCells="1" sizeWithCells="1">
                  <from>
                    <xdr:col>9724</xdr:col>
                    <xdr:colOff>0</xdr:colOff>
                    <xdr:row>196675</xdr:row>
                    <xdr:rowOff>0</xdr:rowOff>
                  </from>
                  <to>
                    <xdr:col>9724</xdr:col>
                    <xdr:colOff>0</xdr:colOff>
                    <xdr:row>196675</xdr:row>
                    <xdr:rowOff>0</xdr:rowOff>
                  </to>
                </anchor>
              </controlPr>
            </control>
          </mc:Choice>
        </mc:AlternateContent>
        <mc:AlternateContent xmlns:mc="http://schemas.openxmlformats.org/markup-compatibility/2006">
          <mc:Choice Requires="x14">
            <control shapeId="62114" r:id="rId617" name="Button 674">
              <controlPr locked="0" defaultSize="0" autoFill="0" autoLine="0" autoPict="0">
                <anchor moveWithCells="1" sizeWithCells="1">
                  <from>
                    <xdr:col>9724</xdr:col>
                    <xdr:colOff>0</xdr:colOff>
                    <xdr:row>262211</xdr:row>
                    <xdr:rowOff>0</xdr:rowOff>
                  </from>
                  <to>
                    <xdr:col>9724</xdr:col>
                    <xdr:colOff>0</xdr:colOff>
                    <xdr:row>262211</xdr:row>
                    <xdr:rowOff>0</xdr:rowOff>
                  </to>
                </anchor>
              </controlPr>
            </control>
          </mc:Choice>
        </mc:AlternateContent>
        <mc:AlternateContent xmlns:mc="http://schemas.openxmlformats.org/markup-compatibility/2006">
          <mc:Choice Requires="x14">
            <control shapeId="62115" r:id="rId618" name="Button 675">
              <controlPr locked="0" defaultSize="0" autoFill="0" autoLine="0" autoPict="0">
                <anchor moveWithCells="1" sizeWithCells="1">
                  <from>
                    <xdr:col>9724</xdr:col>
                    <xdr:colOff>0</xdr:colOff>
                    <xdr:row>327747</xdr:row>
                    <xdr:rowOff>0</xdr:rowOff>
                  </from>
                  <to>
                    <xdr:col>9724</xdr:col>
                    <xdr:colOff>0</xdr:colOff>
                    <xdr:row>327747</xdr:row>
                    <xdr:rowOff>0</xdr:rowOff>
                  </to>
                </anchor>
              </controlPr>
            </control>
          </mc:Choice>
        </mc:AlternateContent>
        <mc:AlternateContent xmlns:mc="http://schemas.openxmlformats.org/markup-compatibility/2006">
          <mc:Choice Requires="x14">
            <control shapeId="62116" r:id="rId619" name="Button 676">
              <controlPr locked="0" defaultSize="0" autoFill="0" autoLine="0" autoPict="0">
                <anchor moveWithCells="1" sizeWithCells="1">
                  <from>
                    <xdr:col>9724</xdr:col>
                    <xdr:colOff>0</xdr:colOff>
                    <xdr:row>393283</xdr:row>
                    <xdr:rowOff>0</xdr:rowOff>
                  </from>
                  <to>
                    <xdr:col>9724</xdr:col>
                    <xdr:colOff>0</xdr:colOff>
                    <xdr:row>393283</xdr:row>
                    <xdr:rowOff>0</xdr:rowOff>
                  </to>
                </anchor>
              </controlPr>
            </control>
          </mc:Choice>
        </mc:AlternateContent>
        <mc:AlternateContent xmlns:mc="http://schemas.openxmlformats.org/markup-compatibility/2006">
          <mc:Choice Requires="x14">
            <control shapeId="62117" r:id="rId620" name="Button 677">
              <controlPr locked="0" defaultSize="0" autoFill="0" autoLine="0" autoPict="0">
                <anchor moveWithCells="1" sizeWithCells="1">
                  <from>
                    <xdr:col>9724</xdr:col>
                    <xdr:colOff>0</xdr:colOff>
                    <xdr:row>458819</xdr:row>
                    <xdr:rowOff>0</xdr:rowOff>
                  </from>
                  <to>
                    <xdr:col>9724</xdr:col>
                    <xdr:colOff>0</xdr:colOff>
                    <xdr:row>458819</xdr:row>
                    <xdr:rowOff>0</xdr:rowOff>
                  </to>
                </anchor>
              </controlPr>
            </control>
          </mc:Choice>
        </mc:AlternateContent>
        <mc:AlternateContent xmlns:mc="http://schemas.openxmlformats.org/markup-compatibility/2006">
          <mc:Choice Requires="x14">
            <control shapeId="62118" r:id="rId621" name="Button 678">
              <controlPr locked="0" defaultSize="0" autoFill="0" autoLine="0" autoPict="0">
                <anchor moveWithCells="1" sizeWithCells="1">
                  <from>
                    <xdr:col>9724</xdr:col>
                    <xdr:colOff>0</xdr:colOff>
                    <xdr:row>524355</xdr:row>
                    <xdr:rowOff>0</xdr:rowOff>
                  </from>
                  <to>
                    <xdr:col>9724</xdr:col>
                    <xdr:colOff>0</xdr:colOff>
                    <xdr:row>524355</xdr:row>
                    <xdr:rowOff>0</xdr:rowOff>
                  </to>
                </anchor>
              </controlPr>
            </control>
          </mc:Choice>
        </mc:AlternateContent>
        <mc:AlternateContent xmlns:mc="http://schemas.openxmlformats.org/markup-compatibility/2006">
          <mc:Choice Requires="x14">
            <control shapeId="62119" r:id="rId622" name="Button 679">
              <controlPr locked="0" defaultSize="0" autoFill="0" autoLine="0" autoPict="0">
                <anchor moveWithCells="1" sizeWithCells="1">
                  <from>
                    <xdr:col>9724</xdr:col>
                    <xdr:colOff>0</xdr:colOff>
                    <xdr:row>589891</xdr:row>
                    <xdr:rowOff>0</xdr:rowOff>
                  </from>
                  <to>
                    <xdr:col>9724</xdr:col>
                    <xdr:colOff>0</xdr:colOff>
                    <xdr:row>589891</xdr:row>
                    <xdr:rowOff>0</xdr:rowOff>
                  </to>
                </anchor>
              </controlPr>
            </control>
          </mc:Choice>
        </mc:AlternateContent>
        <mc:AlternateContent xmlns:mc="http://schemas.openxmlformats.org/markup-compatibility/2006">
          <mc:Choice Requires="x14">
            <control shapeId="62120" r:id="rId623" name="Button 680">
              <controlPr locked="0" defaultSize="0" autoFill="0" autoLine="0" autoPict="0">
                <anchor moveWithCells="1" sizeWithCells="1">
                  <from>
                    <xdr:col>9724</xdr:col>
                    <xdr:colOff>0</xdr:colOff>
                    <xdr:row>655427</xdr:row>
                    <xdr:rowOff>0</xdr:rowOff>
                  </from>
                  <to>
                    <xdr:col>9724</xdr:col>
                    <xdr:colOff>0</xdr:colOff>
                    <xdr:row>655427</xdr:row>
                    <xdr:rowOff>0</xdr:rowOff>
                  </to>
                </anchor>
              </controlPr>
            </control>
          </mc:Choice>
        </mc:AlternateContent>
        <mc:AlternateContent xmlns:mc="http://schemas.openxmlformats.org/markup-compatibility/2006">
          <mc:Choice Requires="x14">
            <control shapeId="62121" r:id="rId624" name="Button 681">
              <controlPr locked="0" defaultSize="0" autoFill="0" autoLine="0" autoPict="0">
                <anchor moveWithCells="1" sizeWithCells="1">
                  <from>
                    <xdr:col>9724</xdr:col>
                    <xdr:colOff>0</xdr:colOff>
                    <xdr:row>720963</xdr:row>
                    <xdr:rowOff>0</xdr:rowOff>
                  </from>
                  <to>
                    <xdr:col>9724</xdr:col>
                    <xdr:colOff>0</xdr:colOff>
                    <xdr:row>720963</xdr:row>
                    <xdr:rowOff>0</xdr:rowOff>
                  </to>
                </anchor>
              </controlPr>
            </control>
          </mc:Choice>
        </mc:AlternateContent>
        <mc:AlternateContent xmlns:mc="http://schemas.openxmlformats.org/markup-compatibility/2006">
          <mc:Choice Requires="x14">
            <control shapeId="62122" r:id="rId625" name="Button 682">
              <controlPr locked="0" defaultSize="0" autoFill="0" autoLine="0" autoPict="0">
                <anchor moveWithCells="1" sizeWithCells="1">
                  <from>
                    <xdr:col>9724</xdr:col>
                    <xdr:colOff>0</xdr:colOff>
                    <xdr:row>786499</xdr:row>
                    <xdr:rowOff>0</xdr:rowOff>
                  </from>
                  <to>
                    <xdr:col>9724</xdr:col>
                    <xdr:colOff>0</xdr:colOff>
                    <xdr:row>786499</xdr:row>
                    <xdr:rowOff>0</xdr:rowOff>
                  </to>
                </anchor>
              </controlPr>
            </control>
          </mc:Choice>
        </mc:AlternateContent>
        <mc:AlternateContent xmlns:mc="http://schemas.openxmlformats.org/markup-compatibility/2006">
          <mc:Choice Requires="x14">
            <control shapeId="62123" r:id="rId626" name="Button 683">
              <controlPr locked="0" defaultSize="0" autoFill="0" autoLine="0" autoPict="0">
                <anchor moveWithCells="1" sizeWithCells="1">
                  <from>
                    <xdr:col>9724</xdr:col>
                    <xdr:colOff>0</xdr:colOff>
                    <xdr:row>852035</xdr:row>
                    <xdr:rowOff>0</xdr:rowOff>
                  </from>
                  <to>
                    <xdr:col>9724</xdr:col>
                    <xdr:colOff>0</xdr:colOff>
                    <xdr:row>852035</xdr:row>
                    <xdr:rowOff>0</xdr:rowOff>
                  </to>
                </anchor>
              </controlPr>
            </control>
          </mc:Choice>
        </mc:AlternateContent>
        <mc:AlternateContent xmlns:mc="http://schemas.openxmlformats.org/markup-compatibility/2006">
          <mc:Choice Requires="x14">
            <control shapeId="62124" r:id="rId627" name="Button 684">
              <controlPr locked="0" defaultSize="0" autoFill="0" autoLine="0" autoPict="0">
                <anchor moveWithCells="1" sizeWithCells="1">
                  <from>
                    <xdr:col>9724</xdr:col>
                    <xdr:colOff>0</xdr:colOff>
                    <xdr:row>917571</xdr:row>
                    <xdr:rowOff>0</xdr:rowOff>
                  </from>
                  <to>
                    <xdr:col>9724</xdr:col>
                    <xdr:colOff>0</xdr:colOff>
                    <xdr:row>917571</xdr:row>
                    <xdr:rowOff>0</xdr:rowOff>
                  </to>
                </anchor>
              </controlPr>
            </control>
          </mc:Choice>
        </mc:AlternateContent>
        <mc:AlternateContent xmlns:mc="http://schemas.openxmlformats.org/markup-compatibility/2006">
          <mc:Choice Requires="x14">
            <control shapeId="62125" r:id="rId628" name="Button 685">
              <controlPr locked="0" defaultSize="0" autoFill="0" autoLine="0" autoPict="0">
                <anchor moveWithCells="1" sizeWithCells="1">
                  <from>
                    <xdr:col>9724</xdr:col>
                    <xdr:colOff>0</xdr:colOff>
                    <xdr:row>983107</xdr:row>
                    <xdr:rowOff>0</xdr:rowOff>
                  </from>
                  <to>
                    <xdr:col>9724</xdr:col>
                    <xdr:colOff>0</xdr:colOff>
                    <xdr:row>983107</xdr:row>
                    <xdr:rowOff>0</xdr:rowOff>
                  </to>
                </anchor>
              </controlPr>
            </control>
          </mc:Choice>
        </mc:AlternateContent>
        <mc:AlternateContent xmlns:mc="http://schemas.openxmlformats.org/markup-compatibility/2006">
          <mc:Choice Requires="x14">
            <control shapeId="62126" r:id="rId629" name="Button 686">
              <controlPr locked="0" defaultSize="0" autoFill="0" autoLine="0" autoPict="0">
                <anchor moveWithCells="1" sizeWithCells="1">
                  <from>
                    <xdr:col>9980</xdr:col>
                    <xdr:colOff>0</xdr:colOff>
                    <xdr:row>67</xdr:row>
                    <xdr:rowOff>0</xdr:rowOff>
                  </from>
                  <to>
                    <xdr:col>9980</xdr:col>
                    <xdr:colOff>0</xdr:colOff>
                    <xdr:row>67</xdr:row>
                    <xdr:rowOff>0</xdr:rowOff>
                  </to>
                </anchor>
              </controlPr>
            </control>
          </mc:Choice>
        </mc:AlternateContent>
        <mc:AlternateContent xmlns:mc="http://schemas.openxmlformats.org/markup-compatibility/2006">
          <mc:Choice Requires="x14">
            <control shapeId="62127" r:id="rId630" name="Button 687">
              <controlPr locked="0" defaultSize="0" autoFill="0" autoLine="0" autoPict="0">
                <anchor moveWithCells="1" sizeWithCells="1">
                  <from>
                    <xdr:col>9980</xdr:col>
                    <xdr:colOff>0</xdr:colOff>
                    <xdr:row>65603</xdr:row>
                    <xdr:rowOff>0</xdr:rowOff>
                  </from>
                  <to>
                    <xdr:col>9980</xdr:col>
                    <xdr:colOff>0</xdr:colOff>
                    <xdr:row>65603</xdr:row>
                    <xdr:rowOff>0</xdr:rowOff>
                  </to>
                </anchor>
              </controlPr>
            </control>
          </mc:Choice>
        </mc:AlternateContent>
        <mc:AlternateContent xmlns:mc="http://schemas.openxmlformats.org/markup-compatibility/2006">
          <mc:Choice Requires="x14">
            <control shapeId="62128" r:id="rId631" name="Button 688">
              <controlPr locked="0" defaultSize="0" autoFill="0" autoLine="0" autoPict="0">
                <anchor moveWithCells="1" sizeWithCells="1">
                  <from>
                    <xdr:col>9980</xdr:col>
                    <xdr:colOff>0</xdr:colOff>
                    <xdr:row>131139</xdr:row>
                    <xdr:rowOff>0</xdr:rowOff>
                  </from>
                  <to>
                    <xdr:col>9980</xdr:col>
                    <xdr:colOff>0</xdr:colOff>
                    <xdr:row>131139</xdr:row>
                    <xdr:rowOff>0</xdr:rowOff>
                  </to>
                </anchor>
              </controlPr>
            </control>
          </mc:Choice>
        </mc:AlternateContent>
        <mc:AlternateContent xmlns:mc="http://schemas.openxmlformats.org/markup-compatibility/2006">
          <mc:Choice Requires="x14">
            <control shapeId="62129" r:id="rId632" name="Button 689">
              <controlPr locked="0" defaultSize="0" autoFill="0" autoLine="0" autoPict="0">
                <anchor moveWithCells="1" sizeWithCells="1">
                  <from>
                    <xdr:col>9980</xdr:col>
                    <xdr:colOff>0</xdr:colOff>
                    <xdr:row>196675</xdr:row>
                    <xdr:rowOff>0</xdr:rowOff>
                  </from>
                  <to>
                    <xdr:col>9980</xdr:col>
                    <xdr:colOff>0</xdr:colOff>
                    <xdr:row>196675</xdr:row>
                    <xdr:rowOff>0</xdr:rowOff>
                  </to>
                </anchor>
              </controlPr>
            </control>
          </mc:Choice>
        </mc:AlternateContent>
        <mc:AlternateContent xmlns:mc="http://schemas.openxmlformats.org/markup-compatibility/2006">
          <mc:Choice Requires="x14">
            <control shapeId="62130" r:id="rId633" name="Button 690">
              <controlPr locked="0" defaultSize="0" autoFill="0" autoLine="0" autoPict="0">
                <anchor moveWithCells="1" sizeWithCells="1">
                  <from>
                    <xdr:col>9980</xdr:col>
                    <xdr:colOff>0</xdr:colOff>
                    <xdr:row>262211</xdr:row>
                    <xdr:rowOff>0</xdr:rowOff>
                  </from>
                  <to>
                    <xdr:col>9980</xdr:col>
                    <xdr:colOff>0</xdr:colOff>
                    <xdr:row>262211</xdr:row>
                    <xdr:rowOff>0</xdr:rowOff>
                  </to>
                </anchor>
              </controlPr>
            </control>
          </mc:Choice>
        </mc:AlternateContent>
        <mc:AlternateContent xmlns:mc="http://schemas.openxmlformats.org/markup-compatibility/2006">
          <mc:Choice Requires="x14">
            <control shapeId="62131" r:id="rId634" name="Button 691">
              <controlPr locked="0" defaultSize="0" autoFill="0" autoLine="0" autoPict="0">
                <anchor moveWithCells="1" sizeWithCells="1">
                  <from>
                    <xdr:col>9980</xdr:col>
                    <xdr:colOff>0</xdr:colOff>
                    <xdr:row>327747</xdr:row>
                    <xdr:rowOff>0</xdr:rowOff>
                  </from>
                  <to>
                    <xdr:col>9980</xdr:col>
                    <xdr:colOff>0</xdr:colOff>
                    <xdr:row>327747</xdr:row>
                    <xdr:rowOff>0</xdr:rowOff>
                  </to>
                </anchor>
              </controlPr>
            </control>
          </mc:Choice>
        </mc:AlternateContent>
        <mc:AlternateContent xmlns:mc="http://schemas.openxmlformats.org/markup-compatibility/2006">
          <mc:Choice Requires="x14">
            <control shapeId="62132" r:id="rId635" name="Button 692">
              <controlPr locked="0" defaultSize="0" autoFill="0" autoLine="0" autoPict="0">
                <anchor moveWithCells="1" sizeWithCells="1">
                  <from>
                    <xdr:col>9980</xdr:col>
                    <xdr:colOff>0</xdr:colOff>
                    <xdr:row>393283</xdr:row>
                    <xdr:rowOff>0</xdr:rowOff>
                  </from>
                  <to>
                    <xdr:col>9980</xdr:col>
                    <xdr:colOff>0</xdr:colOff>
                    <xdr:row>393283</xdr:row>
                    <xdr:rowOff>0</xdr:rowOff>
                  </to>
                </anchor>
              </controlPr>
            </control>
          </mc:Choice>
        </mc:AlternateContent>
        <mc:AlternateContent xmlns:mc="http://schemas.openxmlformats.org/markup-compatibility/2006">
          <mc:Choice Requires="x14">
            <control shapeId="62133" r:id="rId636" name="Button 693">
              <controlPr locked="0" defaultSize="0" autoFill="0" autoLine="0" autoPict="0">
                <anchor moveWithCells="1" sizeWithCells="1">
                  <from>
                    <xdr:col>9980</xdr:col>
                    <xdr:colOff>0</xdr:colOff>
                    <xdr:row>458819</xdr:row>
                    <xdr:rowOff>0</xdr:rowOff>
                  </from>
                  <to>
                    <xdr:col>9980</xdr:col>
                    <xdr:colOff>0</xdr:colOff>
                    <xdr:row>458819</xdr:row>
                    <xdr:rowOff>0</xdr:rowOff>
                  </to>
                </anchor>
              </controlPr>
            </control>
          </mc:Choice>
        </mc:AlternateContent>
        <mc:AlternateContent xmlns:mc="http://schemas.openxmlformats.org/markup-compatibility/2006">
          <mc:Choice Requires="x14">
            <control shapeId="62134" r:id="rId637" name="Button 694">
              <controlPr locked="0" defaultSize="0" autoFill="0" autoLine="0" autoPict="0">
                <anchor moveWithCells="1" sizeWithCells="1">
                  <from>
                    <xdr:col>9980</xdr:col>
                    <xdr:colOff>0</xdr:colOff>
                    <xdr:row>524355</xdr:row>
                    <xdr:rowOff>0</xdr:rowOff>
                  </from>
                  <to>
                    <xdr:col>9980</xdr:col>
                    <xdr:colOff>0</xdr:colOff>
                    <xdr:row>524355</xdr:row>
                    <xdr:rowOff>0</xdr:rowOff>
                  </to>
                </anchor>
              </controlPr>
            </control>
          </mc:Choice>
        </mc:AlternateContent>
        <mc:AlternateContent xmlns:mc="http://schemas.openxmlformats.org/markup-compatibility/2006">
          <mc:Choice Requires="x14">
            <control shapeId="62135" r:id="rId638" name="Button 695">
              <controlPr locked="0" defaultSize="0" autoFill="0" autoLine="0" autoPict="0">
                <anchor moveWithCells="1" sizeWithCells="1">
                  <from>
                    <xdr:col>9980</xdr:col>
                    <xdr:colOff>0</xdr:colOff>
                    <xdr:row>589891</xdr:row>
                    <xdr:rowOff>0</xdr:rowOff>
                  </from>
                  <to>
                    <xdr:col>9980</xdr:col>
                    <xdr:colOff>0</xdr:colOff>
                    <xdr:row>589891</xdr:row>
                    <xdr:rowOff>0</xdr:rowOff>
                  </to>
                </anchor>
              </controlPr>
            </control>
          </mc:Choice>
        </mc:AlternateContent>
        <mc:AlternateContent xmlns:mc="http://schemas.openxmlformats.org/markup-compatibility/2006">
          <mc:Choice Requires="x14">
            <control shapeId="62136" r:id="rId639" name="Button 696">
              <controlPr locked="0" defaultSize="0" autoFill="0" autoLine="0" autoPict="0">
                <anchor moveWithCells="1" sizeWithCells="1">
                  <from>
                    <xdr:col>9980</xdr:col>
                    <xdr:colOff>0</xdr:colOff>
                    <xdr:row>655427</xdr:row>
                    <xdr:rowOff>0</xdr:rowOff>
                  </from>
                  <to>
                    <xdr:col>9980</xdr:col>
                    <xdr:colOff>0</xdr:colOff>
                    <xdr:row>655427</xdr:row>
                    <xdr:rowOff>0</xdr:rowOff>
                  </to>
                </anchor>
              </controlPr>
            </control>
          </mc:Choice>
        </mc:AlternateContent>
        <mc:AlternateContent xmlns:mc="http://schemas.openxmlformats.org/markup-compatibility/2006">
          <mc:Choice Requires="x14">
            <control shapeId="62137" r:id="rId640" name="Button 697">
              <controlPr locked="0" defaultSize="0" autoFill="0" autoLine="0" autoPict="0">
                <anchor moveWithCells="1" sizeWithCells="1">
                  <from>
                    <xdr:col>9980</xdr:col>
                    <xdr:colOff>0</xdr:colOff>
                    <xdr:row>720963</xdr:row>
                    <xdr:rowOff>0</xdr:rowOff>
                  </from>
                  <to>
                    <xdr:col>9980</xdr:col>
                    <xdr:colOff>0</xdr:colOff>
                    <xdr:row>720963</xdr:row>
                    <xdr:rowOff>0</xdr:rowOff>
                  </to>
                </anchor>
              </controlPr>
            </control>
          </mc:Choice>
        </mc:AlternateContent>
        <mc:AlternateContent xmlns:mc="http://schemas.openxmlformats.org/markup-compatibility/2006">
          <mc:Choice Requires="x14">
            <control shapeId="62138" r:id="rId641" name="Button 698">
              <controlPr locked="0" defaultSize="0" autoFill="0" autoLine="0" autoPict="0">
                <anchor moveWithCells="1" sizeWithCells="1">
                  <from>
                    <xdr:col>9980</xdr:col>
                    <xdr:colOff>0</xdr:colOff>
                    <xdr:row>786499</xdr:row>
                    <xdr:rowOff>0</xdr:rowOff>
                  </from>
                  <to>
                    <xdr:col>9980</xdr:col>
                    <xdr:colOff>0</xdr:colOff>
                    <xdr:row>786499</xdr:row>
                    <xdr:rowOff>0</xdr:rowOff>
                  </to>
                </anchor>
              </controlPr>
            </control>
          </mc:Choice>
        </mc:AlternateContent>
        <mc:AlternateContent xmlns:mc="http://schemas.openxmlformats.org/markup-compatibility/2006">
          <mc:Choice Requires="x14">
            <control shapeId="62139" r:id="rId642" name="Button 699">
              <controlPr locked="0" defaultSize="0" autoFill="0" autoLine="0" autoPict="0">
                <anchor moveWithCells="1" sizeWithCells="1">
                  <from>
                    <xdr:col>9980</xdr:col>
                    <xdr:colOff>0</xdr:colOff>
                    <xdr:row>852035</xdr:row>
                    <xdr:rowOff>0</xdr:rowOff>
                  </from>
                  <to>
                    <xdr:col>9980</xdr:col>
                    <xdr:colOff>0</xdr:colOff>
                    <xdr:row>852035</xdr:row>
                    <xdr:rowOff>0</xdr:rowOff>
                  </to>
                </anchor>
              </controlPr>
            </control>
          </mc:Choice>
        </mc:AlternateContent>
        <mc:AlternateContent xmlns:mc="http://schemas.openxmlformats.org/markup-compatibility/2006">
          <mc:Choice Requires="x14">
            <control shapeId="62140" r:id="rId643" name="Button 700">
              <controlPr locked="0" defaultSize="0" autoFill="0" autoLine="0" autoPict="0">
                <anchor moveWithCells="1" sizeWithCells="1">
                  <from>
                    <xdr:col>9980</xdr:col>
                    <xdr:colOff>0</xdr:colOff>
                    <xdr:row>917571</xdr:row>
                    <xdr:rowOff>0</xdr:rowOff>
                  </from>
                  <to>
                    <xdr:col>9980</xdr:col>
                    <xdr:colOff>0</xdr:colOff>
                    <xdr:row>917571</xdr:row>
                    <xdr:rowOff>0</xdr:rowOff>
                  </to>
                </anchor>
              </controlPr>
            </control>
          </mc:Choice>
        </mc:AlternateContent>
        <mc:AlternateContent xmlns:mc="http://schemas.openxmlformats.org/markup-compatibility/2006">
          <mc:Choice Requires="x14">
            <control shapeId="62141" r:id="rId644" name="Button 701">
              <controlPr locked="0" defaultSize="0" autoFill="0" autoLine="0" autoPict="0">
                <anchor moveWithCells="1" sizeWithCells="1">
                  <from>
                    <xdr:col>9980</xdr:col>
                    <xdr:colOff>0</xdr:colOff>
                    <xdr:row>983107</xdr:row>
                    <xdr:rowOff>0</xdr:rowOff>
                  </from>
                  <to>
                    <xdr:col>9980</xdr:col>
                    <xdr:colOff>0</xdr:colOff>
                    <xdr:row>983107</xdr:row>
                    <xdr:rowOff>0</xdr:rowOff>
                  </to>
                </anchor>
              </controlPr>
            </control>
          </mc:Choice>
        </mc:AlternateContent>
        <mc:AlternateContent xmlns:mc="http://schemas.openxmlformats.org/markup-compatibility/2006">
          <mc:Choice Requires="x14">
            <control shapeId="62142" r:id="rId645" name="Button 702">
              <controlPr locked="0" defaultSize="0" autoFill="0" autoLine="0" autoPict="0">
                <anchor moveWithCells="1" sizeWithCells="1">
                  <from>
                    <xdr:col>10236</xdr:col>
                    <xdr:colOff>0</xdr:colOff>
                    <xdr:row>67</xdr:row>
                    <xdr:rowOff>0</xdr:rowOff>
                  </from>
                  <to>
                    <xdr:col>10236</xdr:col>
                    <xdr:colOff>0</xdr:colOff>
                    <xdr:row>67</xdr:row>
                    <xdr:rowOff>0</xdr:rowOff>
                  </to>
                </anchor>
              </controlPr>
            </control>
          </mc:Choice>
        </mc:AlternateContent>
        <mc:AlternateContent xmlns:mc="http://schemas.openxmlformats.org/markup-compatibility/2006">
          <mc:Choice Requires="x14">
            <control shapeId="62143" r:id="rId646" name="Button 703">
              <controlPr locked="0" defaultSize="0" autoFill="0" autoLine="0" autoPict="0">
                <anchor moveWithCells="1" sizeWithCells="1">
                  <from>
                    <xdr:col>10236</xdr:col>
                    <xdr:colOff>0</xdr:colOff>
                    <xdr:row>65603</xdr:row>
                    <xdr:rowOff>0</xdr:rowOff>
                  </from>
                  <to>
                    <xdr:col>10236</xdr:col>
                    <xdr:colOff>0</xdr:colOff>
                    <xdr:row>65603</xdr:row>
                    <xdr:rowOff>0</xdr:rowOff>
                  </to>
                </anchor>
              </controlPr>
            </control>
          </mc:Choice>
        </mc:AlternateContent>
        <mc:AlternateContent xmlns:mc="http://schemas.openxmlformats.org/markup-compatibility/2006">
          <mc:Choice Requires="x14">
            <control shapeId="62144" r:id="rId647" name="Button 704">
              <controlPr locked="0" defaultSize="0" autoFill="0" autoLine="0" autoPict="0">
                <anchor moveWithCells="1" sizeWithCells="1">
                  <from>
                    <xdr:col>10236</xdr:col>
                    <xdr:colOff>0</xdr:colOff>
                    <xdr:row>131139</xdr:row>
                    <xdr:rowOff>0</xdr:rowOff>
                  </from>
                  <to>
                    <xdr:col>10236</xdr:col>
                    <xdr:colOff>0</xdr:colOff>
                    <xdr:row>131139</xdr:row>
                    <xdr:rowOff>0</xdr:rowOff>
                  </to>
                </anchor>
              </controlPr>
            </control>
          </mc:Choice>
        </mc:AlternateContent>
        <mc:AlternateContent xmlns:mc="http://schemas.openxmlformats.org/markup-compatibility/2006">
          <mc:Choice Requires="x14">
            <control shapeId="62145" r:id="rId648" name="Button 705">
              <controlPr locked="0" defaultSize="0" autoFill="0" autoLine="0" autoPict="0">
                <anchor moveWithCells="1" sizeWithCells="1">
                  <from>
                    <xdr:col>10236</xdr:col>
                    <xdr:colOff>0</xdr:colOff>
                    <xdr:row>196675</xdr:row>
                    <xdr:rowOff>0</xdr:rowOff>
                  </from>
                  <to>
                    <xdr:col>10236</xdr:col>
                    <xdr:colOff>0</xdr:colOff>
                    <xdr:row>196675</xdr:row>
                    <xdr:rowOff>0</xdr:rowOff>
                  </to>
                </anchor>
              </controlPr>
            </control>
          </mc:Choice>
        </mc:AlternateContent>
        <mc:AlternateContent xmlns:mc="http://schemas.openxmlformats.org/markup-compatibility/2006">
          <mc:Choice Requires="x14">
            <control shapeId="62146" r:id="rId649" name="Button 706">
              <controlPr locked="0" defaultSize="0" autoFill="0" autoLine="0" autoPict="0">
                <anchor moveWithCells="1" sizeWithCells="1">
                  <from>
                    <xdr:col>10236</xdr:col>
                    <xdr:colOff>0</xdr:colOff>
                    <xdr:row>262211</xdr:row>
                    <xdr:rowOff>0</xdr:rowOff>
                  </from>
                  <to>
                    <xdr:col>10236</xdr:col>
                    <xdr:colOff>0</xdr:colOff>
                    <xdr:row>262211</xdr:row>
                    <xdr:rowOff>0</xdr:rowOff>
                  </to>
                </anchor>
              </controlPr>
            </control>
          </mc:Choice>
        </mc:AlternateContent>
        <mc:AlternateContent xmlns:mc="http://schemas.openxmlformats.org/markup-compatibility/2006">
          <mc:Choice Requires="x14">
            <control shapeId="62147" r:id="rId650" name="Button 707">
              <controlPr locked="0" defaultSize="0" autoFill="0" autoLine="0" autoPict="0">
                <anchor moveWithCells="1" sizeWithCells="1">
                  <from>
                    <xdr:col>10236</xdr:col>
                    <xdr:colOff>0</xdr:colOff>
                    <xdr:row>327747</xdr:row>
                    <xdr:rowOff>0</xdr:rowOff>
                  </from>
                  <to>
                    <xdr:col>10236</xdr:col>
                    <xdr:colOff>0</xdr:colOff>
                    <xdr:row>327747</xdr:row>
                    <xdr:rowOff>0</xdr:rowOff>
                  </to>
                </anchor>
              </controlPr>
            </control>
          </mc:Choice>
        </mc:AlternateContent>
        <mc:AlternateContent xmlns:mc="http://schemas.openxmlformats.org/markup-compatibility/2006">
          <mc:Choice Requires="x14">
            <control shapeId="62148" r:id="rId651" name="Button 708">
              <controlPr locked="0" defaultSize="0" autoFill="0" autoLine="0" autoPict="0">
                <anchor moveWithCells="1" sizeWithCells="1">
                  <from>
                    <xdr:col>10236</xdr:col>
                    <xdr:colOff>0</xdr:colOff>
                    <xdr:row>393283</xdr:row>
                    <xdr:rowOff>0</xdr:rowOff>
                  </from>
                  <to>
                    <xdr:col>10236</xdr:col>
                    <xdr:colOff>0</xdr:colOff>
                    <xdr:row>393283</xdr:row>
                    <xdr:rowOff>0</xdr:rowOff>
                  </to>
                </anchor>
              </controlPr>
            </control>
          </mc:Choice>
        </mc:AlternateContent>
        <mc:AlternateContent xmlns:mc="http://schemas.openxmlformats.org/markup-compatibility/2006">
          <mc:Choice Requires="x14">
            <control shapeId="62149" r:id="rId652" name="Button 709">
              <controlPr locked="0" defaultSize="0" autoFill="0" autoLine="0" autoPict="0">
                <anchor moveWithCells="1" sizeWithCells="1">
                  <from>
                    <xdr:col>10236</xdr:col>
                    <xdr:colOff>0</xdr:colOff>
                    <xdr:row>458819</xdr:row>
                    <xdr:rowOff>0</xdr:rowOff>
                  </from>
                  <to>
                    <xdr:col>10236</xdr:col>
                    <xdr:colOff>0</xdr:colOff>
                    <xdr:row>458819</xdr:row>
                    <xdr:rowOff>0</xdr:rowOff>
                  </to>
                </anchor>
              </controlPr>
            </control>
          </mc:Choice>
        </mc:AlternateContent>
        <mc:AlternateContent xmlns:mc="http://schemas.openxmlformats.org/markup-compatibility/2006">
          <mc:Choice Requires="x14">
            <control shapeId="62150" r:id="rId653" name="Button 710">
              <controlPr locked="0" defaultSize="0" autoFill="0" autoLine="0" autoPict="0">
                <anchor moveWithCells="1" sizeWithCells="1">
                  <from>
                    <xdr:col>10236</xdr:col>
                    <xdr:colOff>0</xdr:colOff>
                    <xdr:row>524355</xdr:row>
                    <xdr:rowOff>0</xdr:rowOff>
                  </from>
                  <to>
                    <xdr:col>10236</xdr:col>
                    <xdr:colOff>0</xdr:colOff>
                    <xdr:row>524355</xdr:row>
                    <xdr:rowOff>0</xdr:rowOff>
                  </to>
                </anchor>
              </controlPr>
            </control>
          </mc:Choice>
        </mc:AlternateContent>
        <mc:AlternateContent xmlns:mc="http://schemas.openxmlformats.org/markup-compatibility/2006">
          <mc:Choice Requires="x14">
            <control shapeId="62151" r:id="rId654" name="Button 711">
              <controlPr locked="0" defaultSize="0" autoFill="0" autoLine="0" autoPict="0">
                <anchor moveWithCells="1" sizeWithCells="1">
                  <from>
                    <xdr:col>10236</xdr:col>
                    <xdr:colOff>0</xdr:colOff>
                    <xdr:row>589891</xdr:row>
                    <xdr:rowOff>0</xdr:rowOff>
                  </from>
                  <to>
                    <xdr:col>10236</xdr:col>
                    <xdr:colOff>0</xdr:colOff>
                    <xdr:row>589891</xdr:row>
                    <xdr:rowOff>0</xdr:rowOff>
                  </to>
                </anchor>
              </controlPr>
            </control>
          </mc:Choice>
        </mc:AlternateContent>
        <mc:AlternateContent xmlns:mc="http://schemas.openxmlformats.org/markup-compatibility/2006">
          <mc:Choice Requires="x14">
            <control shapeId="62152" r:id="rId655" name="Button 712">
              <controlPr locked="0" defaultSize="0" autoFill="0" autoLine="0" autoPict="0">
                <anchor moveWithCells="1" sizeWithCells="1">
                  <from>
                    <xdr:col>10236</xdr:col>
                    <xdr:colOff>0</xdr:colOff>
                    <xdr:row>655427</xdr:row>
                    <xdr:rowOff>0</xdr:rowOff>
                  </from>
                  <to>
                    <xdr:col>10236</xdr:col>
                    <xdr:colOff>0</xdr:colOff>
                    <xdr:row>655427</xdr:row>
                    <xdr:rowOff>0</xdr:rowOff>
                  </to>
                </anchor>
              </controlPr>
            </control>
          </mc:Choice>
        </mc:AlternateContent>
        <mc:AlternateContent xmlns:mc="http://schemas.openxmlformats.org/markup-compatibility/2006">
          <mc:Choice Requires="x14">
            <control shapeId="62153" r:id="rId656" name="Button 713">
              <controlPr locked="0" defaultSize="0" autoFill="0" autoLine="0" autoPict="0">
                <anchor moveWithCells="1" sizeWithCells="1">
                  <from>
                    <xdr:col>10236</xdr:col>
                    <xdr:colOff>0</xdr:colOff>
                    <xdr:row>720963</xdr:row>
                    <xdr:rowOff>0</xdr:rowOff>
                  </from>
                  <to>
                    <xdr:col>10236</xdr:col>
                    <xdr:colOff>0</xdr:colOff>
                    <xdr:row>720963</xdr:row>
                    <xdr:rowOff>0</xdr:rowOff>
                  </to>
                </anchor>
              </controlPr>
            </control>
          </mc:Choice>
        </mc:AlternateContent>
        <mc:AlternateContent xmlns:mc="http://schemas.openxmlformats.org/markup-compatibility/2006">
          <mc:Choice Requires="x14">
            <control shapeId="62154" r:id="rId657" name="Button 714">
              <controlPr locked="0" defaultSize="0" autoFill="0" autoLine="0" autoPict="0">
                <anchor moveWithCells="1" sizeWithCells="1">
                  <from>
                    <xdr:col>10236</xdr:col>
                    <xdr:colOff>0</xdr:colOff>
                    <xdr:row>786499</xdr:row>
                    <xdr:rowOff>0</xdr:rowOff>
                  </from>
                  <to>
                    <xdr:col>10236</xdr:col>
                    <xdr:colOff>0</xdr:colOff>
                    <xdr:row>786499</xdr:row>
                    <xdr:rowOff>0</xdr:rowOff>
                  </to>
                </anchor>
              </controlPr>
            </control>
          </mc:Choice>
        </mc:AlternateContent>
        <mc:AlternateContent xmlns:mc="http://schemas.openxmlformats.org/markup-compatibility/2006">
          <mc:Choice Requires="x14">
            <control shapeId="62155" r:id="rId658" name="Button 715">
              <controlPr locked="0" defaultSize="0" autoFill="0" autoLine="0" autoPict="0">
                <anchor moveWithCells="1" sizeWithCells="1">
                  <from>
                    <xdr:col>10236</xdr:col>
                    <xdr:colOff>0</xdr:colOff>
                    <xdr:row>852035</xdr:row>
                    <xdr:rowOff>0</xdr:rowOff>
                  </from>
                  <to>
                    <xdr:col>10236</xdr:col>
                    <xdr:colOff>0</xdr:colOff>
                    <xdr:row>852035</xdr:row>
                    <xdr:rowOff>0</xdr:rowOff>
                  </to>
                </anchor>
              </controlPr>
            </control>
          </mc:Choice>
        </mc:AlternateContent>
        <mc:AlternateContent xmlns:mc="http://schemas.openxmlformats.org/markup-compatibility/2006">
          <mc:Choice Requires="x14">
            <control shapeId="62156" r:id="rId659" name="Button 716">
              <controlPr locked="0" defaultSize="0" autoFill="0" autoLine="0" autoPict="0">
                <anchor moveWithCells="1" sizeWithCells="1">
                  <from>
                    <xdr:col>10236</xdr:col>
                    <xdr:colOff>0</xdr:colOff>
                    <xdr:row>917571</xdr:row>
                    <xdr:rowOff>0</xdr:rowOff>
                  </from>
                  <to>
                    <xdr:col>10236</xdr:col>
                    <xdr:colOff>0</xdr:colOff>
                    <xdr:row>917571</xdr:row>
                    <xdr:rowOff>0</xdr:rowOff>
                  </to>
                </anchor>
              </controlPr>
            </control>
          </mc:Choice>
        </mc:AlternateContent>
        <mc:AlternateContent xmlns:mc="http://schemas.openxmlformats.org/markup-compatibility/2006">
          <mc:Choice Requires="x14">
            <control shapeId="62157" r:id="rId660" name="Button 717">
              <controlPr locked="0" defaultSize="0" autoFill="0" autoLine="0" autoPict="0">
                <anchor moveWithCells="1" sizeWithCells="1">
                  <from>
                    <xdr:col>10236</xdr:col>
                    <xdr:colOff>0</xdr:colOff>
                    <xdr:row>983107</xdr:row>
                    <xdr:rowOff>0</xdr:rowOff>
                  </from>
                  <to>
                    <xdr:col>10236</xdr:col>
                    <xdr:colOff>0</xdr:colOff>
                    <xdr:row>983107</xdr:row>
                    <xdr:rowOff>0</xdr:rowOff>
                  </to>
                </anchor>
              </controlPr>
            </control>
          </mc:Choice>
        </mc:AlternateContent>
        <mc:AlternateContent xmlns:mc="http://schemas.openxmlformats.org/markup-compatibility/2006">
          <mc:Choice Requires="x14">
            <control shapeId="62158" r:id="rId661" name="Button 718">
              <controlPr locked="0" defaultSize="0" autoFill="0" autoLine="0" autoPict="0">
                <anchor moveWithCells="1" sizeWithCells="1">
                  <from>
                    <xdr:col>10492</xdr:col>
                    <xdr:colOff>0</xdr:colOff>
                    <xdr:row>67</xdr:row>
                    <xdr:rowOff>0</xdr:rowOff>
                  </from>
                  <to>
                    <xdr:col>10492</xdr:col>
                    <xdr:colOff>0</xdr:colOff>
                    <xdr:row>67</xdr:row>
                    <xdr:rowOff>0</xdr:rowOff>
                  </to>
                </anchor>
              </controlPr>
            </control>
          </mc:Choice>
        </mc:AlternateContent>
        <mc:AlternateContent xmlns:mc="http://schemas.openxmlformats.org/markup-compatibility/2006">
          <mc:Choice Requires="x14">
            <control shapeId="62159" r:id="rId662" name="Button 719">
              <controlPr locked="0" defaultSize="0" autoFill="0" autoLine="0" autoPict="0">
                <anchor moveWithCells="1" sizeWithCells="1">
                  <from>
                    <xdr:col>10492</xdr:col>
                    <xdr:colOff>0</xdr:colOff>
                    <xdr:row>65603</xdr:row>
                    <xdr:rowOff>0</xdr:rowOff>
                  </from>
                  <to>
                    <xdr:col>10492</xdr:col>
                    <xdr:colOff>0</xdr:colOff>
                    <xdr:row>65603</xdr:row>
                    <xdr:rowOff>0</xdr:rowOff>
                  </to>
                </anchor>
              </controlPr>
            </control>
          </mc:Choice>
        </mc:AlternateContent>
        <mc:AlternateContent xmlns:mc="http://schemas.openxmlformats.org/markup-compatibility/2006">
          <mc:Choice Requires="x14">
            <control shapeId="62160" r:id="rId663" name="Button 720">
              <controlPr locked="0" defaultSize="0" autoFill="0" autoLine="0" autoPict="0">
                <anchor moveWithCells="1" sizeWithCells="1">
                  <from>
                    <xdr:col>10492</xdr:col>
                    <xdr:colOff>0</xdr:colOff>
                    <xdr:row>131139</xdr:row>
                    <xdr:rowOff>0</xdr:rowOff>
                  </from>
                  <to>
                    <xdr:col>10492</xdr:col>
                    <xdr:colOff>0</xdr:colOff>
                    <xdr:row>131139</xdr:row>
                    <xdr:rowOff>0</xdr:rowOff>
                  </to>
                </anchor>
              </controlPr>
            </control>
          </mc:Choice>
        </mc:AlternateContent>
        <mc:AlternateContent xmlns:mc="http://schemas.openxmlformats.org/markup-compatibility/2006">
          <mc:Choice Requires="x14">
            <control shapeId="62161" r:id="rId664" name="Button 721">
              <controlPr locked="0" defaultSize="0" autoFill="0" autoLine="0" autoPict="0">
                <anchor moveWithCells="1" sizeWithCells="1">
                  <from>
                    <xdr:col>10492</xdr:col>
                    <xdr:colOff>0</xdr:colOff>
                    <xdr:row>196675</xdr:row>
                    <xdr:rowOff>0</xdr:rowOff>
                  </from>
                  <to>
                    <xdr:col>10492</xdr:col>
                    <xdr:colOff>0</xdr:colOff>
                    <xdr:row>196675</xdr:row>
                    <xdr:rowOff>0</xdr:rowOff>
                  </to>
                </anchor>
              </controlPr>
            </control>
          </mc:Choice>
        </mc:AlternateContent>
        <mc:AlternateContent xmlns:mc="http://schemas.openxmlformats.org/markup-compatibility/2006">
          <mc:Choice Requires="x14">
            <control shapeId="62162" r:id="rId665" name="Button 722">
              <controlPr locked="0" defaultSize="0" autoFill="0" autoLine="0" autoPict="0">
                <anchor moveWithCells="1" sizeWithCells="1">
                  <from>
                    <xdr:col>10492</xdr:col>
                    <xdr:colOff>0</xdr:colOff>
                    <xdr:row>262211</xdr:row>
                    <xdr:rowOff>0</xdr:rowOff>
                  </from>
                  <to>
                    <xdr:col>10492</xdr:col>
                    <xdr:colOff>0</xdr:colOff>
                    <xdr:row>262211</xdr:row>
                    <xdr:rowOff>0</xdr:rowOff>
                  </to>
                </anchor>
              </controlPr>
            </control>
          </mc:Choice>
        </mc:AlternateContent>
        <mc:AlternateContent xmlns:mc="http://schemas.openxmlformats.org/markup-compatibility/2006">
          <mc:Choice Requires="x14">
            <control shapeId="62163" r:id="rId666" name="Button 723">
              <controlPr locked="0" defaultSize="0" autoFill="0" autoLine="0" autoPict="0">
                <anchor moveWithCells="1" sizeWithCells="1">
                  <from>
                    <xdr:col>10492</xdr:col>
                    <xdr:colOff>0</xdr:colOff>
                    <xdr:row>327747</xdr:row>
                    <xdr:rowOff>0</xdr:rowOff>
                  </from>
                  <to>
                    <xdr:col>10492</xdr:col>
                    <xdr:colOff>0</xdr:colOff>
                    <xdr:row>327747</xdr:row>
                    <xdr:rowOff>0</xdr:rowOff>
                  </to>
                </anchor>
              </controlPr>
            </control>
          </mc:Choice>
        </mc:AlternateContent>
        <mc:AlternateContent xmlns:mc="http://schemas.openxmlformats.org/markup-compatibility/2006">
          <mc:Choice Requires="x14">
            <control shapeId="62164" r:id="rId667" name="Button 724">
              <controlPr locked="0" defaultSize="0" autoFill="0" autoLine="0" autoPict="0">
                <anchor moveWithCells="1" sizeWithCells="1">
                  <from>
                    <xdr:col>10492</xdr:col>
                    <xdr:colOff>0</xdr:colOff>
                    <xdr:row>393283</xdr:row>
                    <xdr:rowOff>0</xdr:rowOff>
                  </from>
                  <to>
                    <xdr:col>10492</xdr:col>
                    <xdr:colOff>0</xdr:colOff>
                    <xdr:row>393283</xdr:row>
                    <xdr:rowOff>0</xdr:rowOff>
                  </to>
                </anchor>
              </controlPr>
            </control>
          </mc:Choice>
        </mc:AlternateContent>
        <mc:AlternateContent xmlns:mc="http://schemas.openxmlformats.org/markup-compatibility/2006">
          <mc:Choice Requires="x14">
            <control shapeId="62165" r:id="rId668" name="Button 725">
              <controlPr locked="0" defaultSize="0" autoFill="0" autoLine="0" autoPict="0">
                <anchor moveWithCells="1" sizeWithCells="1">
                  <from>
                    <xdr:col>10492</xdr:col>
                    <xdr:colOff>0</xdr:colOff>
                    <xdr:row>458819</xdr:row>
                    <xdr:rowOff>0</xdr:rowOff>
                  </from>
                  <to>
                    <xdr:col>10492</xdr:col>
                    <xdr:colOff>0</xdr:colOff>
                    <xdr:row>458819</xdr:row>
                    <xdr:rowOff>0</xdr:rowOff>
                  </to>
                </anchor>
              </controlPr>
            </control>
          </mc:Choice>
        </mc:AlternateContent>
        <mc:AlternateContent xmlns:mc="http://schemas.openxmlformats.org/markup-compatibility/2006">
          <mc:Choice Requires="x14">
            <control shapeId="62166" r:id="rId669" name="Button 726">
              <controlPr locked="0" defaultSize="0" autoFill="0" autoLine="0" autoPict="0">
                <anchor moveWithCells="1" sizeWithCells="1">
                  <from>
                    <xdr:col>10492</xdr:col>
                    <xdr:colOff>0</xdr:colOff>
                    <xdr:row>524355</xdr:row>
                    <xdr:rowOff>0</xdr:rowOff>
                  </from>
                  <to>
                    <xdr:col>10492</xdr:col>
                    <xdr:colOff>0</xdr:colOff>
                    <xdr:row>524355</xdr:row>
                    <xdr:rowOff>0</xdr:rowOff>
                  </to>
                </anchor>
              </controlPr>
            </control>
          </mc:Choice>
        </mc:AlternateContent>
        <mc:AlternateContent xmlns:mc="http://schemas.openxmlformats.org/markup-compatibility/2006">
          <mc:Choice Requires="x14">
            <control shapeId="62167" r:id="rId670" name="Button 727">
              <controlPr locked="0" defaultSize="0" autoFill="0" autoLine="0" autoPict="0">
                <anchor moveWithCells="1" sizeWithCells="1">
                  <from>
                    <xdr:col>10492</xdr:col>
                    <xdr:colOff>0</xdr:colOff>
                    <xdr:row>589891</xdr:row>
                    <xdr:rowOff>0</xdr:rowOff>
                  </from>
                  <to>
                    <xdr:col>10492</xdr:col>
                    <xdr:colOff>0</xdr:colOff>
                    <xdr:row>589891</xdr:row>
                    <xdr:rowOff>0</xdr:rowOff>
                  </to>
                </anchor>
              </controlPr>
            </control>
          </mc:Choice>
        </mc:AlternateContent>
        <mc:AlternateContent xmlns:mc="http://schemas.openxmlformats.org/markup-compatibility/2006">
          <mc:Choice Requires="x14">
            <control shapeId="62168" r:id="rId671" name="Button 728">
              <controlPr locked="0" defaultSize="0" autoFill="0" autoLine="0" autoPict="0">
                <anchor moveWithCells="1" sizeWithCells="1">
                  <from>
                    <xdr:col>10492</xdr:col>
                    <xdr:colOff>0</xdr:colOff>
                    <xdr:row>655427</xdr:row>
                    <xdr:rowOff>0</xdr:rowOff>
                  </from>
                  <to>
                    <xdr:col>10492</xdr:col>
                    <xdr:colOff>0</xdr:colOff>
                    <xdr:row>655427</xdr:row>
                    <xdr:rowOff>0</xdr:rowOff>
                  </to>
                </anchor>
              </controlPr>
            </control>
          </mc:Choice>
        </mc:AlternateContent>
        <mc:AlternateContent xmlns:mc="http://schemas.openxmlformats.org/markup-compatibility/2006">
          <mc:Choice Requires="x14">
            <control shapeId="62169" r:id="rId672" name="Button 729">
              <controlPr locked="0" defaultSize="0" autoFill="0" autoLine="0" autoPict="0">
                <anchor moveWithCells="1" sizeWithCells="1">
                  <from>
                    <xdr:col>10492</xdr:col>
                    <xdr:colOff>0</xdr:colOff>
                    <xdr:row>720963</xdr:row>
                    <xdr:rowOff>0</xdr:rowOff>
                  </from>
                  <to>
                    <xdr:col>10492</xdr:col>
                    <xdr:colOff>0</xdr:colOff>
                    <xdr:row>720963</xdr:row>
                    <xdr:rowOff>0</xdr:rowOff>
                  </to>
                </anchor>
              </controlPr>
            </control>
          </mc:Choice>
        </mc:AlternateContent>
        <mc:AlternateContent xmlns:mc="http://schemas.openxmlformats.org/markup-compatibility/2006">
          <mc:Choice Requires="x14">
            <control shapeId="62170" r:id="rId673" name="Button 730">
              <controlPr locked="0" defaultSize="0" autoFill="0" autoLine="0" autoPict="0">
                <anchor moveWithCells="1" sizeWithCells="1">
                  <from>
                    <xdr:col>10492</xdr:col>
                    <xdr:colOff>0</xdr:colOff>
                    <xdr:row>786499</xdr:row>
                    <xdr:rowOff>0</xdr:rowOff>
                  </from>
                  <to>
                    <xdr:col>10492</xdr:col>
                    <xdr:colOff>0</xdr:colOff>
                    <xdr:row>786499</xdr:row>
                    <xdr:rowOff>0</xdr:rowOff>
                  </to>
                </anchor>
              </controlPr>
            </control>
          </mc:Choice>
        </mc:AlternateContent>
        <mc:AlternateContent xmlns:mc="http://schemas.openxmlformats.org/markup-compatibility/2006">
          <mc:Choice Requires="x14">
            <control shapeId="62171" r:id="rId674" name="Button 731">
              <controlPr locked="0" defaultSize="0" autoFill="0" autoLine="0" autoPict="0">
                <anchor moveWithCells="1" sizeWithCells="1">
                  <from>
                    <xdr:col>10492</xdr:col>
                    <xdr:colOff>0</xdr:colOff>
                    <xdr:row>852035</xdr:row>
                    <xdr:rowOff>0</xdr:rowOff>
                  </from>
                  <to>
                    <xdr:col>10492</xdr:col>
                    <xdr:colOff>0</xdr:colOff>
                    <xdr:row>852035</xdr:row>
                    <xdr:rowOff>0</xdr:rowOff>
                  </to>
                </anchor>
              </controlPr>
            </control>
          </mc:Choice>
        </mc:AlternateContent>
        <mc:AlternateContent xmlns:mc="http://schemas.openxmlformats.org/markup-compatibility/2006">
          <mc:Choice Requires="x14">
            <control shapeId="62172" r:id="rId675" name="Button 732">
              <controlPr locked="0" defaultSize="0" autoFill="0" autoLine="0" autoPict="0">
                <anchor moveWithCells="1" sizeWithCells="1">
                  <from>
                    <xdr:col>10492</xdr:col>
                    <xdr:colOff>0</xdr:colOff>
                    <xdr:row>917571</xdr:row>
                    <xdr:rowOff>0</xdr:rowOff>
                  </from>
                  <to>
                    <xdr:col>10492</xdr:col>
                    <xdr:colOff>0</xdr:colOff>
                    <xdr:row>917571</xdr:row>
                    <xdr:rowOff>0</xdr:rowOff>
                  </to>
                </anchor>
              </controlPr>
            </control>
          </mc:Choice>
        </mc:AlternateContent>
        <mc:AlternateContent xmlns:mc="http://schemas.openxmlformats.org/markup-compatibility/2006">
          <mc:Choice Requires="x14">
            <control shapeId="62173" r:id="rId676" name="Button 733">
              <controlPr locked="0" defaultSize="0" autoFill="0" autoLine="0" autoPict="0">
                <anchor moveWithCells="1" sizeWithCells="1">
                  <from>
                    <xdr:col>10492</xdr:col>
                    <xdr:colOff>0</xdr:colOff>
                    <xdr:row>983107</xdr:row>
                    <xdr:rowOff>0</xdr:rowOff>
                  </from>
                  <to>
                    <xdr:col>10492</xdr:col>
                    <xdr:colOff>0</xdr:colOff>
                    <xdr:row>983107</xdr:row>
                    <xdr:rowOff>0</xdr:rowOff>
                  </to>
                </anchor>
              </controlPr>
            </control>
          </mc:Choice>
        </mc:AlternateContent>
        <mc:AlternateContent xmlns:mc="http://schemas.openxmlformats.org/markup-compatibility/2006">
          <mc:Choice Requires="x14">
            <control shapeId="62174" r:id="rId677" name="Button 734">
              <controlPr locked="0" defaultSize="0" autoFill="0" autoLine="0" autoPict="0">
                <anchor moveWithCells="1" sizeWithCells="1">
                  <from>
                    <xdr:col>10748</xdr:col>
                    <xdr:colOff>0</xdr:colOff>
                    <xdr:row>67</xdr:row>
                    <xdr:rowOff>0</xdr:rowOff>
                  </from>
                  <to>
                    <xdr:col>10748</xdr:col>
                    <xdr:colOff>0</xdr:colOff>
                    <xdr:row>67</xdr:row>
                    <xdr:rowOff>0</xdr:rowOff>
                  </to>
                </anchor>
              </controlPr>
            </control>
          </mc:Choice>
        </mc:AlternateContent>
        <mc:AlternateContent xmlns:mc="http://schemas.openxmlformats.org/markup-compatibility/2006">
          <mc:Choice Requires="x14">
            <control shapeId="62175" r:id="rId678" name="Button 735">
              <controlPr locked="0" defaultSize="0" autoFill="0" autoLine="0" autoPict="0">
                <anchor moveWithCells="1" sizeWithCells="1">
                  <from>
                    <xdr:col>10748</xdr:col>
                    <xdr:colOff>0</xdr:colOff>
                    <xdr:row>65603</xdr:row>
                    <xdr:rowOff>0</xdr:rowOff>
                  </from>
                  <to>
                    <xdr:col>10748</xdr:col>
                    <xdr:colOff>0</xdr:colOff>
                    <xdr:row>65603</xdr:row>
                    <xdr:rowOff>0</xdr:rowOff>
                  </to>
                </anchor>
              </controlPr>
            </control>
          </mc:Choice>
        </mc:AlternateContent>
        <mc:AlternateContent xmlns:mc="http://schemas.openxmlformats.org/markup-compatibility/2006">
          <mc:Choice Requires="x14">
            <control shapeId="62176" r:id="rId679" name="Button 736">
              <controlPr locked="0" defaultSize="0" autoFill="0" autoLine="0" autoPict="0">
                <anchor moveWithCells="1" sizeWithCells="1">
                  <from>
                    <xdr:col>10748</xdr:col>
                    <xdr:colOff>0</xdr:colOff>
                    <xdr:row>131139</xdr:row>
                    <xdr:rowOff>0</xdr:rowOff>
                  </from>
                  <to>
                    <xdr:col>10748</xdr:col>
                    <xdr:colOff>0</xdr:colOff>
                    <xdr:row>131139</xdr:row>
                    <xdr:rowOff>0</xdr:rowOff>
                  </to>
                </anchor>
              </controlPr>
            </control>
          </mc:Choice>
        </mc:AlternateContent>
        <mc:AlternateContent xmlns:mc="http://schemas.openxmlformats.org/markup-compatibility/2006">
          <mc:Choice Requires="x14">
            <control shapeId="62177" r:id="rId680" name="Button 737">
              <controlPr locked="0" defaultSize="0" autoFill="0" autoLine="0" autoPict="0">
                <anchor moveWithCells="1" sizeWithCells="1">
                  <from>
                    <xdr:col>10748</xdr:col>
                    <xdr:colOff>0</xdr:colOff>
                    <xdr:row>196675</xdr:row>
                    <xdr:rowOff>0</xdr:rowOff>
                  </from>
                  <to>
                    <xdr:col>10748</xdr:col>
                    <xdr:colOff>0</xdr:colOff>
                    <xdr:row>196675</xdr:row>
                    <xdr:rowOff>0</xdr:rowOff>
                  </to>
                </anchor>
              </controlPr>
            </control>
          </mc:Choice>
        </mc:AlternateContent>
        <mc:AlternateContent xmlns:mc="http://schemas.openxmlformats.org/markup-compatibility/2006">
          <mc:Choice Requires="x14">
            <control shapeId="62178" r:id="rId681" name="Button 738">
              <controlPr locked="0" defaultSize="0" autoFill="0" autoLine="0" autoPict="0">
                <anchor moveWithCells="1" sizeWithCells="1">
                  <from>
                    <xdr:col>10748</xdr:col>
                    <xdr:colOff>0</xdr:colOff>
                    <xdr:row>262211</xdr:row>
                    <xdr:rowOff>0</xdr:rowOff>
                  </from>
                  <to>
                    <xdr:col>10748</xdr:col>
                    <xdr:colOff>0</xdr:colOff>
                    <xdr:row>262211</xdr:row>
                    <xdr:rowOff>0</xdr:rowOff>
                  </to>
                </anchor>
              </controlPr>
            </control>
          </mc:Choice>
        </mc:AlternateContent>
        <mc:AlternateContent xmlns:mc="http://schemas.openxmlformats.org/markup-compatibility/2006">
          <mc:Choice Requires="x14">
            <control shapeId="62179" r:id="rId682" name="Button 739">
              <controlPr locked="0" defaultSize="0" autoFill="0" autoLine="0" autoPict="0">
                <anchor moveWithCells="1" sizeWithCells="1">
                  <from>
                    <xdr:col>10748</xdr:col>
                    <xdr:colOff>0</xdr:colOff>
                    <xdr:row>327747</xdr:row>
                    <xdr:rowOff>0</xdr:rowOff>
                  </from>
                  <to>
                    <xdr:col>10748</xdr:col>
                    <xdr:colOff>0</xdr:colOff>
                    <xdr:row>327747</xdr:row>
                    <xdr:rowOff>0</xdr:rowOff>
                  </to>
                </anchor>
              </controlPr>
            </control>
          </mc:Choice>
        </mc:AlternateContent>
        <mc:AlternateContent xmlns:mc="http://schemas.openxmlformats.org/markup-compatibility/2006">
          <mc:Choice Requires="x14">
            <control shapeId="62180" r:id="rId683" name="Button 740">
              <controlPr locked="0" defaultSize="0" autoFill="0" autoLine="0" autoPict="0">
                <anchor moveWithCells="1" sizeWithCells="1">
                  <from>
                    <xdr:col>10748</xdr:col>
                    <xdr:colOff>0</xdr:colOff>
                    <xdr:row>393283</xdr:row>
                    <xdr:rowOff>0</xdr:rowOff>
                  </from>
                  <to>
                    <xdr:col>10748</xdr:col>
                    <xdr:colOff>0</xdr:colOff>
                    <xdr:row>393283</xdr:row>
                    <xdr:rowOff>0</xdr:rowOff>
                  </to>
                </anchor>
              </controlPr>
            </control>
          </mc:Choice>
        </mc:AlternateContent>
        <mc:AlternateContent xmlns:mc="http://schemas.openxmlformats.org/markup-compatibility/2006">
          <mc:Choice Requires="x14">
            <control shapeId="62181" r:id="rId684" name="Button 741">
              <controlPr locked="0" defaultSize="0" autoFill="0" autoLine="0" autoPict="0">
                <anchor moveWithCells="1" sizeWithCells="1">
                  <from>
                    <xdr:col>10748</xdr:col>
                    <xdr:colOff>0</xdr:colOff>
                    <xdr:row>458819</xdr:row>
                    <xdr:rowOff>0</xdr:rowOff>
                  </from>
                  <to>
                    <xdr:col>10748</xdr:col>
                    <xdr:colOff>0</xdr:colOff>
                    <xdr:row>458819</xdr:row>
                    <xdr:rowOff>0</xdr:rowOff>
                  </to>
                </anchor>
              </controlPr>
            </control>
          </mc:Choice>
        </mc:AlternateContent>
        <mc:AlternateContent xmlns:mc="http://schemas.openxmlformats.org/markup-compatibility/2006">
          <mc:Choice Requires="x14">
            <control shapeId="62182" r:id="rId685" name="Button 742">
              <controlPr locked="0" defaultSize="0" autoFill="0" autoLine="0" autoPict="0">
                <anchor moveWithCells="1" sizeWithCells="1">
                  <from>
                    <xdr:col>10748</xdr:col>
                    <xdr:colOff>0</xdr:colOff>
                    <xdr:row>524355</xdr:row>
                    <xdr:rowOff>0</xdr:rowOff>
                  </from>
                  <to>
                    <xdr:col>10748</xdr:col>
                    <xdr:colOff>0</xdr:colOff>
                    <xdr:row>524355</xdr:row>
                    <xdr:rowOff>0</xdr:rowOff>
                  </to>
                </anchor>
              </controlPr>
            </control>
          </mc:Choice>
        </mc:AlternateContent>
        <mc:AlternateContent xmlns:mc="http://schemas.openxmlformats.org/markup-compatibility/2006">
          <mc:Choice Requires="x14">
            <control shapeId="62183" r:id="rId686" name="Button 743">
              <controlPr locked="0" defaultSize="0" autoFill="0" autoLine="0" autoPict="0">
                <anchor moveWithCells="1" sizeWithCells="1">
                  <from>
                    <xdr:col>10748</xdr:col>
                    <xdr:colOff>0</xdr:colOff>
                    <xdr:row>589891</xdr:row>
                    <xdr:rowOff>0</xdr:rowOff>
                  </from>
                  <to>
                    <xdr:col>10748</xdr:col>
                    <xdr:colOff>0</xdr:colOff>
                    <xdr:row>589891</xdr:row>
                    <xdr:rowOff>0</xdr:rowOff>
                  </to>
                </anchor>
              </controlPr>
            </control>
          </mc:Choice>
        </mc:AlternateContent>
        <mc:AlternateContent xmlns:mc="http://schemas.openxmlformats.org/markup-compatibility/2006">
          <mc:Choice Requires="x14">
            <control shapeId="62184" r:id="rId687" name="Button 744">
              <controlPr locked="0" defaultSize="0" autoFill="0" autoLine="0" autoPict="0">
                <anchor moveWithCells="1" sizeWithCells="1">
                  <from>
                    <xdr:col>10748</xdr:col>
                    <xdr:colOff>0</xdr:colOff>
                    <xdr:row>655427</xdr:row>
                    <xdr:rowOff>0</xdr:rowOff>
                  </from>
                  <to>
                    <xdr:col>10748</xdr:col>
                    <xdr:colOff>0</xdr:colOff>
                    <xdr:row>655427</xdr:row>
                    <xdr:rowOff>0</xdr:rowOff>
                  </to>
                </anchor>
              </controlPr>
            </control>
          </mc:Choice>
        </mc:AlternateContent>
        <mc:AlternateContent xmlns:mc="http://schemas.openxmlformats.org/markup-compatibility/2006">
          <mc:Choice Requires="x14">
            <control shapeId="62185" r:id="rId688" name="Button 745">
              <controlPr locked="0" defaultSize="0" autoFill="0" autoLine="0" autoPict="0">
                <anchor moveWithCells="1" sizeWithCells="1">
                  <from>
                    <xdr:col>10748</xdr:col>
                    <xdr:colOff>0</xdr:colOff>
                    <xdr:row>720963</xdr:row>
                    <xdr:rowOff>0</xdr:rowOff>
                  </from>
                  <to>
                    <xdr:col>10748</xdr:col>
                    <xdr:colOff>0</xdr:colOff>
                    <xdr:row>720963</xdr:row>
                    <xdr:rowOff>0</xdr:rowOff>
                  </to>
                </anchor>
              </controlPr>
            </control>
          </mc:Choice>
        </mc:AlternateContent>
        <mc:AlternateContent xmlns:mc="http://schemas.openxmlformats.org/markup-compatibility/2006">
          <mc:Choice Requires="x14">
            <control shapeId="62186" r:id="rId689" name="Button 746">
              <controlPr locked="0" defaultSize="0" autoFill="0" autoLine="0" autoPict="0">
                <anchor moveWithCells="1" sizeWithCells="1">
                  <from>
                    <xdr:col>10748</xdr:col>
                    <xdr:colOff>0</xdr:colOff>
                    <xdr:row>786499</xdr:row>
                    <xdr:rowOff>0</xdr:rowOff>
                  </from>
                  <to>
                    <xdr:col>10748</xdr:col>
                    <xdr:colOff>0</xdr:colOff>
                    <xdr:row>786499</xdr:row>
                    <xdr:rowOff>0</xdr:rowOff>
                  </to>
                </anchor>
              </controlPr>
            </control>
          </mc:Choice>
        </mc:AlternateContent>
        <mc:AlternateContent xmlns:mc="http://schemas.openxmlformats.org/markup-compatibility/2006">
          <mc:Choice Requires="x14">
            <control shapeId="62187" r:id="rId690" name="Button 747">
              <controlPr locked="0" defaultSize="0" autoFill="0" autoLine="0" autoPict="0">
                <anchor moveWithCells="1" sizeWithCells="1">
                  <from>
                    <xdr:col>10748</xdr:col>
                    <xdr:colOff>0</xdr:colOff>
                    <xdr:row>852035</xdr:row>
                    <xdr:rowOff>0</xdr:rowOff>
                  </from>
                  <to>
                    <xdr:col>10748</xdr:col>
                    <xdr:colOff>0</xdr:colOff>
                    <xdr:row>852035</xdr:row>
                    <xdr:rowOff>0</xdr:rowOff>
                  </to>
                </anchor>
              </controlPr>
            </control>
          </mc:Choice>
        </mc:AlternateContent>
        <mc:AlternateContent xmlns:mc="http://schemas.openxmlformats.org/markup-compatibility/2006">
          <mc:Choice Requires="x14">
            <control shapeId="62188" r:id="rId691" name="Button 748">
              <controlPr locked="0" defaultSize="0" autoFill="0" autoLine="0" autoPict="0">
                <anchor moveWithCells="1" sizeWithCells="1">
                  <from>
                    <xdr:col>10748</xdr:col>
                    <xdr:colOff>0</xdr:colOff>
                    <xdr:row>917571</xdr:row>
                    <xdr:rowOff>0</xdr:rowOff>
                  </from>
                  <to>
                    <xdr:col>10748</xdr:col>
                    <xdr:colOff>0</xdr:colOff>
                    <xdr:row>917571</xdr:row>
                    <xdr:rowOff>0</xdr:rowOff>
                  </to>
                </anchor>
              </controlPr>
            </control>
          </mc:Choice>
        </mc:AlternateContent>
        <mc:AlternateContent xmlns:mc="http://schemas.openxmlformats.org/markup-compatibility/2006">
          <mc:Choice Requires="x14">
            <control shapeId="62189" r:id="rId692" name="Button 749">
              <controlPr locked="0" defaultSize="0" autoFill="0" autoLine="0" autoPict="0">
                <anchor moveWithCells="1" sizeWithCells="1">
                  <from>
                    <xdr:col>10748</xdr:col>
                    <xdr:colOff>0</xdr:colOff>
                    <xdr:row>983107</xdr:row>
                    <xdr:rowOff>0</xdr:rowOff>
                  </from>
                  <to>
                    <xdr:col>10748</xdr:col>
                    <xdr:colOff>0</xdr:colOff>
                    <xdr:row>983107</xdr:row>
                    <xdr:rowOff>0</xdr:rowOff>
                  </to>
                </anchor>
              </controlPr>
            </control>
          </mc:Choice>
        </mc:AlternateContent>
        <mc:AlternateContent xmlns:mc="http://schemas.openxmlformats.org/markup-compatibility/2006">
          <mc:Choice Requires="x14">
            <control shapeId="62190" r:id="rId693" name="Button 750">
              <controlPr locked="0" defaultSize="0" autoFill="0" autoLine="0" autoPict="0">
                <anchor moveWithCells="1" sizeWithCells="1">
                  <from>
                    <xdr:col>11004</xdr:col>
                    <xdr:colOff>0</xdr:colOff>
                    <xdr:row>67</xdr:row>
                    <xdr:rowOff>0</xdr:rowOff>
                  </from>
                  <to>
                    <xdr:col>11004</xdr:col>
                    <xdr:colOff>0</xdr:colOff>
                    <xdr:row>67</xdr:row>
                    <xdr:rowOff>0</xdr:rowOff>
                  </to>
                </anchor>
              </controlPr>
            </control>
          </mc:Choice>
        </mc:AlternateContent>
        <mc:AlternateContent xmlns:mc="http://schemas.openxmlformats.org/markup-compatibility/2006">
          <mc:Choice Requires="x14">
            <control shapeId="62191" r:id="rId694" name="Button 751">
              <controlPr locked="0" defaultSize="0" autoFill="0" autoLine="0" autoPict="0">
                <anchor moveWithCells="1" sizeWithCells="1">
                  <from>
                    <xdr:col>11004</xdr:col>
                    <xdr:colOff>0</xdr:colOff>
                    <xdr:row>65603</xdr:row>
                    <xdr:rowOff>0</xdr:rowOff>
                  </from>
                  <to>
                    <xdr:col>11004</xdr:col>
                    <xdr:colOff>0</xdr:colOff>
                    <xdr:row>65603</xdr:row>
                    <xdr:rowOff>0</xdr:rowOff>
                  </to>
                </anchor>
              </controlPr>
            </control>
          </mc:Choice>
        </mc:AlternateContent>
        <mc:AlternateContent xmlns:mc="http://schemas.openxmlformats.org/markup-compatibility/2006">
          <mc:Choice Requires="x14">
            <control shapeId="62192" r:id="rId695" name="Button 752">
              <controlPr locked="0" defaultSize="0" autoFill="0" autoLine="0" autoPict="0">
                <anchor moveWithCells="1" sizeWithCells="1">
                  <from>
                    <xdr:col>11004</xdr:col>
                    <xdr:colOff>0</xdr:colOff>
                    <xdr:row>131139</xdr:row>
                    <xdr:rowOff>0</xdr:rowOff>
                  </from>
                  <to>
                    <xdr:col>11004</xdr:col>
                    <xdr:colOff>0</xdr:colOff>
                    <xdr:row>131139</xdr:row>
                    <xdr:rowOff>0</xdr:rowOff>
                  </to>
                </anchor>
              </controlPr>
            </control>
          </mc:Choice>
        </mc:AlternateContent>
        <mc:AlternateContent xmlns:mc="http://schemas.openxmlformats.org/markup-compatibility/2006">
          <mc:Choice Requires="x14">
            <control shapeId="62193" r:id="rId696" name="Button 753">
              <controlPr locked="0" defaultSize="0" autoFill="0" autoLine="0" autoPict="0">
                <anchor moveWithCells="1" sizeWithCells="1">
                  <from>
                    <xdr:col>11004</xdr:col>
                    <xdr:colOff>0</xdr:colOff>
                    <xdr:row>196675</xdr:row>
                    <xdr:rowOff>0</xdr:rowOff>
                  </from>
                  <to>
                    <xdr:col>11004</xdr:col>
                    <xdr:colOff>0</xdr:colOff>
                    <xdr:row>196675</xdr:row>
                    <xdr:rowOff>0</xdr:rowOff>
                  </to>
                </anchor>
              </controlPr>
            </control>
          </mc:Choice>
        </mc:AlternateContent>
        <mc:AlternateContent xmlns:mc="http://schemas.openxmlformats.org/markup-compatibility/2006">
          <mc:Choice Requires="x14">
            <control shapeId="62194" r:id="rId697" name="Button 754">
              <controlPr locked="0" defaultSize="0" autoFill="0" autoLine="0" autoPict="0">
                <anchor moveWithCells="1" sizeWithCells="1">
                  <from>
                    <xdr:col>11004</xdr:col>
                    <xdr:colOff>0</xdr:colOff>
                    <xdr:row>262211</xdr:row>
                    <xdr:rowOff>0</xdr:rowOff>
                  </from>
                  <to>
                    <xdr:col>11004</xdr:col>
                    <xdr:colOff>0</xdr:colOff>
                    <xdr:row>262211</xdr:row>
                    <xdr:rowOff>0</xdr:rowOff>
                  </to>
                </anchor>
              </controlPr>
            </control>
          </mc:Choice>
        </mc:AlternateContent>
        <mc:AlternateContent xmlns:mc="http://schemas.openxmlformats.org/markup-compatibility/2006">
          <mc:Choice Requires="x14">
            <control shapeId="62195" r:id="rId698" name="Button 755">
              <controlPr locked="0" defaultSize="0" autoFill="0" autoLine="0" autoPict="0">
                <anchor moveWithCells="1" sizeWithCells="1">
                  <from>
                    <xdr:col>11004</xdr:col>
                    <xdr:colOff>0</xdr:colOff>
                    <xdr:row>327747</xdr:row>
                    <xdr:rowOff>0</xdr:rowOff>
                  </from>
                  <to>
                    <xdr:col>11004</xdr:col>
                    <xdr:colOff>0</xdr:colOff>
                    <xdr:row>327747</xdr:row>
                    <xdr:rowOff>0</xdr:rowOff>
                  </to>
                </anchor>
              </controlPr>
            </control>
          </mc:Choice>
        </mc:AlternateContent>
        <mc:AlternateContent xmlns:mc="http://schemas.openxmlformats.org/markup-compatibility/2006">
          <mc:Choice Requires="x14">
            <control shapeId="62196" r:id="rId699" name="Button 756">
              <controlPr locked="0" defaultSize="0" autoFill="0" autoLine="0" autoPict="0">
                <anchor moveWithCells="1" sizeWithCells="1">
                  <from>
                    <xdr:col>11004</xdr:col>
                    <xdr:colOff>0</xdr:colOff>
                    <xdr:row>393283</xdr:row>
                    <xdr:rowOff>0</xdr:rowOff>
                  </from>
                  <to>
                    <xdr:col>11004</xdr:col>
                    <xdr:colOff>0</xdr:colOff>
                    <xdr:row>393283</xdr:row>
                    <xdr:rowOff>0</xdr:rowOff>
                  </to>
                </anchor>
              </controlPr>
            </control>
          </mc:Choice>
        </mc:AlternateContent>
        <mc:AlternateContent xmlns:mc="http://schemas.openxmlformats.org/markup-compatibility/2006">
          <mc:Choice Requires="x14">
            <control shapeId="62197" r:id="rId700" name="Button 757">
              <controlPr locked="0" defaultSize="0" autoFill="0" autoLine="0" autoPict="0">
                <anchor moveWithCells="1" sizeWithCells="1">
                  <from>
                    <xdr:col>11004</xdr:col>
                    <xdr:colOff>0</xdr:colOff>
                    <xdr:row>458819</xdr:row>
                    <xdr:rowOff>0</xdr:rowOff>
                  </from>
                  <to>
                    <xdr:col>11004</xdr:col>
                    <xdr:colOff>0</xdr:colOff>
                    <xdr:row>458819</xdr:row>
                    <xdr:rowOff>0</xdr:rowOff>
                  </to>
                </anchor>
              </controlPr>
            </control>
          </mc:Choice>
        </mc:AlternateContent>
        <mc:AlternateContent xmlns:mc="http://schemas.openxmlformats.org/markup-compatibility/2006">
          <mc:Choice Requires="x14">
            <control shapeId="62198" r:id="rId701" name="Button 758">
              <controlPr locked="0" defaultSize="0" autoFill="0" autoLine="0" autoPict="0">
                <anchor moveWithCells="1" sizeWithCells="1">
                  <from>
                    <xdr:col>11004</xdr:col>
                    <xdr:colOff>0</xdr:colOff>
                    <xdr:row>524355</xdr:row>
                    <xdr:rowOff>0</xdr:rowOff>
                  </from>
                  <to>
                    <xdr:col>11004</xdr:col>
                    <xdr:colOff>0</xdr:colOff>
                    <xdr:row>524355</xdr:row>
                    <xdr:rowOff>0</xdr:rowOff>
                  </to>
                </anchor>
              </controlPr>
            </control>
          </mc:Choice>
        </mc:AlternateContent>
        <mc:AlternateContent xmlns:mc="http://schemas.openxmlformats.org/markup-compatibility/2006">
          <mc:Choice Requires="x14">
            <control shapeId="62199" r:id="rId702" name="Button 759">
              <controlPr locked="0" defaultSize="0" autoFill="0" autoLine="0" autoPict="0">
                <anchor moveWithCells="1" sizeWithCells="1">
                  <from>
                    <xdr:col>11004</xdr:col>
                    <xdr:colOff>0</xdr:colOff>
                    <xdr:row>589891</xdr:row>
                    <xdr:rowOff>0</xdr:rowOff>
                  </from>
                  <to>
                    <xdr:col>11004</xdr:col>
                    <xdr:colOff>0</xdr:colOff>
                    <xdr:row>589891</xdr:row>
                    <xdr:rowOff>0</xdr:rowOff>
                  </to>
                </anchor>
              </controlPr>
            </control>
          </mc:Choice>
        </mc:AlternateContent>
        <mc:AlternateContent xmlns:mc="http://schemas.openxmlformats.org/markup-compatibility/2006">
          <mc:Choice Requires="x14">
            <control shapeId="62200" r:id="rId703" name="Button 760">
              <controlPr locked="0" defaultSize="0" autoFill="0" autoLine="0" autoPict="0">
                <anchor moveWithCells="1" sizeWithCells="1">
                  <from>
                    <xdr:col>11004</xdr:col>
                    <xdr:colOff>0</xdr:colOff>
                    <xdr:row>655427</xdr:row>
                    <xdr:rowOff>0</xdr:rowOff>
                  </from>
                  <to>
                    <xdr:col>11004</xdr:col>
                    <xdr:colOff>0</xdr:colOff>
                    <xdr:row>655427</xdr:row>
                    <xdr:rowOff>0</xdr:rowOff>
                  </to>
                </anchor>
              </controlPr>
            </control>
          </mc:Choice>
        </mc:AlternateContent>
        <mc:AlternateContent xmlns:mc="http://schemas.openxmlformats.org/markup-compatibility/2006">
          <mc:Choice Requires="x14">
            <control shapeId="62201" r:id="rId704" name="Button 761">
              <controlPr locked="0" defaultSize="0" autoFill="0" autoLine="0" autoPict="0">
                <anchor moveWithCells="1" sizeWithCells="1">
                  <from>
                    <xdr:col>11004</xdr:col>
                    <xdr:colOff>0</xdr:colOff>
                    <xdr:row>720963</xdr:row>
                    <xdr:rowOff>0</xdr:rowOff>
                  </from>
                  <to>
                    <xdr:col>11004</xdr:col>
                    <xdr:colOff>0</xdr:colOff>
                    <xdr:row>720963</xdr:row>
                    <xdr:rowOff>0</xdr:rowOff>
                  </to>
                </anchor>
              </controlPr>
            </control>
          </mc:Choice>
        </mc:AlternateContent>
        <mc:AlternateContent xmlns:mc="http://schemas.openxmlformats.org/markup-compatibility/2006">
          <mc:Choice Requires="x14">
            <control shapeId="62202" r:id="rId705" name="Button 762">
              <controlPr locked="0" defaultSize="0" autoFill="0" autoLine="0" autoPict="0">
                <anchor moveWithCells="1" sizeWithCells="1">
                  <from>
                    <xdr:col>11004</xdr:col>
                    <xdr:colOff>0</xdr:colOff>
                    <xdr:row>786499</xdr:row>
                    <xdr:rowOff>0</xdr:rowOff>
                  </from>
                  <to>
                    <xdr:col>11004</xdr:col>
                    <xdr:colOff>0</xdr:colOff>
                    <xdr:row>786499</xdr:row>
                    <xdr:rowOff>0</xdr:rowOff>
                  </to>
                </anchor>
              </controlPr>
            </control>
          </mc:Choice>
        </mc:AlternateContent>
        <mc:AlternateContent xmlns:mc="http://schemas.openxmlformats.org/markup-compatibility/2006">
          <mc:Choice Requires="x14">
            <control shapeId="62203" r:id="rId706" name="Button 763">
              <controlPr locked="0" defaultSize="0" autoFill="0" autoLine="0" autoPict="0">
                <anchor moveWithCells="1" sizeWithCells="1">
                  <from>
                    <xdr:col>11004</xdr:col>
                    <xdr:colOff>0</xdr:colOff>
                    <xdr:row>852035</xdr:row>
                    <xdr:rowOff>0</xdr:rowOff>
                  </from>
                  <to>
                    <xdr:col>11004</xdr:col>
                    <xdr:colOff>0</xdr:colOff>
                    <xdr:row>852035</xdr:row>
                    <xdr:rowOff>0</xdr:rowOff>
                  </to>
                </anchor>
              </controlPr>
            </control>
          </mc:Choice>
        </mc:AlternateContent>
        <mc:AlternateContent xmlns:mc="http://schemas.openxmlformats.org/markup-compatibility/2006">
          <mc:Choice Requires="x14">
            <control shapeId="62204" r:id="rId707" name="Button 764">
              <controlPr locked="0" defaultSize="0" autoFill="0" autoLine="0" autoPict="0">
                <anchor moveWithCells="1" sizeWithCells="1">
                  <from>
                    <xdr:col>11004</xdr:col>
                    <xdr:colOff>0</xdr:colOff>
                    <xdr:row>917571</xdr:row>
                    <xdr:rowOff>0</xdr:rowOff>
                  </from>
                  <to>
                    <xdr:col>11004</xdr:col>
                    <xdr:colOff>0</xdr:colOff>
                    <xdr:row>917571</xdr:row>
                    <xdr:rowOff>0</xdr:rowOff>
                  </to>
                </anchor>
              </controlPr>
            </control>
          </mc:Choice>
        </mc:AlternateContent>
        <mc:AlternateContent xmlns:mc="http://schemas.openxmlformats.org/markup-compatibility/2006">
          <mc:Choice Requires="x14">
            <control shapeId="62205" r:id="rId708" name="Button 765">
              <controlPr locked="0" defaultSize="0" autoFill="0" autoLine="0" autoPict="0">
                <anchor moveWithCells="1" sizeWithCells="1">
                  <from>
                    <xdr:col>11004</xdr:col>
                    <xdr:colOff>0</xdr:colOff>
                    <xdr:row>983107</xdr:row>
                    <xdr:rowOff>0</xdr:rowOff>
                  </from>
                  <to>
                    <xdr:col>11004</xdr:col>
                    <xdr:colOff>0</xdr:colOff>
                    <xdr:row>983107</xdr:row>
                    <xdr:rowOff>0</xdr:rowOff>
                  </to>
                </anchor>
              </controlPr>
            </control>
          </mc:Choice>
        </mc:AlternateContent>
        <mc:AlternateContent xmlns:mc="http://schemas.openxmlformats.org/markup-compatibility/2006">
          <mc:Choice Requires="x14">
            <control shapeId="62206" r:id="rId709" name="Button 766">
              <controlPr locked="0" defaultSize="0" autoFill="0" autoLine="0" autoPict="0">
                <anchor moveWithCells="1" sizeWithCells="1">
                  <from>
                    <xdr:col>11260</xdr:col>
                    <xdr:colOff>0</xdr:colOff>
                    <xdr:row>67</xdr:row>
                    <xdr:rowOff>0</xdr:rowOff>
                  </from>
                  <to>
                    <xdr:col>11260</xdr:col>
                    <xdr:colOff>0</xdr:colOff>
                    <xdr:row>67</xdr:row>
                    <xdr:rowOff>0</xdr:rowOff>
                  </to>
                </anchor>
              </controlPr>
            </control>
          </mc:Choice>
        </mc:AlternateContent>
        <mc:AlternateContent xmlns:mc="http://schemas.openxmlformats.org/markup-compatibility/2006">
          <mc:Choice Requires="x14">
            <control shapeId="62207" r:id="rId710" name="Button 767">
              <controlPr locked="0" defaultSize="0" autoFill="0" autoLine="0" autoPict="0">
                <anchor moveWithCells="1" sizeWithCells="1">
                  <from>
                    <xdr:col>11260</xdr:col>
                    <xdr:colOff>0</xdr:colOff>
                    <xdr:row>65603</xdr:row>
                    <xdr:rowOff>0</xdr:rowOff>
                  </from>
                  <to>
                    <xdr:col>11260</xdr:col>
                    <xdr:colOff>0</xdr:colOff>
                    <xdr:row>65603</xdr:row>
                    <xdr:rowOff>0</xdr:rowOff>
                  </to>
                </anchor>
              </controlPr>
            </control>
          </mc:Choice>
        </mc:AlternateContent>
        <mc:AlternateContent xmlns:mc="http://schemas.openxmlformats.org/markup-compatibility/2006">
          <mc:Choice Requires="x14">
            <control shapeId="62208" r:id="rId711" name="Button 768">
              <controlPr locked="0" defaultSize="0" autoFill="0" autoLine="0" autoPict="0">
                <anchor moveWithCells="1" sizeWithCells="1">
                  <from>
                    <xdr:col>11260</xdr:col>
                    <xdr:colOff>0</xdr:colOff>
                    <xdr:row>131139</xdr:row>
                    <xdr:rowOff>0</xdr:rowOff>
                  </from>
                  <to>
                    <xdr:col>11260</xdr:col>
                    <xdr:colOff>0</xdr:colOff>
                    <xdr:row>131139</xdr:row>
                    <xdr:rowOff>0</xdr:rowOff>
                  </to>
                </anchor>
              </controlPr>
            </control>
          </mc:Choice>
        </mc:AlternateContent>
        <mc:AlternateContent xmlns:mc="http://schemas.openxmlformats.org/markup-compatibility/2006">
          <mc:Choice Requires="x14">
            <control shapeId="62209" r:id="rId712" name="Button 769">
              <controlPr locked="0" defaultSize="0" autoFill="0" autoLine="0" autoPict="0">
                <anchor moveWithCells="1" sizeWithCells="1">
                  <from>
                    <xdr:col>11260</xdr:col>
                    <xdr:colOff>0</xdr:colOff>
                    <xdr:row>196675</xdr:row>
                    <xdr:rowOff>0</xdr:rowOff>
                  </from>
                  <to>
                    <xdr:col>11260</xdr:col>
                    <xdr:colOff>0</xdr:colOff>
                    <xdr:row>196675</xdr:row>
                    <xdr:rowOff>0</xdr:rowOff>
                  </to>
                </anchor>
              </controlPr>
            </control>
          </mc:Choice>
        </mc:AlternateContent>
        <mc:AlternateContent xmlns:mc="http://schemas.openxmlformats.org/markup-compatibility/2006">
          <mc:Choice Requires="x14">
            <control shapeId="62210" r:id="rId713" name="Button 770">
              <controlPr locked="0" defaultSize="0" autoFill="0" autoLine="0" autoPict="0">
                <anchor moveWithCells="1" sizeWithCells="1">
                  <from>
                    <xdr:col>11260</xdr:col>
                    <xdr:colOff>0</xdr:colOff>
                    <xdr:row>262211</xdr:row>
                    <xdr:rowOff>0</xdr:rowOff>
                  </from>
                  <to>
                    <xdr:col>11260</xdr:col>
                    <xdr:colOff>0</xdr:colOff>
                    <xdr:row>262211</xdr:row>
                    <xdr:rowOff>0</xdr:rowOff>
                  </to>
                </anchor>
              </controlPr>
            </control>
          </mc:Choice>
        </mc:AlternateContent>
        <mc:AlternateContent xmlns:mc="http://schemas.openxmlformats.org/markup-compatibility/2006">
          <mc:Choice Requires="x14">
            <control shapeId="62211" r:id="rId714" name="Button 771">
              <controlPr locked="0" defaultSize="0" autoFill="0" autoLine="0" autoPict="0">
                <anchor moveWithCells="1" sizeWithCells="1">
                  <from>
                    <xdr:col>11260</xdr:col>
                    <xdr:colOff>0</xdr:colOff>
                    <xdr:row>327747</xdr:row>
                    <xdr:rowOff>0</xdr:rowOff>
                  </from>
                  <to>
                    <xdr:col>11260</xdr:col>
                    <xdr:colOff>0</xdr:colOff>
                    <xdr:row>327747</xdr:row>
                    <xdr:rowOff>0</xdr:rowOff>
                  </to>
                </anchor>
              </controlPr>
            </control>
          </mc:Choice>
        </mc:AlternateContent>
        <mc:AlternateContent xmlns:mc="http://schemas.openxmlformats.org/markup-compatibility/2006">
          <mc:Choice Requires="x14">
            <control shapeId="62212" r:id="rId715" name="Button 772">
              <controlPr locked="0" defaultSize="0" autoFill="0" autoLine="0" autoPict="0">
                <anchor moveWithCells="1" sizeWithCells="1">
                  <from>
                    <xdr:col>11260</xdr:col>
                    <xdr:colOff>0</xdr:colOff>
                    <xdr:row>393283</xdr:row>
                    <xdr:rowOff>0</xdr:rowOff>
                  </from>
                  <to>
                    <xdr:col>11260</xdr:col>
                    <xdr:colOff>0</xdr:colOff>
                    <xdr:row>393283</xdr:row>
                    <xdr:rowOff>0</xdr:rowOff>
                  </to>
                </anchor>
              </controlPr>
            </control>
          </mc:Choice>
        </mc:AlternateContent>
        <mc:AlternateContent xmlns:mc="http://schemas.openxmlformats.org/markup-compatibility/2006">
          <mc:Choice Requires="x14">
            <control shapeId="62213" r:id="rId716" name="Button 773">
              <controlPr locked="0" defaultSize="0" autoFill="0" autoLine="0" autoPict="0">
                <anchor moveWithCells="1" sizeWithCells="1">
                  <from>
                    <xdr:col>11260</xdr:col>
                    <xdr:colOff>0</xdr:colOff>
                    <xdr:row>458819</xdr:row>
                    <xdr:rowOff>0</xdr:rowOff>
                  </from>
                  <to>
                    <xdr:col>11260</xdr:col>
                    <xdr:colOff>0</xdr:colOff>
                    <xdr:row>458819</xdr:row>
                    <xdr:rowOff>0</xdr:rowOff>
                  </to>
                </anchor>
              </controlPr>
            </control>
          </mc:Choice>
        </mc:AlternateContent>
        <mc:AlternateContent xmlns:mc="http://schemas.openxmlformats.org/markup-compatibility/2006">
          <mc:Choice Requires="x14">
            <control shapeId="62214" r:id="rId717" name="Button 774">
              <controlPr locked="0" defaultSize="0" autoFill="0" autoLine="0" autoPict="0">
                <anchor moveWithCells="1" sizeWithCells="1">
                  <from>
                    <xdr:col>11260</xdr:col>
                    <xdr:colOff>0</xdr:colOff>
                    <xdr:row>524355</xdr:row>
                    <xdr:rowOff>0</xdr:rowOff>
                  </from>
                  <to>
                    <xdr:col>11260</xdr:col>
                    <xdr:colOff>0</xdr:colOff>
                    <xdr:row>524355</xdr:row>
                    <xdr:rowOff>0</xdr:rowOff>
                  </to>
                </anchor>
              </controlPr>
            </control>
          </mc:Choice>
        </mc:AlternateContent>
        <mc:AlternateContent xmlns:mc="http://schemas.openxmlformats.org/markup-compatibility/2006">
          <mc:Choice Requires="x14">
            <control shapeId="62215" r:id="rId718" name="Button 775">
              <controlPr locked="0" defaultSize="0" autoFill="0" autoLine="0" autoPict="0">
                <anchor moveWithCells="1" sizeWithCells="1">
                  <from>
                    <xdr:col>11260</xdr:col>
                    <xdr:colOff>0</xdr:colOff>
                    <xdr:row>589891</xdr:row>
                    <xdr:rowOff>0</xdr:rowOff>
                  </from>
                  <to>
                    <xdr:col>11260</xdr:col>
                    <xdr:colOff>0</xdr:colOff>
                    <xdr:row>589891</xdr:row>
                    <xdr:rowOff>0</xdr:rowOff>
                  </to>
                </anchor>
              </controlPr>
            </control>
          </mc:Choice>
        </mc:AlternateContent>
        <mc:AlternateContent xmlns:mc="http://schemas.openxmlformats.org/markup-compatibility/2006">
          <mc:Choice Requires="x14">
            <control shapeId="62216" r:id="rId719" name="Button 776">
              <controlPr locked="0" defaultSize="0" autoFill="0" autoLine="0" autoPict="0">
                <anchor moveWithCells="1" sizeWithCells="1">
                  <from>
                    <xdr:col>11260</xdr:col>
                    <xdr:colOff>0</xdr:colOff>
                    <xdr:row>655427</xdr:row>
                    <xdr:rowOff>0</xdr:rowOff>
                  </from>
                  <to>
                    <xdr:col>11260</xdr:col>
                    <xdr:colOff>0</xdr:colOff>
                    <xdr:row>655427</xdr:row>
                    <xdr:rowOff>0</xdr:rowOff>
                  </to>
                </anchor>
              </controlPr>
            </control>
          </mc:Choice>
        </mc:AlternateContent>
        <mc:AlternateContent xmlns:mc="http://schemas.openxmlformats.org/markup-compatibility/2006">
          <mc:Choice Requires="x14">
            <control shapeId="62217" r:id="rId720" name="Button 777">
              <controlPr locked="0" defaultSize="0" autoFill="0" autoLine="0" autoPict="0">
                <anchor moveWithCells="1" sizeWithCells="1">
                  <from>
                    <xdr:col>11260</xdr:col>
                    <xdr:colOff>0</xdr:colOff>
                    <xdr:row>720963</xdr:row>
                    <xdr:rowOff>0</xdr:rowOff>
                  </from>
                  <to>
                    <xdr:col>11260</xdr:col>
                    <xdr:colOff>0</xdr:colOff>
                    <xdr:row>720963</xdr:row>
                    <xdr:rowOff>0</xdr:rowOff>
                  </to>
                </anchor>
              </controlPr>
            </control>
          </mc:Choice>
        </mc:AlternateContent>
        <mc:AlternateContent xmlns:mc="http://schemas.openxmlformats.org/markup-compatibility/2006">
          <mc:Choice Requires="x14">
            <control shapeId="62218" r:id="rId721" name="Button 778">
              <controlPr locked="0" defaultSize="0" autoFill="0" autoLine="0" autoPict="0">
                <anchor moveWithCells="1" sizeWithCells="1">
                  <from>
                    <xdr:col>11260</xdr:col>
                    <xdr:colOff>0</xdr:colOff>
                    <xdr:row>786499</xdr:row>
                    <xdr:rowOff>0</xdr:rowOff>
                  </from>
                  <to>
                    <xdr:col>11260</xdr:col>
                    <xdr:colOff>0</xdr:colOff>
                    <xdr:row>786499</xdr:row>
                    <xdr:rowOff>0</xdr:rowOff>
                  </to>
                </anchor>
              </controlPr>
            </control>
          </mc:Choice>
        </mc:AlternateContent>
        <mc:AlternateContent xmlns:mc="http://schemas.openxmlformats.org/markup-compatibility/2006">
          <mc:Choice Requires="x14">
            <control shapeId="62219" r:id="rId722" name="Button 779">
              <controlPr locked="0" defaultSize="0" autoFill="0" autoLine="0" autoPict="0">
                <anchor moveWithCells="1" sizeWithCells="1">
                  <from>
                    <xdr:col>11260</xdr:col>
                    <xdr:colOff>0</xdr:colOff>
                    <xdr:row>852035</xdr:row>
                    <xdr:rowOff>0</xdr:rowOff>
                  </from>
                  <to>
                    <xdr:col>11260</xdr:col>
                    <xdr:colOff>0</xdr:colOff>
                    <xdr:row>852035</xdr:row>
                    <xdr:rowOff>0</xdr:rowOff>
                  </to>
                </anchor>
              </controlPr>
            </control>
          </mc:Choice>
        </mc:AlternateContent>
        <mc:AlternateContent xmlns:mc="http://schemas.openxmlformats.org/markup-compatibility/2006">
          <mc:Choice Requires="x14">
            <control shapeId="62220" r:id="rId723" name="Button 780">
              <controlPr locked="0" defaultSize="0" autoFill="0" autoLine="0" autoPict="0">
                <anchor moveWithCells="1" sizeWithCells="1">
                  <from>
                    <xdr:col>11260</xdr:col>
                    <xdr:colOff>0</xdr:colOff>
                    <xdr:row>917571</xdr:row>
                    <xdr:rowOff>0</xdr:rowOff>
                  </from>
                  <to>
                    <xdr:col>11260</xdr:col>
                    <xdr:colOff>0</xdr:colOff>
                    <xdr:row>917571</xdr:row>
                    <xdr:rowOff>0</xdr:rowOff>
                  </to>
                </anchor>
              </controlPr>
            </control>
          </mc:Choice>
        </mc:AlternateContent>
        <mc:AlternateContent xmlns:mc="http://schemas.openxmlformats.org/markup-compatibility/2006">
          <mc:Choice Requires="x14">
            <control shapeId="62221" r:id="rId724" name="Button 781">
              <controlPr locked="0" defaultSize="0" autoFill="0" autoLine="0" autoPict="0">
                <anchor moveWithCells="1" sizeWithCells="1">
                  <from>
                    <xdr:col>11260</xdr:col>
                    <xdr:colOff>0</xdr:colOff>
                    <xdr:row>983107</xdr:row>
                    <xdr:rowOff>0</xdr:rowOff>
                  </from>
                  <to>
                    <xdr:col>11260</xdr:col>
                    <xdr:colOff>0</xdr:colOff>
                    <xdr:row>983107</xdr:row>
                    <xdr:rowOff>0</xdr:rowOff>
                  </to>
                </anchor>
              </controlPr>
            </control>
          </mc:Choice>
        </mc:AlternateContent>
        <mc:AlternateContent xmlns:mc="http://schemas.openxmlformats.org/markup-compatibility/2006">
          <mc:Choice Requires="x14">
            <control shapeId="62222" r:id="rId725" name="Button 782">
              <controlPr locked="0" defaultSize="0" autoFill="0" autoLine="0" autoPict="0">
                <anchor moveWithCells="1" sizeWithCells="1">
                  <from>
                    <xdr:col>11516</xdr:col>
                    <xdr:colOff>0</xdr:colOff>
                    <xdr:row>67</xdr:row>
                    <xdr:rowOff>0</xdr:rowOff>
                  </from>
                  <to>
                    <xdr:col>11516</xdr:col>
                    <xdr:colOff>0</xdr:colOff>
                    <xdr:row>67</xdr:row>
                    <xdr:rowOff>0</xdr:rowOff>
                  </to>
                </anchor>
              </controlPr>
            </control>
          </mc:Choice>
        </mc:AlternateContent>
        <mc:AlternateContent xmlns:mc="http://schemas.openxmlformats.org/markup-compatibility/2006">
          <mc:Choice Requires="x14">
            <control shapeId="62223" r:id="rId726" name="Button 783">
              <controlPr locked="0" defaultSize="0" autoFill="0" autoLine="0" autoPict="0">
                <anchor moveWithCells="1" sizeWithCells="1">
                  <from>
                    <xdr:col>11516</xdr:col>
                    <xdr:colOff>0</xdr:colOff>
                    <xdr:row>65603</xdr:row>
                    <xdr:rowOff>0</xdr:rowOff>
                  </from>
                  <to>
                    <xdr:col>11516</xdr:col>
                    <xdr:colOff>0</xdr:colOff>
                    <xdr:row>65603</xdr:row>
                    <xdr:rowOff>0</xdr:rowOff>
                  </to>
                </anchor>
              </controlPr>
            </control>
          </mc:Choice>
        </mc:AlternateContent>
        <mc:AlternateContent xmlns:mc="http://schemas.openxmlformats.org/markup-compatibility/2006">
          <mc:Choice Requires="x14">
            <control shapeId="62224" r:id="rId727" name="Button 784">
              <controlPr locked="0" defaultSize="0" autoFill="0" autoLine="0" autoPict="0">
                <anchor moveWithCells="1" sizeWithCells="1">
                  <from>
                    <xdr:col>11516</xdr:col>
                    <xdr:colOff>0</xdr:colOff>
                    <xdr:row>131139</xdr:row>
                    <xdr:rowOff>0</xdr:rowOff>
                  </from>
                  <to>
                    <xdr:col>11516</xdr:col>
                    <xdr:colOff>0</xdr:colOff>
                    <xdr:row>131139</xdr:row>
                    <xdr:rowOff>0</xdr:rowOff>
                  </to>
                </anchor>
              </controlPr>
            </control>
          </mc:Choice>
        </mc:AlternateContent>
        <mc:AlternateContent xmlns:mc="http://schemas.openxmlformats.org/markup-compatibility/2006">
          <mc:Choice Requires="x14">
            <control shapeId="62225" r:id="rId728" name="Button 785">
              <controlPr locked="0" defaultSize="0" autoFill="0" autoLine="0" autoPict="0">
                <anchor moveWithCells="1" sizeWithCells="1">
                  <from>
                    <xdr:col>11516</xdr:col>
                    <xdr:colOff>0</xdr:colOff>
                    <xdr:row>196675</xdr:row>
                    <xdr:rowOff>0</xdr:rowOff>
                  </from>
                  <to>
                    <xdr:col>11516</xdr:col>
                    <xdr:colOff>0</xdr:colOff>
                    <xdr:row>196675</xdr:row>
                    <xdr:rowOff>0</xdr:rowOff>
                  </to>
                </anchor>
              </controlPr>
            </control>
          </mc:Choice>
        </mc:AlternateContent>
        <mc:AlternateContent xmlns:mc="http://schemas.openxmlformats.org/markup-compatibility/2006">
          <mc:Choice Requires="x14">
            <control shapeId="62226" r:id="rId729" name="Button 786">
              <controlPr locked="0" defaultSize="0" autoFill="0" autoLine="0" autoPict="0">
                <anchor moveWithCells="1" sizeWithCells="1">
                  <from>
                    <xdr:col>11516</xdr:col>
                    <xdr:colOff>0</xdr:colOff>
                    <xdr:row>262211</xdr:row>
                    <xdr:rowOff>0</xdr:rowOff>
                  </from>
                  <to>
                    <xdr:col>11516</xdr:col>
                    <xdr:colOff>0</xdr:colOff>
                    <xdr:row>262211</xdr:row>
                    <xdr:rowOff>0</xdr:rowOff>
                  </to>
                </anchor>
              </controlPr>
            </control>
          </mc:Choice>
        </mc:AlternateContent>
        <mc:AlternateContent xmlns:mc="http://schemas.openxmlformats.org/markup-compatibility/2006">
          <mc:Choice Requires="x14">
            <control shapeId="62227" r:id="rId730" name="Button 787">
              <controlPr locked="0" defaultSize="0" autoFill="0" autoLine="0" autoPict="0">
                <anchor moveWithCells="1" sizeWithCells="1">
                  <from>
                    <xdr:col>11516</xdr:col>
                    <xdr:colOff>0</xdr:colOff>
                    <xdr:row>327747</xdr:row>
                    <xdr:rowOff>0</xdr:rowOff>
                  </from>
                  <to>
                    <xdr:col>11516</xdr:col>
                    <xdr:colOff>0</xdr:colOff>
                    <xdr:row>327747</xdr:row>
                    <xdr:rowOff>0</xdr:rowOff>
                  </to>
                </anchor>
              </controlPr>
            </control>
          </mc:Choice>
        </mc:AlternateContent>
        <mc:AlternateContent xmlns:mc="http://schemas.openxmlformats.org/markup-compatibility/2006">
          <mc:Choice Requires="x14">
            <control shapeId="62228" r:id="rId731" name="Button 788">
              <controlPr locked="0" defaultSize="0" autoFill="0" autoLine="0" autoPict="0">
                <anchor moveWithCells="1" sizeWithCells="1">
                  <from>
                    <xdr:col>11516</xdr:col>
                    <xdr:colOff>0</xdr:colOff>
                    <xdr:row>393283</xdr:row>
                    <xdr:rowOff>0</xdr:rowOff>
                  </from>
                  <to>
                    <xdr:col>11516</xdr:col>
                    <xdr:colOff>0</xdr:colOff>
                    <xdr:row>393283</xdr:row>
                    <xdr:rowOff>0</xdr:rowOff>
                  </to>
                </anchor>
              </controlPr>
            </control>
          </mc:Choice>
        </mc:AlternateContent>
        <mc:AlternateContent xmlns:mc="http://schemas.openxmlformats.org/markup-compatibility/2006">
          <mc:Choice Requires="x14">
            <control shapeId="62229" r:id="rId732" name="Button 789">
              <controlPr locked="0" defaultSize="0" autoFill="0" autoLine="0" autoPict="0">
                <anchor moveWithCells="1" sizeWithCells="1">
                  <from>
                    <xdr:col>11516</xdr:col>
                    <xdr:colOff>0</xdr:colOff>
                    <xdr:row>458819</xdr:row>
                    <xdr:rowOff>0</xdr:rowOff>
                  </from>
                  <to>
                    <xdr:col>11516</xdr:col>
                    <xdr:colOff>0</xdr:colOff>
                    <xdr:row>458819</xdr:row>
                    <xdr:rowOff>0</xdr:rowOff>
                  </to>
                </anchor>
              </controlPr>
            </control>
          </mc:Choice>
        </mc:AlternateContent>
        <mc:AlternateContent xmlns:mc="http://schemas.openxmlformats.org/markup-compatibility/2006">
          <mc:Choice Requires="x14">
            <control shapeId="62230" r:id="rId733" name="Button 790">
              <controlPr locked="0" defaultSize="0" autoFill="0" autoLine="0" autoPict="0">
                <anchor moveWithCells="1" sizeWithCells="1">
                  <from>
                    <xdr:col>11516</xdr:col>
                    <xdr:colOff>0</xdr:colOff>
                    <xdr:row>524355</xdr:row>
                    <xdr:rowOff>0</xdr:rowOff>
                  </from>
                  <to>
                    <xdr:col>11516</xdr:col>
                    <xdr:colOff>0</xdr:colOff>
                    <xdr:row>524355</xdr:row>
                    <xdr:rowOff>0</xdr:rowOff>
                  </to>
                </anchor>
              </controlPr>
            </control>
          </mc:Choice>
        </mc:AlternateContent>
        <mc:AlternateContent xmlns:mc="http://schemas.openxmlformats.org/markup-compatibility/2006">
          <mc:Choice Requires="x14">
            <control shapeId="62231" r:id="rId734" name="Button 791">
              <controlPr locked="0" defaultSize="0" autoFill="0" autoLine="0" autoPict="0">
                <anchor moveWithCells="1" sizeWithCells="1">
                  <from>
                    <xdr:col>11516</xdr:col>
                    <xdr:colOff>0</xdr:colOff>
                    <xdr:row>589891</xdr:row>
                    <xdr:rowOff>0</xdr:rowOff>
                  </from>
                  <to>
                    <xdr:col>11516</xdr:col>
                    <xdr:colOff>0</xdr:colOff>
                    <xdr:row>589891</xdr:row>
                    <xdr:rowOff>0</xdr:rowOff>
                  </to>
                </anchor>
              </controlPr>
            </control>
          </mc:Choice>
        </mc:AlternateContent>
        <mc:AlternateContent xmlns:mc="http://schemas.openxmlformats.org/markup-compatibility/2006">
          <mc:Choice Requires="x14">
            <control shapeId="62232" r:id="rId735" name="Button 792">
              <controlPr locked="0" defaultSize="0" autoFill="0" autoLine="0" autoPict="0">
                <anchor moveWithCells="1" sizeWithCells="1">
                  <from>
                    <xdr:col>11516</xdr:col>
                    <xdr:colOff>0</xdr:colOff>
                    <xdr:row>655427</xdr:row>
                    <xdr:rowOff>0</xdr:rowOff>
                  </from>
                  <to>
                    <xdr:col>11516</xdr:col>
                    <xdr:colOff>0</xdr:colOff>
                    <xdr:row>655427</xdr:row>
                    <xdr:rowOff>0</xdr:rowOff>
                  </to>
                </anchor>
              </controlPr>
            </control>
          </mc:Choice>
        </mc:AlternateContent>
        <mc:AlternateContent xmlns:mc="http://schemas.openxmlformats.org/markup-compatibility/2006">
          <mc:Choice Requires="x14">
            <control shapeId="62233" r:id="rId736" name="Button 793">
              <controlPr locked="0" defaultSize="0" autoFill="0" autoLine="0" autoPict="0">
                <anchor moveWithCells="1" sizeWithCells="1">
                  <from>
                    <xdr:col>11516</xdr:col>
                    <xdr:colOff>0</xdr:colOff>
                    <xdr:row>720963</xdr:row>
                    <xdr:rowOff>0</xdr:rowOff>
                  </from>
                  <to>
                    <xdr:col>11516</xdr:col>
                    <xdr:colOff>0</xdr:colOff>
                    <xdr:row>720963</xdr:row>
                    <xdr:rowOff>0</xdr:rowOff>
                  </to>
                </anchor>
              </controlPr>
            </control>
          </mc:Choice>
        </mc:AlternateContent>
        <mc:AlternateContent xmlns:mc="http://schemas.openxmlformats.org/markup-compatibility/2006">
          <mc:Choice Requires="x14">
            <control shapeId="62234" r:id="rId737" name="Button 794">
              <controlPr locked="0" defaultSize="0" autoFill="0" autoLine="0" autoPict="0">
                <anchor moveWithCells="1" sizeWithCells="1">
                  <from>
                    <xdr:col>11516</xdr:col>
                    <xdr:colOff>0</xdr:colOff>
                    <xdr:row>786499</xdr:row>
                    <xdr:rowOff>0</xdr:rowOff>
                  </from>
                  <to>
                    <xdr:col>11516</xdr:col>
                    <xdr:colOff>0</xdr:colOff>
                    <xdr:row>786499</xdr:row>
                    <xdr:rowOff>0</xdr:rowOff>
                  </to>
                </anchor>
              </controlPr>
            </control>
          </mc:Choice>
        </mc:AlternateContent>
        <mc:AlternateContent xmlns:mc="http://schemas.openxmlformats.org/markup-compatibility/2006">
          <mc:Choice Requires="x14">
            <control shapeId="62235" r:id="rId738" name="Button 795">
              <controlPr locked="0" defaultSize="0" autoFill="0" autoLine="0" autoPict="0">
                <anchor moveWithCells="1" sizeWithCells="1">
                  <from>
                    <xdr:col>11516</xdr:col>
                    <xdr:colOff>0</xdr:colOff>
                    <xdr:row>852035</xdr:row>
                    <xdr:rowOff>0</xdr:rowOff>
                  </from>
                  <to>
                    <xdr:col>11516</xdr:col>
                    <xdr:colOff>0</xdr:colOff>
                    <xdr:row>852035</xdr:row>
                    <xdr:rowOff>0</xdr:rowOff>
                  </to>
                </anchor>
              </controlPr>
            </control>
          </mc:Choice>
        </mc:AlternateContent>
        <mc:AlternateContent xmlns:mc="http://schemas.openxmlformats.org/markup-compatibility/2006">
          <mc:Choice Requires="x14">
            <control shapeId="62236" r:id="rId739" name="Button 796">
              <controlPr locked="0" defaultSize="0" autoFill="0" autoLine="0" autoPict="0">
                <anchor moveWithCells="1" sizeWithCells="1">
                  <from>
                    <xdr:col>11516</xdr:col>
                    <xdr:colOff>0</xdr:colOff>
                    <xdr:row>917571</xdr:row>
                    <xdr:rowOff>0</xdr:rowOff>
                  </from>
                  <to>
                    <xdr:col>11516</xdr:col>
                    <xdr:colOff>0</xdr:colOff>
                    <xdr:row>917571</xdr:row>
                    <xdr:rowOff>0</xdr:rowOff>
                  </to>
                </anchor>
              </controlPr>
            </control>
          </mc:Choice>
        </mc:AlternateContent>
        <mc:AlternateContent xmlns:mc="http://schemas.openxmlformats.org/markup-compatibility/2006">
          <mc:Choice Requires="x14">
            <control shapeId="62237" r:id="rId740" name="Button 797">
              <controlPr locked="0" defaultSize="0" autoFill="0" autoLine="0" autoPict="0">
                <anchor moveWithCells="1" sizeWithCells="1">
                  <from>
                    <xdr:col>11516</xdr:col>
                    <xdr:colOff>0</xdr:colOff>
                    <xdr:row>983107</xdr:row>
                    <xdr:rowOff>0</xdr:rowOff>
                  </from>
                  <to>
                    <xdr:col>11516</xdr:col>
                    <xdr:colOff>0</xdr:colOff>
                    <xdr:row>983107</xdr:row>
                    <xdr:rowOff>0</xdr:rowOff>
                  </to>
                </anchor>
              </controlPr>
            </control>
          </mc:Choice>
        </mc:AlternateContent>
        <mc:AlternateContent xmlns:mc="http://schemas.openxmlformats.org/markup-compatibility/2006">
          <mc:Choice Requires="x14">
            <control shapeId="62238" r:id="rId741" name="Button 798">
              <controlPr locked="0" defaultSize="0" autoFill="0" autoLine="0" autoPict="0">
                <anchor moveWithCells="1" sizeWithCells="1">
                  <from>
                    <xdr:col>11772</xdr:col>
                    <xdr:colOff>0</xdr:colOff>
                    <xdr:row>67</xdr:row>
                    <xdr:rowOff>0</xdr:rowOff>
                  </from>
                  <to>
                    <xdr:col>11772</xdr:col>
                    <xdr:colOff>0</xdr:colOff>
                    <xdr:row>67</xdr:row>
                    <xdr:rowOff>0</xdr:rowOff>
                  </to>
                </anchor>
              </controlPr>
            </control>
          </mc:Choice>
        </mc:AlternateContent>
        <mc:AlternateContent xmlns:mc="http://schemas.openxmlformats.org/markup-compatibility/2006">
          <mc:Choice Requires="x14">
            <control shapeId="62239" r:id="rId742" name="Button 799">
              <controlPr locked="0" defaultSize="0" autoFill="0" autoLine="0" autoPict="0">
                <anchor moveWithCells="1" sizeWithCells="1">
                  <from>
                    <xdr:col>11772</xdr:col>
                    <xdr:colOff>0</xdr:colOff>
                    <xdr:row>65603</xdr:row>
                    <xdr:rowOff>0</xdr:rowOff>
                  </from>
                  <to>
                    <xdr:col>11772</xdr:col>
                    <xdr:colOff>0</xdr:colOff>
                    <xdr:row>65603</xdr:row>
                    <xdr:rowOff>0</xdr:rowOff>
                  </to>
                </anchor>
              </controlPr>
            </control>
          </mc:Choice>
        </mc:AlternateContent>
        <mc:AlternateContent xmlns:mc="http://schemas.openxmlformats.org/markup-compatibility/2006">
          <mc:Choice Requires="x14">
            <control shapeId="62240" r:id="rId743" name="Button 800">
              <controlPr locked="0" defaultSize="0" autoFill="0" autoLine="0" autoPict="0">
                <anchor moveWithCells="1" sizeWithCells="1">
                  <from>
                    <xdr:col>11772</xdr:col>
                    <xdr:colOff>0</xdr:colOff>
                    <xdr:row>131139</xdr:row>
                    <xdr:rowOff>0</xdr:rowOff>
                  </from>
                  <to>
                    <xdr:col>11772</xdr:col>
                    <xdr:colOff>0</xdr:colOff>
                    <xdr:row>131139</xdr:row>
                    <xdr:rowOff>0</xdr:rowOff>
                  </to>
                </anchor>
              </controlPr>
            </control>
          </mc:Choice>
        </mc:AlternateContent>
        <mc:AlternateContent xmlns:mc="http://schemas.openxmlformats.org/markup-compatibility/2006">
          <mc:Choice Requires="x14">
            <control shapeId="62241" r:id="rId744" name="Button 801">
              <controlPr locked="0" defaultSize="0" autoFill="0" autoLine="0" autoPict="0">
                <anchor moveWithCells="1" sizeWithCells="1">
                  <from>
                    <xdr:col>11772</xdr:col>
                    <xdr:colOff>0</xdr:colOff>
                    <xdr:row>196675</xdr:row>
                    <xdr:rowOff>0</xdr:rowOff>
                  </from>
                  <to>
                    <xdr:col>11772</xdr:col>
                    <xdr:colOff>0</xdr:colOff>
                    <xdr:row>196675</xdr:row>
                    <xdr:rowOff>0</xdr:rowOff>
                  </to>
                </anchor>
              </controlPr>
            </control>
          </mc:Choice>
        </mc:AlternateContent>
        <mc:AlternateContent xmlns:mc="http://schemas.openxmlformats.org/markup-compatibility/2006">
          <mc:Choice Requires="x14">
            <control shapeId="62242" r:id="rId745" name="Button 802">
              <controlPr locked="0" defaultSize="0" autoFill="0" autoLine="0" autoPict="0">
                <anchor moveWithCells="1" sizeWithCells="1">
                  <from>
                    <xdr:col>11772</xdr:col>
                    <xdr:colOff>0</xdr:colOff>
                    <xdr:row>262211</xdr:row>
                    <xdr:rowOff>0</xdr:rowOff>
                  </from>
                  <to>
                    <xdr:col>11772</xdr:col>
                    <xdr:colOff>0</xdr:colOff>
                    <xdr:row>262211</xdr:row>
                    <xdr:rowOff>0</xdr:rowOff>
                  </to>
                </anchor>
              </controlPr>
            </control>
          </mc:Choice>
        </mc:AlternateContent>
        <mc:AlternateContent xmlns:mc="http://schemas.openxmlformats.org/markup-compatibility/2006">
          <mc:Choice Requires="x14">
            <control shapeId="62243" r:id="rId746" name="Button 803">
              <controlPr locked="0" defaultSize="0" autoFill="0" autoLine="0" autoPict="0">
                <anchor moveWithCells="1" sizeWithCells="1">
                  <from>
                    <xdr:col>11772</xdr:col>
                    <xdr:colOff>0</xdr:colOff>
                    <xdr:row>327747</xdr:row>
                    <xdr:rowOff>0</xdr:rowOff>
                  </from>
                  <to>
                    <xdr:col>11772</xdr:col>
                    <xdr:colOff>0</xdr:colOff>
                    <xdr:row>327747</xdr:row>
                    <xdr:rowOff>0</xdr:rowOff>
                  </to>
                </anchor>
              </controlPr>
            </control>
          </mc:Choice>
        </mc:AlternateContent>
        <mc:AlternateContent xmlns:mc="http://schemas.openxmlformats.org/markup-compatibility/2006">
          <mc:Choice Requires="x14">
            <control shapeId="62244" r:id="rId747" name="Button 804">
              <controlPr locked="0" defaultSize="0" autoFill="0" autoLine="0" autoPict="0">
                <anchor moveWithCells="1" sizeWithCells="1">
                  <from>
                    <xdr:col>11772</xdr:col>
                    <xdr:colOff>0</xdr:colOff>
                    <xdr:row>393283</xdr:row>
                    <xdr:rowOff>0</xdr:rowOff>
                  </from>
                  <to>
                    <xdr:col>11772</xdr:col>
                    <xdr:colOff>0</xdr:colOff>
                    <xdr:row>393283</xdr:row>
                    <xdr:rowOff>0</xdr:rowOff>
                  </to>
                </anchor>
              </controlPr>
            </control>
          </mc:Choice>
        </mc:AlternateContent>
        <mc:AlternateContent xmlns:mc="http://schemas.openxmlformats.org/markup-compatibility/2006">
          <mc:Choice Requires="x14">
            <control shapeId="62245" r:id="rId748" name="Button 805">
              <controlPr locked="0" defaultSize="0" autoFill="0" autoLine="0" autoPict="0">
                <anchor moveWithCells="1" sizeWithCells="1">
                  <from>
                    <xdr:col>11772</xdr:col>
                    <xdr:colOff>0</xdr:colOff>
                    <xdr:row>458819</xdr:row>
                    <xdr:rowOff>0</xdr:rowOff>
                  </from>
                  <to>
                    <xdr:col>11772</xdr:col>
                    <xdr:colOff>0</xdr:colOff>
                    <xdr:row>458819</xdr:row>
                    <xdr:rowOff>0</xdr:rowOff>
                  </to>
                </anchor>
              </controlPr>
            </control>
          </mc:Choice>
        </mc:AlternateContent>
        <mc:AlternateContent xmlns:mc="http://schemas.openxmlformats.org/markup-compatibility/2006">
          <mc:Choice Requires="x14">
            <control shapeId="62246" r:id="rId749" name="Button 806">
              <controlPr locked="0" defaultSize="0" autoFill="0" autoLine="0" autoPict="0">
                <anchor moveWithCells="1" sizeWithCells="1">
                  <from>
                    <xdr:col>11772</xdr:col>
                    <xdr:colOff>0</xdr:colOff>
                    <xdr:row>524355</xdr:row>
                    <xdr:rowOff>0</xdr:rowOff>
                  </from>
                  <to>
                    <xdr:col>11772</xdr:col>
                    <xdr:colOff>0</xdr:colOff>
                    <xdr:row>524355</xdr:row>
                    <xdr:rowOff>0</xdr:rowOff>
                  </to>
                </anchor>
              </controlPr>
            </control>
          </mc:Choice>
        </mc:AlternateContent>
        <mc:AlternateContent xmlns:mc="http://schemas.openxmlformats.org/markup-compatibility/2006">
          <mc:Choice Requires="x14">
            <control shapeId="62247" r:id="rId750" name="Button 807">
              <controlPr locked="0" defaultSize="0" autoFill="0" autoLine="0" autoPict="0">
                <anchor moveWithCells="1" sizeWithCells="1">
                  <from>
                    <xdr:col>11772</xdr:col>
                    <xdr:colOff>0</xdr:colOff>
                    <xdr:row>589891</xdr:row>
                    <xdr:rowOff>0</xdr:rowOff>
                  </from>
                  <to>
                    <xdr:col>11772</xdr:col>
                    <xdr:colOff>0</xdr:colOff>
                    <xdr:row>589891</xdr:row>
                    <xdr:rowOff>0</xdr:rowOff>
                  </to>
                </anchor>
              </controlPr>
            </control>
          </mc:Choice>
        </mc:AlternateContent>
        <mc:AlternateContent xmlns:mc="http://schemas.openxmlformats.org/markup-compatibility/2006">
          <mc:Choice Requires="x14">
            <control shapeId="62248" r:id="rId751" name="Button 808">
              <controlPr locked="0" defaultSize="0" autoFill="0" autoLine="0" autoPict="0">
                <anchor moveWithCells="1" sizeWithCells="1">
                  <from>
                    <xdr:col>11772</xdr:col>
                    <xdr:colOff>0</xdr:colOff>
                    <xdr:row>655427</xdr:row>
                    <xdr:rowOff>0</xdr:rowOff>
                  </from>
                  <to>
                    <xdr:col>11772</xdr:col>
                    <xdr:colOff>0</xdr:colOff>
                    <xdr:row>655427</xdr:row>
                    <xdr:rowOff>0</xdr:rowOff>
                  </to>
                </anchor>
              </controlPr>
            </control>
          </mc:Choice>
        </mc:AlternateContent>
        <mc:AlternateContent xmlns:mc="http://schemas.openxmlformats.org/markup-compatibility/2006">
          <mc:Choice Requires="x14">
            <control shapeId="62249" r:id="rId752" name="Button 809">
              <controlPr locked="0" defaultSize="0" autoFill="0" autoLine="0" autoPict="0">
                <anchor moveWithCells="1" sizeWithCells="1">
                  <from>
                    <xdr:col>11772</xdr:col>
                    <xdr:colOff>0</xdr:colOff>
                    <xdr:row>720963</xdr:row>
                    <xdr:rowOff>0</xdr:rowOff>
                  </from>
                  <to>
                    <xdr:col>11772</xdr:col>
                    <xdr:colOff>0</xdr:colOff>
                    <xdr:row>720963</xdr:row>
                    <xdr:rowOff>0</xdr:rowOff>
                  </to>
                </anchor>
              </controlPr>
            </control>
          </mc:Choice>
        </mc:AlternateContent>
        <mc:AlternateContent xmlns:mc="http://schemas.openxmlformats.org/markup-compatibility/2006">
          <mc:Choice Requires="x14">
            <control shapeId="62250" r:id="rId753" name="Button 810">
              <controlPr locked="0" defaultSize="0" autoFill="0" autoLine="0" autoPict="0">
                <anchor moveWithCells="1" sizeWithCells="1">
                  <from>
                    <xdr:col>11772</xdr:col>
                    <xdr:colOff>0</xdr:colOff>
                    <xdr:row>786499</xdr:row>
                    <xdr:rowOff>0</xdr:rowOff>
                  </from>
                  <to>
                    <xdr:col>11772</xdr:col>
                    <xdr:colOff>0</xdr:colOff>
                    <xdr:row>786499</xdr:row>
                    <xdr:rowOff>0</xdr:rowOff>
                  </to>
                </anchor>
              </controlPr>
            </control>
          </mc:Choice>
        </mc:AlternateContent>
        <mc:AlternateContent xmlns:mc="http://schemas.openxmlformats.org/markup-compatibility/2006">
          <mc:Choice Requires="x14">
            <control shapeId="62251" r:id="rId754" name="Button 811">
              <controlPr locked="0" defaultSize="0" autoFill="0" autoLine="0" autoPict="0">
                <anchor moveWithCells="1" sizeWithCells="1">
                  <from>
                    <xdr:col>11772</xdr:col>
                    <xdr:colOff>0</xdr:colOff>
                    <xdr:row>852035</xdr:row>
                    <xdr:rowOff>0</xdr:rowOff>
                  </from>
                  <to>
                    <xdr:col>11772</xdr:col>
                    <xdr:colOff>0</xdr:colOff>
                    <xdr:row>852035</xdr:row>
                    <xdr:rowOff>0</xdr:rowOff>
                  </to>
                </anchor>
              </controlPr>
            </control>
          </mc:Choice>
        </mc:AlternateContent>
        <mc:AlternateContent xmlns:mc="http://schemas.openxmlformats.org/markup-compatibility/2006">
          <mc:Choice Requires="x14">
            <control shapeId="62252" r:id="rId755" name="Button 812">
              <controlPr locked="0" defaultSize="0" autoFill="0" autoLine="0" autoPict="0">
                <anchor moveWithCells="1" sizeWithCells="1">
                  <from>
                    <xdr:col>11772</xdr:col>
                    <xdr:colOff>0</xdr:colOff>
                    <xdr:row>917571</xdr:row>
                    <xdr:rowOff>0</xdr:rowOff>
                  </from>
                  <to>
                    <xdr:col>11772</xdr:col>
                    <xdr:colOff>0</xdr:colOff>
                    <xdr:row>917571</xdr:row>
                    <xdr:rowOff>0</xdr:rowOff>
                  </to>
                </anchor>
              </controlPr>
            </control>
          </mc:Choice>
        </mc:AlternateContent>
        <mc:AlternateContent xmlns:mc="http://schemas.openxmlformats.org/markup-compatibility/2006">
          <mc:Choice Requires="x14">
            <control shapeId="62253" r:id="rId756" name="Button 813">
              <controlPr locked="0" defaultSize="0" autoFill="0" autoLine="0" autoPict="0">
                <anchor moveWithCells="1" sizeWithCells="1">
                  <from>
                    <xdr:col>11772</xdr:col>
                    <xdr:colOff>0</xdr:colOff>
                    <xdr:row>983107</xdr:row>
                    <xdr:rowOff>0</xdr:rowOff>
                  </from>
                  <to>
                    <xdr:col>11772</xdr:col>
                    <xdr:colOff>0</xdr:colOff>
                    <xdr:row>983107</xdr:row>
                    <xdr:rowOff>0</xdr:rowOff>
                  </to>
                </anchor>
              </controlPr>
            </control>
          </mc:Choice>
        </mc:AlternateContent>
        <mc:AlternateContent xmlns:mc="http://schemas.openxmlformats.org/markup-compatibility/2006">
          <mc:Choice Requires="x14">
            <control shapeId="62254" r:id="rId757" name="Button 814">
              <controlPr locked="0" defaultSize="0" autoFill="0" autoLine="0" autoPict="0">
                <anchor moveWithCells="1" sizeWithCells="1">
                  <from>
                    <xdr:col>12028</xdr:col>
                    <xdr:colOff>0</xdr:colOff>
                    <xdr:row>67</xdr:row>
                    <xdr:rowOff>0</xdr:rowOff>
                  </from>
                  <to>
                    <xdr:col>12028</xdr:col>
                    <xdr:colOff>0</xdr:colOff>
                    <xdr:row>67</xdr:row>
                    <xdr:rowOff>0</xdr:rowOff>
                  </to>
                </anchor>
              </controlPr>
            </control>
          </mc:Choice>
        </mc:AlternateContent>
        <mc:AlternateContent xmlns:mc="http://schemas.openxmlformats.org/markup-compatibility/2006">
          <mc:Choice Requires="x14">
            <control shapeId="62255" r:id="rId758" name="Button 815">
              <controlPr locked="0" defaultSize="0" autoFill="0" autoLine="0" autoPict="0">
                <anchor moveWithCells="1" sizeWithCells="1">
                  <from>
                    <xdr:col>12028</xdr:col>
                    <xdr:colOff>0</xdr:colOff>
                    <xdr:row>65603</xdr:row>
                    <xdr:rowOff>0</xdr:rowOff>
                  </from>
                  <to>
                    <xdr:col>12028</xdr:col>
                    <xdr:colOff>0</xdr:colOff>
                    <xdr:row>65603</xdr:row>
                    <xdr:rowOff>0</xdr:rowOff>
                  </to>
                </anchor>
              </controlPr>
            </control>
          </mc:Choice>
        </mc:AlternateContent>
        <mc:AlternateContent xmlns:mc="http://schemas.openxmlformats.org/markup-compatibility/2006">
          <mc:Choice Requires="x14">
            <control shapeId="62256" r:id="rId759" name="Button 816">
              <controlPr locked="0" defaultSize="0" autoFill="0" autoLine="0" autoPict="0">
                <anchor moveWithCells="1" sizeWithCells="1">
                  <from>
                    <xdr:col>12028</xdr:col>
                    <xdr:colOff>0</xdr:colOff>
                    <xdr:row>131139</xdr:row>
                    <xdr:rowOff>0</xdr:rowOff>
                  </from>
                  <to>
                    <xdr:col>12028</xdr:col>
                    <xdr:colOff>0</xdr:colOff>
                    <xdr:row>131139</xdr:row>
                    <xdr:rowOff>0</xdr:rowOff>
                  </to>
                </anchor>
              </controlPr>
            </control>
          </mc:Choice>
        </mc:AlternateContent>
        <mc:AlternateContent xmlns:mc="http://schemas.openxmlformats.org/markup-compatibility/2006">
          <mc:Choice Requires="x14">
            <control shapeId="62257" r:id="rId760" name="Button 817">
              <controlPr locked="0" defaultSize="0" autoFill="0" autoLine="0" autoPict="0">
                <anchor moveWithCells="1" sizeWithCells="1">
                  <from>
                    <xdr:col>12028</xdr:col>
                    <xdr:colOff>0</xdr:colOff>
                    <xdr:row>196675</xdr:row>
                    <xdr:rowOff>0</xdr:rowOff>
                  </from>
                  <to>
                    <xdr:col>12028</xdr:col>
                    <xdr:colOff>0</xdr:colOff>
                    <xdr:row>196675</xdr:row>
                    <xdr:rowOff>0</xdr:rowOff>
                  </to>
                </anchor>
              </controlPr>
            </control>
          </mc:Choice>
        </mc:AlternateContent>
        <mc:AlternateContent xmlns:mc="http://schemas.openxmlformats.org/markup-compatibility/2006">
          <mc:Choice Requires="x14">
            <control shapeId="62258" r:id="rId761" name="Button 818">
              <controlPr locked="0" defaultSize="0" autoFill="0" autoLine="0" autoPict="0">
                <anchor moveWithCells="1" sizeWithCells="1">
                  <from>
                    <xdr:col>12028</xdr:col>
                    <xdr:colOff>0</xdr:colOff>
                    <xdr:row>262211</xdr:row>
                    <xdr:rowOff>0</xdr:rowOff>
                  </from>
                  <to>
                    <xdr:col>12028</xdr:col>
                    <xdr:colOff>0</xdr:colOff>
                    <xdr:row>262211</xdr:row>
                    <xdr:rowOff>0</xdr:rowOff>
                  </to>
                </anchor>
              </controlPr>
            </control>
          </mc:Choice>
        </mc:AlternateContent>
        <mc:AlternateContent xmlns:mc="http://schemas.openxmlformats.org/markup-compatibility/2006">
          <mc:Choice Requires="x14">
            <control shapeId="62259" r:id="rId762" name="Button 819">
              <controlPr locked="0" defaultSize="0" autoFill="0" autoLine="0" autoPict="0">
                <anchor moveWithCells="1" sizeWithCells="1">
                  <from>
                    <xdr:col>12028</xdr:col>
                    <xdr:colOff>0</xdr:colOff>
                    <xdr:row>327747</xdr:row>
                    <xdr:rowOff>0</xdr:rowOff>
                  </from>
                  <to>
                    <xdr:col>12028</xdr:col>
                    <xdr:colOff>0</xdr:colOff>
                    <xdr:row>327747</xdr:row>
                    <xdr:rowOff>0</xdr:rowOff>
                  </to>
                </anchor>
              </controlPr>
            </control>
          </mc:Choice>
        </mc:AlternateContent>
        <mc:AlternateContent xmlns:mc="http://schemas.openxmlformats.org/markup-compatibility/2006">
          <mc:Choice Requires="x14">
            <control shapeId="62260" r:id="rId763" name="Button 820">
              <controlPr locked="0" defaultSize="0" autoFill="0" autoLine="0" autoPict="0">
                <anchor moveWithCells="1" sizeWithCells="1">
                  <from>
                    <xdr:col>12028</xdr:col>
                    <xdr:colOff>0</xdr:colOff>
                    <xdr:row>393283</xdr:row>
                    <xdr:rowOff>0</xdr:rowOff>
                  </from>
                  <to>
                    <xdr:col>12028</xdr:col>
                    <xdr:colOff>0</xdr:colOff>
                    <xdr:row>393283</xdr:row>
                    <xdr:rowOff>0</xdr:rowOff>
                  </to>
                </anchor>
              </controlPr>
            </control>
          </mc:Choice>
        </mc:AlternateContent>
        <mc:AlternateContent xmlns:mc="http://schemas.openxmlformats.org/markup-compatibility/2006">
          <mc:Choice Requires="x14">
            <control shapeId="62261" r:id="rId764" name="Button 821">
              <controlPr locked="0" defaultSize="0" autoFill="0" autoLine="0" autoPict="0">
                <anchor moveWithCells="1" sizeWithCells="1">
                  <from>
                    <xdr:col>12028</xdr:col>
                    <xdr:colOff>0</xdr:colOff>
                    <xdr:row>458819</xdr:row>
                    <xdr:rowOff>0</xdr:rowOff>
                  </from>
                  <to>
                    <xdr:col>12028</xdr:col>
                    <xdr:colOff>0</xdr:colOff>
                    <xdr:row>458819</xdr:row>
                    <xdr:rowOff>0</xdr:rowOff>
                  </to>
                </anchor>
              </controlPr>
            </control>
          </mc:Choice>
        </mc:AlternateContent>
        <mc:AlternateContent xmlns:mc="http://schemas.openxmlformats.org/markup-compatibility/2006">
          <mc:Choice Requires="x14">
            <control shapeId="62262" r:id="rId765" name="Button 822">
              <controlPr locked="0" defaultSize="0" autoFill="0" autoLine="0" autoPict="0">
                <anchor moveWithCells="1" sizeWithCells="1">
                  <from>
                    <xdr:col>12028</xdr:col>
                    <xdr:colOff>0</xdr:colOff>
                    <xdr:row>524355</xdr:row>
                    <xdr:rowOff>0</xdr:rowOff>
                  </from>
                  <to>
                    <xdr:col>12028</xdr:col>
                    <xdr:colOff>0</xdr:colOff>
                    <xdr:row>524355</xdr:row>
                    <xdr:rowOff>0</xdr:rowOff>
                  </to>
                </anchor>
              </controlPr>
            </control>
          </mc:Choice>
        </mc:AlternateContent>
        <mc:AlternateContent xmlns:mc="http://schemas.openxmlformats.org/markup-compatibility/2006">
          <mc:Choice Requires="x14">
            <control shapeId="62263" r:id="rId766" name="Button 823">
              <controlPr locked="0" defaultSize="0" autoFill="0" autoLine="0" autoPict="0">
                <anchor moveWithCells="1" sizeWithCells="1">
                  <from>
                    <xdr:col>12028</xdr:col>
                    <xdr:colOff>0</xdr:colOff>
                    <xdr:row>589891</xdr:row>
                    <xdr:rowOff>0</xdr:rowOff>
                  </from>
                  <to>
                    <xdr:col>12028</xdr:col>
                    <xdr:colOff>0</xdr:colOff>
                    <xdr:row>589891</xdr:row>
                    <xdr:rowOff>0</xdr:rowOff>
                  </to>
                </anchor>
              </controlPr>
            </control>
          </mc:Choice>
        </mc:AlternateContent>
        <mc:AlternateContent xmlns:mc="http://schemas.openxmlformats.org/markup-compatibility/2006">
          <mc:Choice Requires="x14">
            <control shapeId="62264" r:id="rId767" name="Button 824">
              <controlPr locked="0" defaultSize="0" autoFill="0" autoLine="0" autoPict="0">
                <anchor moveWithCells="1" sizeWithCells="1">
                  <from>
                    <xdr:col>12028</xdr:col>
                    <xdr:colOff>0</xdr:colOff>
                    <xdr:row>655427</xdr:row>
                    <xdr:rowOff>0</xdr:rowOff>
                  </from>
                  <to>
                    <xdr:col>12028</xdr:col>
                    <xdr:colOff>0</xdr:colOff>
                    <xdr:row>655427</xdr:row>
                    <xdr:rowOff>0</xdr:rowOff>
                  </to>
                </anchor>
              </controlPr>
            </control>
          </mc:Choice>
        </mc:AlternateContent>
        <mc:AlternateContent xmlns:mc="http://schemas.openxmlformats.org/markup-compatibility/2006">
          <mc:Choice Requires="x14">
            <control shapeId="62265" r:id="rId768" name="Button 825">
              <controlPr locked="0" defaultSize="0" autoFill="0" autoLine="0" autoPict="0">
                <anchor moveWithCells="1" sizeWithCells="1">
                  <from>
                    <xdr:col>12028</xdr:col>
                    <xdr:colOff>0</xdr:colOff>
                    <xdr:row>720963</xdr:row>
                    <xdr:rowOff>0</xdr:rowOff>
                  </from>
                  <to>
                    <xdr:col>12028</xdr:col>
                    <xdr:colOff>0</xdr:colOff>
                    <xdr:row>720963</xdr:row>
                    <xdr:rowOff>0</xdr:rowOff>
                  </to>
                </anchor>
              </controlPr>
            </control>
          </mc:Choice>
        </mc:AlternateContent>
        <mc:AlternateContent xmlns:mc="http://schemas.openxmlformats.org/markup-compatibility/2006">
          <mc:Choice Requires="x14">
            <control shapeId="62266" r:id="rId769" name="Button 826">
              <controlPr locked="0" defaultSize="0" autoFill="0" autoLine="0" autoPict="0">
                <anchor moveWithCells="1" sizeWithCells="1">
                  <from>
                    <xdr:col>12028</xdr:col>
                    <xdr:colOff>0</xdr:colOff>
                    <xdr:row>786499</xdr:row>
                    <xdr:rowOff>0</xdr:rowOff>
                  </from>
                  <to>
                    <xdr:col>12028</xdr:col>
                    <xdr:colOff>0</xdr:colOff>
                    <xdr:row>786499</xdr:row>
                    <xdr:rowOff>0</xdr:rowOff>
                  </to>
                </anchor>
              </controlPr>
            </control>
          </mc:Choice>
        </mc:AlternateContent>
        <mc:AlternateContent xmlns:mc="http://schemas.openxmlformats.org/markup-compatibility/2006">
          <mc:Choice Requires="x14">
            <control shapeId="62267" r:id="rId770" name="Button 827">
              <controlPr locked="0" defaultSize="0" autoFill="0" autoLine="0" autoPict="0">
                <anchor moveWithCells="1" sizeWithCells="1">
                  <from>
                    <xdr:col>12028</xdr:col>
                    <xdr:colOff>0</xdr:colOff>
                    <xdr:row>852035</xdr:row>
                    <xdr:rowOff>0</xdr:rowOff>
                  </from>
                  <to>
                    <xdr:col>12028</xdr:col>
                    <xdr:colOff>0</xdr:colOff>
                    <xdr:row>852035</xdr:row>
                    <xdr:rowOff>0</xdr:rowOff>
                  </to>
                </anchor>
              </controlPr>
            </control>
          </mc:Choice>
        </mc:AlternateContent>
        <mc:AlternateContent xmlns:mc="http://schemas.openxmlformats.org/markup-compatibility/2006">
          <mc:Choice Requires="x14">
            <control shapeId="62268" r:id="rId771" name="Button 828">
              <controlPr locked="0" defaultSize="0" autoFill="0" autoLine="0" autoPict="0">
                <anchor moveWithCells="1" sizeWithCells="1">
                  <from>
                    <xdr:col>12028</xdr:col>
                    <xdr:colOff>0</xdr:colOff>
                    <xdr:row>917571</xdr:row>
                    <xdr:rowOff>0</xdr:rowOff>
                  </from>
                  <to>
                    <xdr:col>12028</xdr:col>
                    <xdr:colOff>0</xdr:colOff>
                    <xdr:row>917571</xdr:row>
                    <xdr:rowOff>0</xdr:rowOff>
                  </to>
                </anchor>
              </controlPr>
            </control>
          </mc:Choice>
        </mc:AlternateContent>
        <mc:AlternateContent xmlns:mc="http://schemas.openxmlformats.org/markup-compatibility/2006">
          <mc:Choice Requires="x14">
            <control shapeId="62269" r:id="rId772" name="Button 829">
              <controlPr locked="0" defaultSize="0" autoFill="0" autoLine="0" autoPict="0">
                <anchor moveWithCells="1" sizeWithCells="1">
                  <from>
                    <xdr:col>12028</xdr:col>
                    <xdr:colOff>0</xdr:colOff>
                    <xdr:row>983107</xdr:row>
                    <xdr:rowOff>0</xdr:rowOff>
                  </from>
                  <to>
                    <xdr:col>12028</xdr:col>
                    <xdr:colOff>0</xdr:colOff>
                    <xdr:row>983107</xdr:row>
                    <xdr:rowOff>0</xdr:rowOff>
                  </to>
                </anchor>
              </controlPr>
            </control>
          </mc:Choice>
        </mc:AlternateContent>
        <mc:AlternateContent xmlns:mc="http://schemas.openxmlformats.org/markup-compatibility/2006">
          <mc:Choice Requires="x14">
            <control shapeId="62270" r:id="rId773" name="Button 830">
              <controlPr locked="0" defaultSize="0" autoFill="0" autoLine="0" autoPict="0">
                <anchor moveWithCells="1" sizeWithCells="1">
                  <from>
                    <xdr:col>12284</xdr:col>
                    <xdr:colOff>0</xdr:colOff>
                    <xdr:row>67</xdr:row>
                    <xdr:rowOff>0</xdr:rowOff>
                  </from>
                  <to>
                    <xdr:col>12284</xdr:col>
                    <xdr:colOff>0</xdr:colOff>
                    <xdr:row>67</xdr:row>
                    <xdr:rowOff>0</xdr:rowOff>
                  </to>
                </anchor>
              </controlPr>
            </control>
          </mc:Choice>
        </mc:AlternateContent>
        <mc:AlternateContent xmlns:mc="http://schemas.openxmlformats.org/markup-compatibility/2006">
          <mc:Choice Requires="x14">
            <control shapeId="62271" r:id="rId774" name="Button 831">
              <controlPr locked="0" defaultSize="0" autoFill="0" autoLine="0" autoPict="0">
                <anchor moveWithCells="1" sizeWithCells="1">
                  <from>
                    <xdr:col>12284</xdr:col>
                    <xdr:colOff>0</xdr:colOff>
                    <xdr:row>65603</xdr:row>
                    <xdr:rowOff>0</xdr:rowOff>
                  </from>
                  <to>
                    <xdr:col>12284</xdr:col>
                    <xdr:colOff>0</xdr:colOff>
                    <xdr:row>65603</xdr:row>
                    <xdr:rowOff>0</xdr:rowOff>
                  </to>
                </anchor>
              </controlPr>
            </control>
          </mc:Choice>
        </mc:AlternateContent>
        <mc:AlternateContent xmlns:mc="http://schemas.openxmlformats.org/markup-compatibility/2006">
          <mc:Choice Requires="x14">
            <control shapeId="62272" r:id="rId775" name="Button 832">
              <controlPr locked="0" defaultSize="0" autoFill="0" autoLine="0" autoPict="0">
                <anchor moveWithCells="1" sizeWithCells="1">
                  <from>
                    <xdr:col>12284</xdr:col>
                    <xdr:colOff>0</xdr:colOff>
                    <xdr:row>131139</xdr:row>
                    <xdr:rowOff>0</xdr:rowOff>
                  </from>
                  <to>
                    <xdr:col>12284</xdr:col>
                    <xdr:colOff>0</xdr:colOff>
                    <xdr:row>131139</xdr:row>
                    <xdr:rowOff>0</xdr:rowOff>
                  </to>
                </anchor>
              </controlPr>
            </control>
          </mc:Choice>
        </mc:AlternateContent>
        <mc:AlternateContent xmlns:mc="http://schemas.openxmlformats.org/markup-compatibility/2006">
          <mc:Choice Requires="x14">
            <control shapeId="62273" r:id="rId776" name="Button 833">
              <controlPr locked="0" defaultSize="0" autoFill="0" autoLine="0" autoPict="0">
                <anchor moveWithCells="1" sizeWithCells="1">
                  <from>
                    <xdr:col>12284</xdr:col>
                    <xdr:colOff>0</xdr:colOff>
                    <xdr:row>196675</xdr:row>
                    <xdr:rowOff>0</xdr:rowOff>
                  </from>
                  <to>
                    <xdr:col>12284</xdr:col>
                    <xdr:colOff>0</xdr:colOff>
                    <xdr:row>196675</xdr:row>
                    <xdr:rowOff>0</xdr:rowOff>
                  </to>
                </anchor>
              </controlPr>
            </control>
          </mc:Choice>
        </mc:AlternateContent>
        <mc:AlternateContent xmlns:mc="http://schemas.openxmlformats.org/markup-compatibility/2006">
          <mc:Choice Requires="x14">
            <control shapeId="62274" r:id="rId777" name="Button 834">
              <controlPr locked="0" defaultSize="0" autoFill="0" autoLine="0" autoPict="0">
                <anchor moveWithCells="1" sizeWithCells="1">
                  <from>
                    <xdr:col>12284</xdr:col>
                    <xdr:colOff>0</xdr:colOff>
                    <xdr:row>262211</xdr:row>
                    <xdr:rowOff>0</xdr:rowOff>
                  </from>
                  <to>
                    <xdr:col>12284</xdr:col>
                    <xdr:colOff>0</xdr:colOff>
                    <xdr:row>262211</xdr:row>
                    <xdr:rowOff>0</xdr:rowOff>
                  </to>
                </anchor>
              </controlPr>
            </control>
          </mc:Choice>
        </mc:AlternateContent>
        <mc:AlternateContent xmlns:mc="http://schemas.openxmlformats.org/markup-compatibility/2006">
          <mc:Choice Requires="x14">
            <control shapeId="62275" r:id="rId778" name="Button 835">
              <controlPr locked="0" defaultSize="0" autoFill="0" autoLine="0" autoPict="0">
                <anchor moveWithCells="1" sizeWithCells="1">
                  <from>
                    <xdr:col>12284</xdr:col>
                    <xdr:colOff>0</xdr:colOff>
                    <xdr:row>327747</xdr:row>
                    <xdr:rowOff>0</xdr:rowOff>
                  </from>
                  <to>
                    <xdr:col>12284</xdr:col>
                    <xdr:colOff>0</xdr:colOff>
                    <xdr:row>327747</xdr:row>
                    <xdr:rowOff>0</xdr:rowOff>
                  </to>
                </anchor>
              </controlPr>
            </control>
          </mc:Choice>
        </mc:AlternateContent>
        <mc:AlternateContent xmlns:mc="http://schemas.openxmlformats.org/markup-compatibility/2006">
          <mc:Choice Requires="x14">
            <control shapeId="62276" r:id="rId779" name="Button 836">
              <controlPr locked="0" defaultSize="0" autoFill="0" autoLine="0" autoPict="0">
                <anchor moveWithCells="1" sizeWithCells="1">
                  <from>
                    <xdr:col>12284</xdr:col>
                    <xdr:colOff>0</xdr:colOff>
                    <xdr:row>393283</xdr:row>
                    <xdr:rowOff>0</xdr:rowOff>
                  </from>
                  <to>
                    <xdr:col>12284</xdr:col>
                    <xdr:colOff>0</xdr:colOff>
                    <xdr:row>393283</xdr:row>
                    <xdr:rowOff>0</xdr:rowOff>
                  </to>
                </anchor>
              </controlPr>
            </control>
          </mc:Choice>
        </mc:AlternateContent>
        <mc:AlternateContent xmlns:mc="http://schemas.openxmlformats.org/markup-compatibility/2006">
          <mc:Choice Requires="x14">
            <control shapeId="62277" r:id="rId780" name="Button 837">
              <controlPr locked="0" defaultSize="0" autoFill="0" autoLine="0" autoPict="0">
                <anchor moveWithCells="1" sizeWithCells="1">
                  <from>
                    <xdr:col>12284</xdr:col>
                    <xdr:colOff>0</xdr:colOff>
                    <xdr:row>458819</xdr:row>
                    <xdr:rowOff>0</xdr:rowOff>
                  </from>
                  <to>
                    <xdr:col>12284</xdr:col>
                    <xdr:colOff>0</xdr:colOff>
                    <xdr:row>458819</xdr:row>
                    <xdr:rowOff>0</xdr:rowOff>
                  </to>
                </anchor>
              </controlPr>
            </control>
          </mc:Choice>
        </mc:AlternateContent>
        <mc:AlternateContent xmlns:mc="http://schemas.openxmlformats.org/markup-compatibility/2006">
          <mc:Choice Requires="x14">
            <control shapeId="62278" r:id="rId781" name="Button 838">
              <controlPr locked="0" defaultSize="0" autoFill="0" autoLine="0" autoPict="0">
                <anchor moveWithCells="1" sizeWithCells="1">
                  <from>
                    <xdr:col>12284</xdr:col>
                    <xdr:colOff>0</xdr:colOff>
                    <xdr:row>524355</xdr:row>
                    <xdr:rowOff>0</xdr:rowOff>
                  </from>
                  <to>
                    <xdr:col>12284</xdr:col>
                    <xdr:colOff>0</xdr:colOff>
                    <xdr:row>524355</xdr:row>
                    <xdr:rowOff>0</xdr:rowOff>
                  </to>
                </anchor>
              </controlPr>
            </control>
          </mc:Choice>
        </mc:AlternateContent>
        <mc:AlternateContent xmlns:mc="http://schemas.openxmlformats.org/markup-compatibility/2006">
          <mc:Choice Requires="x14">
            <control shapeId="62279" r:id="rId782" name="Button 839">
              <controlPr locked="0" defaultSize="0" autoFill="0" autoLine="0" autoPict="0">
                <anchor moveWithCells="1" sizeWithCells="1">
                  <from>
                    <xdr:col>12284</xdr:col>
                    <xdr:colOff>0</xdr:colOff>
                    <xdr:row>589891</xdr:row>
                    <xdr:rowOff>0</xdr:rowOff>
                  </from>
                  <to>
                    <xdr:col>12284</xdr:col>
                    <xdr:colOff>0</xdr:colOff>
                    <xdr:row>589891</xdr:row>
                    <xdr:rowOff>0</xdr:rowOff>
                  </to>
                </anchor>
              </controlPr>
            </control>
          </mc:Choice>
        </mc:AlternateContent>
        <mc:AlternateContent xmlns:mc="http://schemas.openxmlformats.org/markup-compatibility/2006">
          <mc:Choice Requires="x14">
            <control shapeId="62280" r:id="rId783" name="Button 840">
              <controlPr locked="0" defaultSize="0" autoFill="0" autoLine="0" autoPict="0">
                <anchor moveWithCells="1" sizeWithCells="1">
                  <from>
                    <xdr:col>12284</xdr:col>
                    <xdr:colOff>0</xdr:colOff>
                    <xdr:row>655427</xdr:row>
                    <xdr:rowOff>0</xdr:rowOff>
                  </from>
                  <to>
                    <xdr:col>12284</xdr:col>
                    <xdr:colOff>0</xdr:colOff>
                    <xdr:row>655427</xdr:row>
                    <xdr:rowOff>0</xdr:rowOff>
                  </to>
                </anchor>
              </controlPr>
            </control>
          </mc:Choice>
        </mc:AlternateContent>
        <mc:AlternateContent xmlns:mc="http://schemas.openxmlformats.org/markup-compatibility/2006">
          <mc:Choice Requires="x14">
            <control shapeId="62281" r:id="rId784" name="Button 841">
              <controlPr locked="0" defaultSize="0" autoFill="0" autoLine="0" autoPict="0">
                <anchor moveWithCells="1" sizeWithCells="1">
                  <from>
                    <xdr:col>12284</xdr:col>
                    <xdr:colOff>0</xdr:colOff>
                    <xdr:row>720963</xdr:row>
                    <xdr:rowOff>0</xdr:rowOff>
                  </from>
                  <to>
                    <xdr:col>12284</xdr:col>
                    <xdr:colOff>0</xdr:colOff>
                    <xdr:row>720963</xdr:row>
                    <xdr:rowOff>0</xdr:rowOff>
                  </to>
                </anchor>
              </controlPr>
            </control>
          </mc:Choice>
        </mc:AlternateContent>
        <mc:AlternateContent xmlns:mc="http://schemas.openxmlformats.org/markup-compatibility/2006">
          <mc:Choice Requires="x14">
            <control shapeId="62282" r:id="rId785" name="Button 842">
              <controlPr locked="0" defaultSize="0" autoFill="0" autoLine="0" autoPict="0">
                <anchor moveWithCells="1" sizeWithCells="1">
                  <from>
                    <xdr:col>12284</xdr:col>
                    <xdr:colOff>0</xdr:colOff>
                    <xdr:row>786499</xdr:row>
                    <xdr:rowOff>0</xdr:rowOff>
                  </from>
                  <to>
                    <xdr:col>12284</xdr:col>
                    <xdr:colOff>0</xdr:colOff>
                    <xdr:row>786499</xdr:row>
                    <xdr:rowOff>0</xdr:rowOff>
                  </to>
                </anchor>
              </controlPr>
            </control>
          </mc:Choice>
        </mc:AlternateContent>
        <mc:AlternateContent xmlns:mc="http://schemas.openxmlformats.org/markup-compatibility/2006">
          <mc:Choice Requires="x14">
            <control shapeId="62283" r:id="rId786" name="Button 843">
              <controlPr locked="0" defaultSize="0" autoFill="0" autoLine="0" autoPict="0">
                <anchor moveWithCells="1" sizeWithCells="1">
                  <from>
                    <xdr:col>12284</xdr:col>
                    <xdr:colOff>0</xdr:colOff>
                    <xdr:row>852035</xdr:row>
                    <xdr:rowOff>0</xdr:rowOff>
                  </from>
                  <to>
                    <xdr:col>12284</xdr:col>
                    <xdr:colOff>0</xdr:colOff>
                    <xdr:row>852035</xdr:row>
                    <xdr:rowOff>0</xdr:rowOff>
                  </to>
                </anchor>
              </controlPr>
            </control>
          </mc:Choice>
        </mc:AlternateContent>
        <mc:AlternateContent xmlns:mc="http://schemas.openxmlformats.org/markup-compatibility/2006">
          <mc:Choice Requires="x14">
            <control shapeId="62284" r:id="rId787" name="Button 844">
              <controlPr locked="0" defaultSize="0" autoFill="0" autoLine="0" autoPict="0">
                <anchor moveWithCells="1" sizeWithCells="1">
                  <from>
                    <xdr:col>12284</xdr:col>
                    <xdr:colOff>0</xdr:colOff>
                    <xdr:row>917571</xdr:row>
                    <xdr:rowOff>0</xdr:rowOff>
                  </from>
                  <to>
                    <xdr:col>12284</xdr:col>
                    <xdr:colOff>0</xdr:colOff>
                    <xdr:row>917571</xdr:row>
                    <xdr:rowOff>0</xdr:rowOff>
                  </to>
                </anchor>
              </controlPr>
            </control>
          </mc:Choice>
        </mc:AlternateContent>
        <mc:AlternateContent xmlns:mc="http://schemas.openxmlformats.org/markup-compatibility/2006">
          <mc:Choice Requires="x14">
            <control shapeId="62285" r:id="rId788" name="Button 845">
              <controlPr locked="0" defaultSize="0" autoFill="0" autoLine="0" autoPict="0">
                <anchor moveWithCells="1" sizeWithCells="1">
                  <from>
                    <xdr:col>12284</xdr:col>
                    <xdr:colOff>0</xdr:colOff>
                    <xdr:row>983107</xdr:row>
                    <xdr:rowOff>0</xdr:rowOff>
                  </from>
                  <to>
                    <xdr:col>12284</xdr:col>
                    <xdr:colOff>0</xdr:colOff>
                    <xdr:row>983107</xdr:row>
                    <xdr:rowOff>0</xdr:rowOff>
                  </to>
                </anchor>
              </controlPr>
            </control>
          </mc:Choice>
        </mc:AlternateContent>
        <mc:AlternateContent xmlns:mc="http://schemas.openxmlformats.org/markup-compatibility/2006">
          <mc:Choice Requires="x14">
            <control shapeId="62286" r:id="rId789" name="Button 846">
              <controlPr locked="0" defaultSize="0" autoFill="0" autoLine="0" autoPict="0">
                <anchor moveWithCells="1" sizeWithCells="1">
                  <from>
                    <xdr:col>12540</xdr:col>
                    <xdr:colOff>0</xdr:colOff>
                    <xdr:row>67</xdr:row>
                    <xdr:rowOff>0</xdr:rowOff>
                  </from>
                  <to>
                    <xdr:col>12540</xdr:col>
                    <xdr:colOff>0</xdr:colOff>
                    <xdr:row>67</xdr:row>
                    <xdr:rowOff>0</xdr:rowOff>
                  </to>
                </anchor>
              </controlPr>
            </control>
          </mc:Choice>
        </mc:AlternateContent>
        <mc:AlternateContent xmlns:mc="http://schemas.openxmlformats.org/markup-compatibility/2006">
          <mc:Choice Requires="x14">
            <control shapeId="62287" r:id="rId790" name="Button 847">
              <controlPr locked="0" defaultSize="0" autoFill="0" autoLine="0" autoPict="0">
                <anchor moveWithCells="1" sizeWithCells="1">
                  <from>
                    <xdr:col>12540</xdr:col>
                    <xdr:colOff>0</xdr:colOff>
                    <xdr:row>65603</xdr:row>
                    <xdr:rowOff>0</xdr:rowOff>
                  </from>
                  <to>
                    <xdr:col>12540</xdr:col>
                    <xdr:colOff>0</xdr:colOff>
                    <xdr:row>65603</xdr:row>
                    <xdr:rowOff>0</xdr:rowOff>
                  </to>
                </anchor>
              </controlPr>
            </control>
          </mc:Choice>
        </mc:AlternateContent>
        <mc:AlternateContent xmlns:mc="http://schemas.openxmlformats.org/markup-compatibility/2006">
          <mc:Choice Requires="x14">
            <control shapeId="62288" r:id="rId791" name="Button 848">
              <controlPr locked="0" defaultSize="0" autoFill="0" autoLine="0" autoPict="0">
                <anchor moveWithCells="1" sizeWithCells="1">
                  <from>
                    <xdr:col>12540</xdr:col>
                    <xdr:colOff>0</xdr:colOff>
                    <xdr:row>131139</xdr:row>
                    <xdr:rowOff>0</xdr:rowOff>
                  </from>
                  <to>
                    <xdr:col>12540</xdr:col>
                    <xdr:colOff>0</xdr:colOff>
                    <xdr:row>131139</xdr:row>
                    <xdr:rowOff>0</xdr:rowOff>
                  </to>
                </anchor>
              </controlPr>
            </control>
          </mc:Choice>
        </mc:AlternateContent>
        <mc:AlternateContent xmlns:mc="http://schemas.openxmlformats.org/markup-compatibility/2006">
          <mc:Choice Requires="x14">
            <control shapeId="62289" r:id="rId792" name="Button 849">
              <controlPr locked="0" defaultSize="0" autoFill="0" autoLine="0" autoPict="0">
                <anchor moveWithCells="1" sizeWithCells="1">
                  <from>
                    <xdr:col>12540</xdr:col>
                    <xdr:colOff>0</xdr:colOff>
                    <xdr:row>196675</xdr:row>
                    <xdr:rowOff>0</xdr:rowOff>
                  </from>
                  <to>
                    <xdr:col>12540</xdr:col>
                    <xdr:colOff>0</xdr:colOff>
                    <xdr:row>196675</xdr:row>
                    <xdr:rowOff>0</xdr:rowOff>
                  </to>
                </anchor>
              </controlPr>
            </control>
          </mc:Choice>
        </mc:AlternateContent>
        <mc:AlternateContent xmlns:mc="http://schemas.openxmlformats.org/markup-compatibility/2006">
          <mc:Choice Requires="x14">
            <control shapeId="62290" r:id="rId793" name="Button 850">
              <controlPr locked="0" defaultSize="0" autoFill="0" autoLine="0" autoPict="0">
                <anchor moveWithCells="1" sizeWithCells="1">
                  <from>
                    <xdr:col>12540</xdr:col>
                    <xdr:colOff>0</xdr:colOff>
                    <xdr:row>262211</xdr:row>
                    <xdr:rowOff>0</xdr:rowOff>
                  </from>
                  <to>
                    <xdr:col>12540</xdr:col>
                    <xdr:colOff>0</xdr:colOff>
                    <xdr:row>262211</xdr:row>
                    <xdr:rowOff>0</xdr:rowOff>
                  </to>
                </anchor>
              </controlPr>
            </control>
          </mc:Choice>
        </mc:AlternateContent>
        <mc:AlternateContent xmlns:mc="http://schemas.openxmlformats.org/markup-compatibility/2006">
          <mc:Choice Requires="x14">
            <control shapeId="62291" r:id="rId794" name="Button 851">
              <controlPr locked="0" defaultSize="0" autoFill="0" autoLine="0" autoPict="0">
                <anchor moveWithCells="1" sizeWithCells="1">
                  <from>
                    <xdr:col>12540</xdr:col>
                    <xdr:colOff>0</xdr:colOff>
                    <xdr:row>327747</xdr:row>
                    <xdr:rowOff>0</xdr:rowOff>
                  </from>
                  <to>
                    <xdr:col>12540</xdr:col>
                    <xdr:colOff>0</xdr:colOff>
                    <xdr:row>327747</xdr:row>
                    <xdr:rowOff>0</xdr:rowOff>
                  </to>
                </anchor>
              </controlPr>
            </control>
          </mc:Choice>
        </mc:AlternateContent>
        <mc:AlternateContent xmlns:mc="http://schemas.openxmlformats.org/markup-compatibility/2006">
          <mc:Choice Requires="x14">
            <control shapeId="62292" r:id="rId795" name="Button 852">
              <controlPr locked="0" defaultSize="0" autoFill="0" autoLine="0" autoPict="0">
                <anchor moveWithCells="1" sizeWithCells="1">
                  <from>
                    <xdr:col>12540</xdr:col>
                    <xdr:colOff>0</xdr:colOff>
                    <xdr:row>393283</xdr:row>
                    <xdr:rowOff>0</xdr:rowOff>
                  </from>
                  <to>
                    <xdr:col>12540</xdr:col>
                    <xdr:colOff>0</xdr:colOff>
                    <xdr:row>393283</xdr:row>
                    <xdr:rowOff>0</xdr:rowOff>
                  </to>
                </anchor>
              </controlPr>
            </control>
          </mc:Choice>
        </mc:AlternateContent>
        <mc:AlternateContent xmlns:mc="http://schemas.openxmlformats.org/markup-compatibility/2006">
          <mc:Choice Requires="x14">
            <control shapeId="62293" r:id="rId796" name="Button 853">
              <controlPr locked="0" defaultSize="0" autoFill="0" autoLine="0" autoPict="0">
                <anchor moveWithCells="1" sizeWithCells="1">
                  <from>
                    <xdr:col>12540</xdr:col>
                    <xdr:colOff>0</xdr:colOff>
                    <xdr:row>458819</xdr:row>
                    <xdr:rowOff>0</xdr:rowOff>
                  </from>
                  <to>
                    <xdr:col>12540</xdr:col>
                    <xdr:colOff>0</xdr:colOff>
                    <xdr:row>458819</xdr:row>
                    <xdr:rowOff>0</xdr:rowOff>
                  </to>
                </anchor>
              </controlPr>
            </control>
          </mc:Choice>
        </mc:AlternateContent>
        <mc:AlternateContent xmlns:mc="http://schemas.openxmlformats.org/markup-compatibility/2006">
          <mc:Choice Requires="x14">
            <control shapeId="62294" r:id="rId797" name="Button 854">
              <controlPr locked="0" defaultSize="0" autoFill="0" autoLine="0" autoPict="0">
                <anchor moveWithCells="1" sizeWithCells="1">
                  <from>
                    <xdr:col>12540</xdr:col>
                    <xdr:colOff>0</xdr:colOff>
                    <xdr:row>524355</xdr:row>
                    <xdr:rowOff>0</xdr:rowOff>
                  </from>
                  <to>
                    <xdr:col>12540</xdr:col>
                    <xdr:colOff>0</xdr:colOff>
                    <xdr:row>524355</xdr:row>
                    <xdr:rowOff>0</xdr:rowOff>
                  </to>
                </anchor>
              </controlPr>
            </control>
          </mc:Choice>
        </mc:AlternateContent>
        <mc:AlternateContent xmlns:mc="http://schemas.openxmlformats.org/markup-compatibility/2006">
          <mc:Choice Requires="x14">
            <control shapeId="62295" r:id="rId798" name="Button 855">
              <controlPr locked="0" defaultSize="0" autoFill="0" autoLine="0" autoPict="0">
                <anchor moveWithCells="1" sizeWithCells="1">
                  <from>
                    <xdr:col>12540</xdr:col>
                    <xdr:colOff>0</xdr:colOff>
                    <xdr:row>589891</xdr:row>
                    <xdr:rowOff>0</xdr:rowOff>
                  </from>
                  <to>
                    <xdr:col>12540</xdr:col>
                    <xdr:colOff>0</xdr:colOff>
                    <xdr:row>589891</xdr:row>
                    <xdr:rowOff>0</xdr:rowOff>
                  </to>
                </anchor>
              </controlPr>
            </control>
          </mc:Choice>
        </mc:AlternateContent>
        <mc:AlternateContent xmlns:mc="http://schemas.openxmlformats.org/markup-compatibility/2006">
          <mc:Choice Requires="x14">
            <control shapeId="62296" r:id="rId799" name="Button 856">
              <controlPr locked="0" defaultSize="0" autoFill="0" autoLine="0" autoPict="0">
                <anchor moveWithCells="1" sizeWithCells="1">
                  <from>
                    <xdr:col>12540</xdr:col>
                    <xdr:colOff>0</xdr:colOff>
                    <xdr:row>655427</xdr:row>
                    <xdr:rowOff>0</xdr:rowOff>
                  </from>
                  <to>
                    <xdr:col>12540</xdr:col>
                    <xdr:colOff>0</xdr:colOff>
                    <xdr:row>655427</xdr:row>
                    <xdr:rowOff>0</xdr:rowOff>
                  </to>
                </anchor>
              </controlPr>
            </control>
          </mc:Choice>
        </mc:AlternateContent>
        <mc:AlternateContent xmlns:mc="http://schemas.openxmlformats.org/markup-compatibility/2006">
          <mc:Choice Requires="x14">
            <control shapeId="62297" r:id="rId800" name="Button 857">
              <controlPr locked="0" defaultSize="0" autoFill="0" autoLine="0" autoPict="0">
                <anchor moveWithCells="1" sizeWithCells="1">
                  <from>
                    <xdr:col>12540</xdr:col>
                    <xdr:colOff>0</xdr:colOff>
                    <xdr:row>720963</xdr:row>
                    <xdr:rowOff>0</xdr:rowOff>
                  </from>
                  <to>
                    <xdr:col>12540</xdr:col>
                    <xdr:colOff>0</xdr:colOff>
                    <xdr:row>720963</xdr:row>
                    <xdr:rowOff>0</xdr:rowOff>
                  </to>
                </anchor>
              </controlPr>
            </control>
          </mc:Choice>
        </mc:AlternateContent>
        <mc:AlternateContent xmlns:mc="http://schemas.openxmlformats.org/markup-compatibility/2006">
          <mc:Choice Requires="x14">
            <control shapeId="62298" r:id="rId801" name="Button 858">
              <controlPr locked="0" defaultSize="0" autoFill="0" autoLine="0" autoPict="0">
                <anchor moveWithCells="1" sizeWithCells="1">
                  <from>
                    <xdr:col>12540</xdr:col>
                    <xdr:colOff>0</xdr:colOff>
                    <xdr:row>786499</xdr:row>
                    <xdr:rowOff>0</xdr:rowOff>
                  </from>
                  <to>
                    <xdr:col>12540</xdr:col>
                    <xdr:colOff>0</xdr:colOff>
                    <xdr:row>786499</xdr:row>
                    <xdr:rowOff>0</xdr:rowOff>
                  </to>
                </anchor>
              </controlPr>
            </control>
          </mc:Choice>
        </mc:AlternateContent>
        <mc:AlternateContent xmlns:mc="http://schemas.openxmlformats.org/markup-compatibility/2006">
          <mc:Choice Requires="x14">
            <control shapeId="62299" r:id="rId802" name="Button 859">
              <controlPr locked="0" defaultSize="0" autoFill="0" autoLine="0" autoPict="0">
                <anchor moveWithCells="1" sizeWithCells="1">
                  <from>
                    <xdr:col>12540</xdr:col>
                    <xdr:colOff>0</xdr:colOff>
                    <xdr:row>852035</xdr:row>
                    <xdr:rowOff>0</xdr:rowOff>
                  </from>
                  <to>
                    <xdr:col>12540</xdr:col>
                    <xdr:colOff>0</xdr:colOff>
                    <xdr:row>852035</xdr:row>
                    <xdr:rowOff>0</xdr:rowOff>
                  </to>
                </anchor>
              </controlPr>
            </control>
          </mc:Choice>
        </mc:AlternateContent>
        <mc:AlternateContent xmlns:mc="http://schemas.openxmlformats.org/markup-compatibility/2006">
          <mc:Choice Requires="x14">
            <control shapeId="62300" r:id="rId803" name="Button 860">
              <controlPr locked="0" defaultSize="0" autoFill="0" autoLine="0" autoPict="0">
                <anchor moveWithCells="1" sizeWithCells="1">
                  <from>
                    <xdr:col>12540</xdr:col>
                    <xdr:colOff>0</xdr:colOff>
                    <xdr:row>917571</xdr:row>
                    <xdr:rowOff>0</xdr:rowOff>
                  </from>
                  <to>
                    <xdr:col>12540</xdr:col>
                    <xdr:colOff>0</xdr:colOff>
                    <xdr:row>917571</xdr:row>
                    <xdr:rowOff>0</xdr:rowOff>
                  </to>
                </anchor>
              </controlPr>
            </control>
          </mc:Choice>
        </mc:AlternateContent>
        <mc:AlternateContent xmlns:mc="http://schemas.openxmlformats.org/markup-compatibility/2006">
          <mc:Choice Requires="x14">
            <control shapeId="62301" r:id="rId804" name="Button 861">
              <controlPr locked="0" defaultSize="0" autoFill="0" autoLine="0" autoPict="0">
                <anchor moveWithCells="1" sizeWithCells="1">
                  <from>
                    <xdr:col>12540</xdr:col>
                    <xdr:colOff>0</xdr:colOff>
                    <xdr:row>983107</xdr:row>
                    <xdr:rowOff>0</xdr:rowOff>
                  </from>
                  <to>
                    <xdr:col>12540</xdr:col>
                    <xdr:colOff>0</xdr:colOff>
                    <xdr:row>983107</xdr:row>
                    <xdr:rowOff>0</xdr:rowOff>
                  </to>
                </anchor>
              </controlPr>
            </control>
          </mc:Choice>
        </mc:AlternateContent>
        <mc:AlternateContent xmlns:mc="http://schemas.openxmlformats.org/markup-compatibility/2006">
          <mc:Choice Requires="x14">
            <control shapeId="62302" r:id="rId805" name="Button 862">
              <controlPr locked="0" defaultSize="0" autoFill="0" autoLine="0" autoPict="0">
                <anchor moveWithCells="1" sizeWithCells="1">
                  <from>
                    <xdr:col>12796</xdr:col>
                    <xdr:colOff>0</xdr:colOff>
                    <xdr:row>67</xdr:row>
                    <xdr:rowOff>0</xdr:rowOff>
                  </from>
                  <to>
                    <xdr:col>12796</xdr:col>
                    <xdr:colOff>0</xdr:colOff>
                    <xdr:row>67</xdr:row>
                    <xdr:rowOff>0</xdr:rowOff>
                  </to>
                </anchor>
              </controlPr>
            </control>
          </mc:Choice>
        </mc:AlternateContent>
        <mc:AlternateContent xmlns:mc="http://schemas.openxmlformats.org/markup-compatibility/2006">
          <mc:Choice Requires="x14">
            <control shapeId="62303" r:id="rId806" name="Button 863">
              <controlPr locked="0" defaultSize="0" autoFill="0" autoLine="0" autoPict="0">
                <anchor moveWithCells="1" sizeWithCells="1">
                  <from>
                    <xdr:col>12796</xdr:col>
                    <xdr:colOff>0</xdr:colOff>
                    <xdr:row>65603</xdr:row>
                    <xdr:rowOff>0</xdr:rowOff>
                  </from>
                  <to>
                    <xdr:col>12796</xdr:col>
                    <xdr:colOff>0</xdr:colOff>
                    <xdr:row>65603</xdr:row>
                    <xdr:rowOff>0</xdr:rowOff>
                  </to>
                </anchor>
              </controlPr>
            </control>
          </mc:Choice>
        </mc:AlternateContent>
        <mc:AlternateContent xmlns:mc="http://schemas.openxmlformats.org/markup-compatibility/2006">
          <mc:Choice Requires="x14">
            <control shapeId="62304" r:id="rId807" name="Button 864">
              <controlPr locked="0" defaultSize="0" autoFill="0" autoLine="0" autoPict="0">
                <anchor moveWithCells="1" sizeWithCells="1">
                  <from>
                    <xdr:col>12796</xdr:col>
                    <xdr:colOff>0</xdr:colOff>
                    <xdr:row>131139</xdr:row>
                    <xdr:rowOff>0</xdr:rowOff>
                  </from>
                  <to>
                    <xdr:col>12796</xdr:col>
                    <xdr:colOff>0</xdr:colOff>
                    <xdr:row>131139</xdr:row>
                    <xdr:rowOff>0</xdr:rowOff>
                  </to>
                </anchor>
              </controlPr>
            </control>
          </mc:Choice>
        </mc:AlternateContent>
        <mc:AlternateContent xmlns:mc="http://schemas.openxmlformats.org/markup-compatibility/2006">
          <mc:Choice Requires="x14">
            <control shapeId="62305" r:id="rId808" name="Button 865">
              <controlPr locked="0" defaultSize="0" autoFill="0" autoLine="0" autoPict="0">
                <anchor moveWithCells="1" sizeWithCells="1">
                  <from>
                    <xdr:col>12796</xdr:col>
                    <xdr:colOff>0</xdr:colOff>
                    <xdr:row>196675</xdr:row>
                    <xdr:rowOff>0</xdr:rowOff>
                  </from>
                  <to>
                    <xdr:col>12796</xdr:col>
                    <xdr:colOff>0</xdr:colOff>
                    <xdr:row>196675</xdr:row>
                    <xdr:rowOff>0</xdr:rowOff>
                  </to>
                </anchor>
              </controlPr>
            </control>
          </mc:Choice>
        </mc:AlternateContent>
        <mc:AlternateContent xmlns:mc="http://schemas.openxmlformats.org/markup-compatibility/2006">
          <mc:Choice Requires="x14">
            <control shapeId="62306" r:id="rId809" name="Button 866">
              <controlPr locked="0" defaultSize="0" autoFill="0" autoLine="0" autoPict="0">
                <anchor moveWithCells="1" sizeWithCells="1">
                  <from>
                    <xdr:col>12796</xdr:col>
                    <xdr:colOff>0</xdr:colOff>
                    <xdr:row>262211</xdr:row>
                    <xdr:rowOff>0</xdr:rowOff>
                  </from>
                  <to>
                    <xdr:col>12796</xdr:col>
                    <xdr:colOff>0</xdr:colOff>
                    <xdr:row>262211</xdr:row>
                    <xdr:rowOff>0</xdr:rowOff>
                  </to>
                </anchor>
              </controlPr>
            </control>
          </mc:Choice>
        </mc:AlternateContent>
        <mc:AlternateContent xmlns:mc="http://schemas.openxmlformats.org/markup-compatibility/2006">
          <mc:Choice Requires="x14">
            <control shapeId="62307" r:id="rId810" name="Button 867">
              <controlPr locked="0" defaultSize="0" autoFill="0" autoLine="0" autoPict="0">
                <anchor moveWithCells="1" sizeWithCells="1">
                  <from>
                    <xdr:col>12796</xdr:col>
                    <xdr:colOff>0</xdr:colOff>
                    <xdr:row>327747</xdr:row>
                    <xdr:rowOff>0</xdr:rowOff>
                  </from>
                  <to>
                    <xdr:col>12796</xdr:col>
                    <xdr:colOff>0</xdr:colOff>
                    <xdr:row>327747</xdr:row>
                    <xdr:rowOff>0</xdr:rowOff>
                  </to>
                </anchor>
              </controlPr>
            </control>
          </mc:Choice>
        </mc:AlternateContent>
        <mc:AlternateContent xmlns:mc="http://schemas.openxmlformats.org/markup-compatibility/2006">
          <mc:Choice Requires="x14">
            <control shapeId="62308" r:id="rId811" name="Button 868">
              <controlPr locked="0" defaultSize="0" autoFill="0" autoLine="0" autoPict="0">
                <anchor moveWithCells="1" sizeWithCells="1">
                  <from>
                    <xdr:col>12796</xdr:col>
                    <xdr:colOff>0</xdr:colOff>
                    <xdr:row>393283</xdr:row>
                    <xdr:rowOff>0</xdr:rowOff>
                  </from>
                  <to>
                    <xdr:col>12796</xdr:col>
                    <xdr:colOff>0</xdr:colOff>
                    <xdr:row>393283</xdr:row>
                    <xdr:rowOff>0</xdr:rowOff>
                  </to>
                </anchor>
              </controlPr>
            </control>
          </mc:Choice>
        </mc:AlternateContent>
        <mc:AlternateContent xmlns:mc="http://schemas.openxmlformats.org/markup-compatibility/2006">
          <mc:Choice Requires="x14">
            <control shapeId="62309" r:id="rId812" name="Button 869">
              <controlPr locked="0" defaultSize="0" autoFill="0" autoLine="0" autoPict="0">
                <anchor moveWithCells="1" sizeWithCells="1">
                  <from>
                    <xdr:col>12796</xdr:col>
                    <xdr:colOff>0</xdr:colOff>
                    <xdr:row>458819</xdr:row>
                    <xdr:rowOff>0</xdr:rowOff>
                  </from>
                  <to>
                    <xdr:col>12796</xdr:col>
                    <xdr:colOff>0</xdr:colOff>
                    <xdr:row>458819</xdr:row>
                    <xdr:rowOff>0</xdr:rowOff>
                  </to>
                </anchor>
              </controlPr>
            </control>
          </mc:Choice>
        </mc:AlternateContent>
        <mc:AlternateContent xmlns:mc="http://schemas.openxmlformats.org/markup-compatibility/2006">
          <mc:Choice Requires="x14">
            <control shapeId="62310" r:id="rId813" name="Button 870">
              <controlPr locked="0" defaultSize="0" autoFill="0" autoLine="0" autoPict="0">
                <anchor moveWithCells="1" sizeWithCells="1">
                  <from>
                    <xdr:col>12796</xdr:col>
                    <xdr:colOff>0</xdr:colOff>
                    <xdr:row>524355</xdr:row>
                    <xdr:rowOff>0</xdr:rowOff>
                  </from>
                  <to>
                    <xdr:col>12796</xdr:col>
                    <xdr:colOff>0</xdr:colOff>
                    <xdr:row>524355</xdr:row>
                    <xdr:rowOff>0</xdr:rowOff>
                  </to>
                </anchor>
              </controlPr>
            </control>
          </mc:Choice>
        </mc:AlternateContent>
        <mc:AlternateContent xmlns:mc="http://schemas.openxmlformats.org/markup-compatibility/2006">
          <mc:Choice Requires="x14">
            <control shapeId="62311" r:id="rId814" name="Button 871">
              <controlPr locked="0" defaultSize="0" autoFill="0" autoLine="0" autoPict="0">
                <anchor moveWithCells="1" sizeWithCells="1">
                  <from>
                    <xdr:col>12796</xdr:col>
                    <xdr:colOff>0</xdr:colOff>
                    <xdr:row>589891</xdr:row>
                    <xdr:rowOff>0</xdr:rowOff>
                  </from>
                  <to>
                    <xdr:col>12796</xdr:col>
                    <xdr:colOff>0</xdr:colOff>
                    <xdr:row>589891</xdr:row>
                    <xdr:rowOff>0</xdr:rowOff>
                  </to>
                </anchor>
              </controlPr>
            </control>
          </mc:Choice>
        </mc:AlternateContent>
        <mc:AlternateContent xmlns:mc="http://schemas.openxmlformats.org/markup-compatibility/2006">
          <mc:Choice Requires="x14">
            <control shapeId="62312" r:id="rId815" name="Button 872">
              <controlPr locked="0" defaultSize="0" autoFill="0" autoLine="0" autoPict="0">
                <anchor moveWithCells="1" sizeWithCells="1">
                  <from>
                    <xdr:col>12796</xdr:col>
                    <xdr:colOff>0</xdr:colOff>
                    <xdr:row>655427</xdr:row>
                    <xdr:rowOff>0</xdr:rowOff>
                  </from>
                  <to>
                    <xdr:col>12796</xdr:col>
                    <xdr:colOff>0</xdr:colOff>
                    <xdr:row>655427</xdr:row>
                    <xdr:rowOff>0</xdr:rowOff>
                  </to>
                </anchor>
              </controlPr>
            </control>
          </mc:Choice>
        </mc:AlternateContent>
        <mc:AlternateContent xmlns:mc="http://schemas.openxmlformats.org/markup-compatibility/2006">
          <mc:Choice Requires="x14">
            <control shapeId="62313" r:id="rId816" name="Button 873">
              <controlPr locked="0" defaultSize="0" autoFill="0" autoLine="0" autoPict="0">
                <anchor moveWithCells="1" sizeWithCells="1">
                  <from>
                    <xdr:col>12796</xdr:col>
                    <xdr:colOff>0</xdr:colOff>
                    <xdr:row>720963</xdr:row>
                    <xdr:rowOff>0</xdr:rowOff>
                  </from>
                  <to>
                    <xdr:col>12796</xdr:col>
                    <xdr:colOff>0</xdr:colOff>
                    <xdr:row>720963</xdr:row>
                    <xdr:rowOff>0</xdr:rowOff>
                  </to>
                </anchor>
              </controlPr>
            </control>
          </mc:Choice>
        </mc:AlternateContent>
        <mc:AlternateContent xmlns:mc="http://schemas.openxmlformats.org/markup-compatibility/2006">
          <mc:Choice Requires="x14">
            <control shapeId="62314" r:id="rId817" name="Button 874">
              <controlPr locked="0" defaultSize="0" autoFill="0" autoLine="0" autoPict="0">
                <anchor moveWithCells="1" sizeWithCells="1">
                  <from>
                    <xdr:col>12796</xdr:col>
                    <xdr:colOff>0</xdr:colOff>
                    <xdr:row>786499</xdr:row>
                    <xdr:rowOff>0</xdr:rowOff>
                  </from>
                  <to>
                    <xdr:col>12796</xdr:col>
                    <xdr:colOff>0</xdr:colOff>
                    <xdr:row>786499</xdr:row>
                    <xdr:rowOff>0</xdr:rowOff>
                  </to>
                </anchor>
              </controlPr>
            </control>
          </mc:Choice>
        </mc:AlternateContent>
        <mc:AlternateContent xmlns:mc="http://schemas.openxmlformats.org/markup-compatibility/2006">
          <mc:Choice Requires="x14">
            <control shapeId="62315" r:id="rId818" name="Button 875">
              <controlPr locked="0" defaultSize="0" autoFill="0" autoLine="0" autoPict="0">
                <anchor moveWithCells="1" sizeWithCells="1">
                  <from>
                    <xdr:col>12796</xdr:col>
                    <xdr:colOff>0</xdr:colOff>
                    <xdr:row>852035</xdr:row>
                    <xdr:rowOff>0</xdr:rowOff>
                  </from>
                  <to>
                    <xdr:col>12796</xdr:col>
                    <xdr:colOff>0</xdr:colOff>
                    <xdr:row>852035</xdr:row>
                    <xdr:rowOff>0</xdr:rowOff>
                  </to>
                </anchor>
              </controlPr>
            </control>
          </mc:Choice>
        </mc:AlternateContent>
        <mc:AlternateContent xmlns:mc="http://schemas.openxmlformats.org/markup-compatibility/2006">
          <mc:Choice Requires="x14">
            <control shapeId="62316" r:id="rId819" name="Button 876">
              <controlPr locked="0" defaultSize="0" autoFill="0" autoLine="0" autoPict="0">
                <anchor moveWithCells="1" sizeWithCells="1">
                  <from>
                    <xdr:col>12796</xdr:col>
                    <xdr:colOff>0</xdr:colOff>
                    <xdr:row>917571</xdr:row>
                    <xdr:rowOff>0</xdr:rowOff>
                  </from>
                  <to>
                    <xdr:col>12796</xdr:col>
                    <xdr:colOff>0</xdr:colOff>
                    <xdr:row>917571</xdr:row>
                    <xdr:rowOff>0</xdr:rowOff>
                  </to>
                </anchor>
              </controlPr>
            </control>
          </mc:Choice>
        </mc:AlternateContent>
        <mc:AlternateContent xmlns:mc="http://schemas.openxmlformats.org/markup-compatibility/2006">
          <mc:Choice Requires="x14">
            <control shapeId="62317" r:id="rId820" name="Button 877">
              <controlPr locked="0" defaultSize="0" autoFill="0" autoLine="0" autoPict="0">
                <anchor moveWithCells="1" sizeWithCells="1">
                  <from>
                    <xdr:col>12796</xdr:col>
                    <xdr:colOff>0</xdr:colOff>
                    <xdr:row>983107</xdr:row>
                    <xdr:rowOff>0</xdr:rowOff>
                  </from>
                  <to>
                    <xdr:col>12796</xdr:col>
                    <xdr:colOff>0</xdr:colOff>
                    <xdr:row>983107</xdr:row>
                    <xdr:rowOff>0</xdr:rowOff>
                  </to>
                </anchor>
              </controlPr>
            </control>
          </mc:Choice>
        </mc:AlternateContent>
        <mc:AlternateContent xmlns:mc="http://schemas.openxmlformats.org/markup-compatibility/2006">
          <mc:Choice Requires="x14">
            <control shapeId="62318" r:id="rId821" name="Button 878">
              <controlPr locked="0" defaultSize="0" autoFill="0" autoLine="0" autoPict="0">
                <anchor moveWithCells="1" sizeWithCells="1">
                  <from>
                    <xdr:col>13052</xdr:col>
                    <xdr:colOff>0</xdr:colOff>
                    <xdr:row>67</xdr:row>
                    <xdr:rowOff>0</xdr:rowOff>
                  </from>
                  <to>
                    <xdr:col>13052</xdr:col>
                    <xdr:colOff>0</xdr:colOff>
                    <xdr:row>67</xdr:row>
                    <xdr:rowOff>0</xdr:rowOff>
                  </to>
                </anchor>
              </controlPr>
            </control>
          </mc:Choice>
        </mc:AlternateContent>
        <mc:AlternateContent xmlns:mc="http://schemas.openxmlformats.org/markup-compatibility/2006">
          <mc:Choice Requires="x14">
            <control shapeId="62319" r:id="rId822" name="Button 879">
              <controlPr locked="0" defaultSize="0" autoFill="0" autoLine="0" autoPict="0">
                <anchor moveWithCells="1" sizeWithCells="1">
                  <from>
                    <xdr:col>13052</xdr:col>
                    <xdr:colOff>0</xdr:colOff>
                    <xdr:row>65603</xdr:row>
                    <xdr:rowOff>0</xdr:rowOff>
                  </from>
                  <to>
                    <xdr:col>13052</xdr:col>
                    <xdr:colOff>0</xdr:colOff>
                    <xdr:row>65603</xdr:row>
                    <xdr:rowOff>0</xdr:rowOff>
                  </to>
                </anchor>
              </controlPr>
            </control>
          </mc:Choice>
        </mc:AlternateContent>
        <mc:AlternateContent xmlns:mc="http://schemas.openxmlformats.org/markup-compatibility/2006">
          <mc:Choice Requires="x14">
            <control shapeId="62320" r:id="rId823" name="Button 880">
              <controlPr locked="0" defaultSize="0" autoFill="0" autoLine="0" autoPict="0">
                <anchor moveWithCells="1" sizeWithCells="1">
                  <from>
                    <xdr:col>13052</xdr:col>
                    <xdr:colOff>0</xdr:colOff>
                    <xdr:row>131139</xdr:row>
                    <xdr:rowOff>0</xdr:rowOff>
                  </from>
                  <to>
                    <xdr:col>13052</xdr:col>
                    <xdr:colOff>0</xdr:colOff>
                    <xdr:row>131139</xdr:row>
                    <xdr:rowOff>0</xdr:rowOff>
                  </to>
                </anchor>
              </controlPr>
            </control>
          </mc:Choice>
        </mc:AlternateContent>
        <mc:AlternateContent xmlns:mc="http://schemas.openxmlformats.org/markup-compatibility/2006">
          <mc:Choice Requires="x14">
            <control shapeId="62321" r:id="rId824" name="Button 881">
              <controlPr locked="0" defaultSize="0" autoFill="0" autoLine="0" autoPict="0">
                <anchor moveWithCells="1" sizeWithCells="1">
                  <from>
                    <xdr:col>13052</xdr:col>
                    <xdr:colOff>0</xdr:colOff>
                    <xdr:row>196675</xdr:row>
                    <xdr:rowOff>0</xdr:rowOff>
                  </from>
                  <to>
                    <xdr:col>13052</xdr:col>
                    <xdr:colOff>0</xdr:colOff>
                    <xdr:row>196675</xdr:row>
                    <xdr:rowOff>0</xdr:rowOff>
                  </to>
                </anchor>
              </controlPr>
            </control>
          </mc:Choice>
        </mc:AlternateContent>
        <mc:AlternateContent xmlns:mc="http://schemas.openxmlformats.org/markup-compatibility/2006">
          <mc:Choice Requires="x14">
            <control shapeId="62322" r:id="rId825" name="Button 882">
              <controlPr locked="0" defaultSize="0" autoFill="0" autoLine="0" autoPict="0">
                <anchor moveWithCells="1" sizeWithCells="1">
                  <from>
                    <xdr:col>13052</xdr:col>
                    <xdr:colOff>0</xdr:colOff>
                    <xdr:row>262211</xdr:row>
                    <xdr:rowOff>0</xdr:rowOff>
                  </from>
                  <to>
                    <xdr:col>13052</xdr:col>
                    <xdr:colOff>0</xdr:colOff>
                    <xdr:row>262211</xdr:row>
                    <xdr:rowOff>0</xdr:rowOff>
                  </to>
                </anchor>
              </controlPr>
            </control>
          </mc:Choice>
        </mc:AlternateContent>
        <mc:AlternateContent xmlns:mc="http://schemas.openxmlformats.org/markup-compatibility/2006">
          <mc:Choice Requires="x14">
            <control shapeId="62323" r:id="rId826" name="Button 883">
              <controlPr locked="0" defaultSize="0" autoFill="0" autoLine="0" autoPict="0">
                <anchor moveWithCells="1" sizeWithCells="1">
                  <from>
                    <xdr:col>13052</xdr:col>
                    <xdr:colOff>0</xdr:colOff>
                    <xdr:row>327747</xdr:row>
                    <xdr:rowOff>0</xdr:rowOff>
                  </from>
                  <to>
                    <xdr:col>13052</xdr:col>
                    <xdr:colOff>0</xdr:colOff>
                    <xdr:row>327747</xdr:row>
                    <xdr:rowOff>0</xdr:rowOff>
                  </to>
                </anchor>
              </controlPr>
            </control>
          </mc:Choice>
        </mc:AlternateContent>
        <mc:AlternateContent xmlns:mc="http://schemas.openxmlformats.org/markup-compatibility/2006">
          <mc:Choice Requires="x14">
            <control shapeId="62324" r:id="rId827" name="Button 884">
              <controlPr locked="0" defaultSize="0" autoFill="0" autoLine="0" autoPict="0">
                <anchor moveWithCells="1" sizeWithCells="1">
                  <from>
                    <xdr:col>13052</xdr:col>
                    <xdr:colOff>0</xdr:colOff>
                    <xdr:row>393283</xdr:row>
                    <xdr:rowOff>0</xdr:rowOff>
                  </from>
                  <to>
                    <xdr:col>13052</xdr:col>
                    <xdr:colOff>0</xdr:colOff>
                    <xdr:row>393283</xdr:row>
                    <xdr:rowOff>0</xdr:rowOff>
                  </to>
                </anchor>
              </controlPr>
            </control>
          </mc:Choice>
        </mc:AlternateContent>
        <mc:AlternateContent xmlns:mc="http://schemas.openxmlformats.org/markup-compatibility/2006">
          <mc:Choice Requires="x14">
            <control shapeId="62325" r:id="rId828" name="Button 885">
              <controlPr locked="0" defaultSize="0" autoFill="0" autoLine="0" autoPict="0">
                <anchor moveWithCells="1" sizeWithCells="1">
                  <from>
                    <xdr:col>13052</xdr:col>
                    <xdr:colOff>0</xdr:colOff>
                    <xdr:row>458819</xdr:row>
                    <xdr:rowOff>0</xdr:rowOff>
                  </from>
                  <to>
                    <xdr:col>13052</xdr:col>
                    <xdr:colOff>0</xdr:colOff>
                    <xdr:row>458819</xdr:row>
                    <xdr:rowOff>0</xdr:rowOff>
                  </to>
                </anchor>
              </controlPr>
            </control>
          </mc:Choice>
        </mc:AlternateContent>
        <mc:AlternateContent xmlns:mc="http://schemas.openxmlformats.org/markup-compatibility/2006">
          <mc:Choice Requires="x14">
            <control shapeId="62326" r:id="rId829" name="Button 886">
              <controlPr locked="0" defaultSize="0" autoFill="0" autoLine="0" autoPict="0">
                <anchor moveWithCells="1" sizeWithCells="1">
                  <from>
                    <xdr:col>13052</xdr:col>
                    <xdr:colOff>0</xdr:colOff>
                    <xdr:row>524355</xdr:row>
                    <xdr:rowOff>0</xdr:rowOff>
                  </from>
                  <to>
                    <xdr:col>13052</xdr:col>
                    <xdr:colOff>0</xdr:colOff>
                    <xdr:row>524355</xdr:row>
                    <xdr:rowOff>0</xdr:rowOff>
                  </to>
                </anchor>
              </controlPr>
            </control>
          </mc:Choice>
        </mc:AlternateContent>
        <mc:AlternateContent xmlns:mc="http://schemas.openxmlformats.org/markup-compatibility/2006">
          <mc:Choice Requires="x14">
            <control shapeId="62327" r:id="rId830" name="Button 887">
              <controlPr locked="0" defaultSize="0" autoFill="0" autoLine="0" autoPict="0">
                <anchor moveWithCells="1" sizeWithCells="1">
                  <from>
                    <xdr:col>13052</xdr:col>
                    <xdr:colOff>0</xdr:colOff>
                    <xdr:row>589891</xdr:row>
                    <xdr:rowOff>0</xdr:rowOff>
                  </from>
                  <to>
                    <xdr:col>13052</xdr:col>
                    <xdr:colOff>0</xdr:colOff>
                    <xdr:row>589891</xdr:row>
                    <xdr:rowOff>0</xdr:rowOff>
                  </to>
                </anchor>
              </controlPr>
            </control>
          </mc:Choice>
        </mc:AlternateContent>
        <mc:AlternateContent xmlns:mc="http://schemas.openxmlformats.org/markup-compatibility/2006">
          <mc:Choice Requires="x14">
            <control shapeId="62328" r:id="rId831" name="Button 888">
              <controlPr locked="0" defaultSize="0" autoFill="0" autoLine="0" autoPict="0">
                <anchor moveWithCells="1" sizeWithCells="1">
                  <from>
                    <xdr:col>13052</xdr:col>
                    <xdr:colOff>0</xdr:colOff>
                    <xdr:row>655427</xdr:row>
                    <xdr:rowOff>0</xdr:rowOff>
                  </from>
                  <to>
                    <xdr:col>13052</xdr:col>
                    <xdr:colOff>0</xdr:colOff>
                    <xdr:row>655427</xdr:row>
                    <xdr:rowOff>0</xdr:rowOff>
                  </to>
                </anchor>
              </controlPr>
            </control>
          </mc:Choice>
        </mc:AlternateContent>
        <mc:AlternateContent xmlns:mc="http://schemas.openxmlformats.org/markup-compatibility/2006">
          <mc:Choice Requires="x14">
            <control shapeId="62329" r:id="rId832" name="Button 889">
              <controlPr locked="0" defaultSize="0" autoFill="0" autoLine="0" autoPict="0">
                <anchor moveWithCells="1" sizeWithCells="1">
                  <from>
                    <xdr:col>13052</xdr:col>
                    <xdr:colOff>0</xdr:colOff>
                    <xdr:row>720963</xdr:row>
                    <xdr:rowOff>0</xdr:rowOff>
                  </from>
                  <to>
                    <xdr:col>13052</xdr:col>
                    <xdr:colOff>0</xdr:colOff>
                    <xdr:row>720963</xdr:row>
                    <xdr:rowOff>0</xdr:rowOff>
                  </to>
                </anchor>
              </controlPr>
            </control>
          </mc:Choice>
        </mc:AlternateContent>
        <mc:AlternateContent xmlns:mc="http://schemas.openxmlformats.org/markup-compatibility/2006">
          <mc:Choice Requires="x14">
            <control shapeId="62330" r:id="rId833" name="Button 890">
              <controlPr locked="0" defaultSize="0" autoFill="0" autoLine="0" autoPict="0">
                <anchor moveWithCells="1" sizeWithCells="1">
                  <from>
                    <xdr:col>13052</xdr:col>
                    <xdr:colOff>0</xdr:colOff>
                    <xdr:row>786499</xdr:row>
                    <xdr:rowOff>0</xdr:rowOff>
                  </from>
                  <to>
                    <xdr:col>13052</xdr:col>
                    <xdr:colOff>0</xdr:colOff>
                    <xdr:row>786499</xdr:row>
                    <xdr:rowOff>0</xdr:rowOff>
                  </to>
                </anchor>
              </controlPr>
            </control>
          </mc:Choice>
        </mc:AlternateContent>
        <mc:AlternateContent xmlns:mc="http://schemas.openxmlformats.org/markup-compatibility/2006">
          <mc:Choice Requires="x14">
            <control shapeId="62331" r:id="rId834" name="Button 891">
              <controlPr locked="0" defaultSize="0" autoFill="0" autoLine="0" autoPict="0">
                <anchor moveWithCells="1" sizeWithCells="1">
                  <from>
                    <xdr:col>13052</xdr:col>
                    <xdr:colOff>0</xdr:colOff>
                    <xdr:row>852035</xdr:row>
                    <xdr:rowOff>0</xdr:rowOff>
                  </from>
                  <to>
                    <xdr:col>13052</xdr:col>
                    <xdr:colOff>0</xdr:colOff>
                    <xdr:row>852035</xdr:row>
                    <xdr:rowOff>0</xdr:rowOff>
                  </to>
                </anchor>
              </controlPr>
            </control>
          </mc:Choice>
        </mc:AlternateContent>
        <mc:AlternateContent xmlns:mc="http://schemas.openxmlformats.org/markup-compatibility/2006">
          <mc:Choice Requires="x14">
            <control shapeId="62332" r:id="rId835" name="Button 892">
              <controlPr locked="0" defaultSize="0" autoFill="0" autoLine="0" autoPict="0">
                <anchor moveWithCells="1" sizeWithCells="1">
                  <from>
                    <xdr:col>13052</xdr:col>
                    <xdr:colOff>0</xdr:colOff>
                    <xdr:row>917571</xdr:row>
                    <xdr:rowOff>0</xdr:rowOff>
                  </from>
                  <to>
                    <xdr:col>13052</xdr:col>
                    <xdr:colOff>0</xdr:colOff>
                    <xdr:row>917571</xdr:row>
                    <xdr:rowOff>0</xdr:rowOff>
                  </to>
                </anchor>
              </controlPr>
            </control>
          </mc:Choice>
        </mc:AlternateContent>
        <mc:AlternateContent xmlns:mc="http://schemas.openxmlformats.org/markup-compatibility/2006">
          <mc:Choice Requires="x14">
            <control shapeId="62333" r:id="rId836" name="Button 893">
              <controlPr locked="0" defaultSize="0" autoFill="0" autoLine="0" autoPict="0">
                <anchor moveWithCells="1" sizeWithCells="1">
                  <from>
                    <xdr:col>13052</xdr:col>
                    <xdr:colOff>0</xdr:colOff>
                    <xdr:row>983107</xdr:row>
                    <xdr:rowOff>0</xdr:rowOff>
                  </from>
                  <to>
                    <xdr:col>13052</xdr:col>
                    <xdr:colOff>0</xdr:colOff>
                    <xdr:row>983107</xdr:row>
                    <xdr:rowOff>0</xdr:rowOff>
                  </to>
                </anchor>
              </controlPr>
            </control>
          </mc:Choice>
        </mc:AlternateContent>
        <mc:AlternateContent xmlns:mc="http://schemas.openxmlformats.org/markup-compatibility/2006">
          <mc:Choice Requires="x14">
            <control shapeId="62334" r:id="rId837" name="Button 894">
              <controlPr locked="0" defaultSize="0" autoFill="0" autoLine="0" autoPict="0">
                <anchor moveWithCells="1" sizeWithCells="1">
                  <from>
                    <xdr:col>13308</xdr:col>
                    <xdr:colOff>0</xdr:colOff>
                    <xdr:row>67</xdr:row>
                    <xdr:rowOff>0</xdr:rowOff>
                  </from>
                  <to>
                    <xdr:col>13308</xdr:col>
                    <xdr:colOff>0</xdr:colOff>
                    <xdr:row>67</xdr:row>
                    <xdr:rowOff>0</xdr:rowOff>
                  </to>
                </anchor>
              </controlPr>
            </control>
          </mc:Choice>
        </mc:AlternateContent>
        <mc:AlternateContent xmlns:mc="http://schemas.openxmlformats.org/markup-compatibility/2006">
          <mc:Choice Requires="x14">
            <control shapeId="62335" r:id="rId838" name="Button 895">
              <controlPr locked="0" defaultSize="0" autoFill="0" autoLine="0" autoPict="0">
                <anchor moveWithCells="1" sizeWithCells="1">
                  <from>
                    <xdr:col>13308</xdr:col>
                    <xdr:colOff>0</xdr:colOff>
                    <xdr:row>65603</xdr:row>
                    <xdr:rowOff>0</xdr:rowOff>
                  </from>
                  <to>
                    <xdr:col>13308</xdr:col>
                    <xdr:colOff>0</xdr:colOff>
                    <xdr:row>65603</xdr:row>
                    <xdr:rowOff>0</xdr:rowOff>
                  </to>
                </anchor>
              </controlPr>
            </control>
          </mc:Choice>
        </mc:AlternateContent>
        <mc:AlternateContent xmlns:mc="http://schemas.openxmlformats.org/markup-compatibility/2006">
          <mc:Choice Requires="x14">
            <control shapeId="62336" r:id="rId839" name="Button 896">
              <controlPr locked="0" defaultSize="0" autoFill="0" autoLine="0" autoPict="0">
                <anchor moveWithCells="1" sizeWithCells="1">
                  <from>
                    <xdr:col>13308</xdr:col>
                    <xdr:colOff>0</xdr:colOff>
                    <xdr:row>131139</xdr:row>
                    <xdr:rowOff>0</xdr:rowOff>
                  </from>
                  <to>
                    <xdr:col>13308</xdr:col>
                    <xdr:colOff>0</xdr:colOff>
                    <xdr:row>131139</xdr:row>
                    <xdr:rowOff>0</xdr:rowOff>
                  </to>
                </anchor>
              </controlPr>
            </control>
          </mc:Choice>
        </mc:AlternateContent>
        <mc:AlternateContent xmlns:mc="http://schemas.openxmlformats.org/markup-compatibility/2006">
          <mc:Choice Requires="x14">
            <control shapeId="62337" r:id="rId840" name="Button 897">
              <controlPr locked="0" defaultSize="0" autoFill="0" autoLine="0" autoPict="0">
                <anchor moveWithCells="1" sizeWithCells="1">
                  <from>
                    <xdr:col>13308</xdr:col>
                    <xdr:colOff>0</xdr:colOff>
                    <xdr:row>196675</xdr:row>
                    <xdr:rowOff>0</xdr:rowOff>
                  </from>
                  <to>
                    <xdr:col>13308</xdr:col>
                    <xdr:colOff>0</xdr:colOff>
                    <xdr:row>196675</xdr:row>
                    <xdr:rowOff>0</xdr:rowOff>
                  </to>
                </anchor>
              </controlPr>
            </control>
          </mc:Choice>
        </mc:AlternateContent>
        <mc:AlternateContent xmlns:mc="http://schemas.openxmlformats.org/markup-compatibility/2006">
          <mc:Choice Requires="x14">
            <control shapeId="62338" r:id="rId841" name="Button 898">
              <controlPr locked="0" defaultSize="0" autoFill="0" autoLine="0" autoPict="0">
                <anchor moveWithCells="1" sizeWithCells="1">
                  <from>
                    <xdr:col>13308</xdr:col>
                    <xdr:colOff>0</xdr:colOff>
                    <xdr:row>262211</xdr:row>
                    <xdr:rowOff>0</xdr:rowOff>
                  </from>
                  <to>
                    <xdr:col>13308</xdr:col>
                    <xdr:colOff>0</xdr:colOff>
                    <xdr:row>262211</xdr:row>
                    <xdr:rowOff>0</xdr:rowOff>
                  </to>
                </anchor>
              </controlPr>
            </control>
          </mc:Choice>
        </mc:AlternateContent>
        <mc:AlternateContent xmlns:mc="http://schemas.openxmlformats.org/markup-compatibility/2006">
          <mc:Choice Requires="x14">
            <control shapeId="62339" r:id="rId842" name="Button 899">
              <controlPr locked="0" defaultSize="0" autoFill="0" autoLine="0" autoPict="0">
                <anchor moveWithCells="1" sizeWithCells="1">
                  <from>
                    <xdr:col>13308</xdr:col>
                    <xdr:colOff>0</xdr:colOff>
                    <xdr:row>327747</xdr:row>
                    <xdr:rowOff>0</xdr:rowOff>
                  </from>
                  <to>
                    <xdr:col>13308</xdr:col>
                    <xdr:colOff>0</xdr:colOff>
                    <xdr:row>327747</xdr:row>
                    <xdr:rowOff>0</xdr:rowOff>
                  </to>
                </anchor>
              </controlPr>
            </control>
          </mc:Choice>
        </mc:AlternateContent>
        <mc:AlternateContent xmlns:mc="http://schemas.openxmlformats.org/markup-compatibility/2006">
          <mc:Choice Requires="x14">
            <control shapeId="62340" r:id="rId843" name="Button 900">
              <controlPr locked="0" defaultSize="0" autoFill="0" autoLine="0" autoPict="0">
                <anchor moveWithCells="1" sizeWithCells="1">
                  <from>
                    <xdr:col>13308</xdr:col>
                    <xdr:colOff>0</xdr:colOff>
                    <xdr:row>393283</xdr:row>
                    <xdr:rowOff>0</xdr:rowOff>
                  </from>
                  <to>
                    <xdr:col>13308</xdr:col>
                    <xdr:colOff>0</xdr:colOff>
                    <xdr:row>393283</xdr:row>
                    <xdr:rowOff>0</xdr:rowOff>
                  </to>
                </anchor>
              </controlPr>
            </control>
          </mc:Choice>
        </mc:AlternateContent>
        <mc:AlternateContent xmlns:mc="http://schemas.openxmlformats.org/markup-compatibility/2006">
          <mc:Choice Requires="x14">
            <control shapeId="62341" r:id="rId844" name="Button 901">
              <controlPr locked="0" defaultSize="0" autoFill="0" autoLine="0" autoPict="0">
                <anchor moveWithCells="1" sizeWithCells="1">
                  <from>
                    <xdr:col>13308</xdr:col>
                    <xdr:colOff>0</xdr:colOff>
                    <xdr:row>458819</xdr:row>
                    <xdr:rowOff>0</xdr:rowOff>
                  </from>
                  <to>
                    <xdr:col>13308</xdr:col>
                    <xdr:colOff>0</xdr:colOff>
                    <xdr:row>458819</xdr:row>
                    <xdr:rowOff>0</xdr:rowOff>
                  </to>
                </anchor>
              </controlPr>
            </control>
          </mc:Choice>
        </mc:AlternateContent>
        <mc:AlternateContent xmlns:mc="http://schemas.openxmlformats.org/markup-compatibility/2006">
          <mc:Choice Requires="x14">
            <control shapeId="62342" r:id="rId845" name="Button 902">
              <controlPr locked="0" defaultSize="0" autoFill="0" autoLine="0" autoPict="0">
                <anchor moveWithCells="1" sizeWithCells="1">
                  <from>
                    <xdr:col>13308</xdr:col>
                    <xdr:colOff>0</xdr:colOff>
                    <xdr:row>524355</xdr:row>
                    <xdr:rowOff>0</xdr:rowOff>
                  </from>
                  <to>
                    <xdr:col>13308</xdr:col>
                    <xdr:colOff>0</xdr:colOff>
                    <xdr:row>524355</xdr:row>
                    <xdr:rowOff>0</xdr:rowOff>
                  </to>
                </anchor>
              </controlPr>
            </control>
          </mc:Choice>
        </mc:AlternateContent>
        <mc:AlternateContent xmlns:mc="http://schemas.openxmlformats.org/markup-compatibility/2006">
          <mc:Choice Requires="x14">
            <control shapeId="62343" r:id="rId846" name="Button 903">
              <controlPr locked="0" defaultSize="0" autoFill="0" autoLine="0" autoPict="0">
                <anchor moveWithCells="1" sizeWithCells="1">
                  <from>
                    <xdr:col>13308</xdr:col>
                    <xdr:colOff>0</xdr:colOff>
                    <xdr:row>589891</xdr:row>
                    <xdr:rowOff>0</xdr:rowOff>
                  </from>
                  <to>
                    <xdr:col>13308</xdr:col>
                    <xdr:colOff>0</xdr:colOff>
                    <xdr:row>589891</xdr:row>
                    <xdr:rowOff>0</xdr:rowOff>
                  </to>
                </anchor>
              </controlPr>
            </control>
          </mc:Choice>
        </mc:AlternateContent>
        <mc:AlternateContent xmlns:mc="http://schemas.openxmlformats.org/markup-compatibility/2006">
          <mc:Choice Requires="x14">
            <control shapeId="62344" r:id="rId847" name="Button 904">
              <controlPr locked="0" defaultSize="0" autoFill="0" autoLine="0" autoPict="0">
                <anchor moveWithCells="1" sizeWithCells="1">
                  <from>
                    <xdr:col>13308</xdr:col>
                    <xdr:colOff>0</xdr:colOff>
                    <xdr:row>655427</xdr:row>
                    <xdr:rowOff>0</xdr:rowOff>
                  </from>
                  <to>
                    <xdr:col>13308</xdr:col>
                    <xdr:colOff>0</xdr:colOff>
                    <xdr:row>655427</xdr:row>
                    <xdr:rowOff>0</xdr:rowOff>
                  </to>
                </anchor>
              </controlPr>
            </control>
          </mc:Choice>
        </mc:AlternateContent>
        <mc:AlternateContent xmlns:mc="http://schemas.openxmlformats.org/markup-compatibility/2006">
          <mc:Choice Requires="x14">
            <control shapeId="62345" r:id="rId848" name="Button 905">
              <controlPr locked="0" defaultSize="0" autoFill="0" autoLine="0" autoPict="0">
                <anchor moveWithCells="1" sizeWithCells="1">
                  <from>
                    <xdr:col>13308</xdr:col>
                    <xdr:colOff>0</xdr:colOff>
                    <xdr:row>720963</xdr:row>
                    <xdr:rowOff>0</xdr:rowOff>
                  </from>
                  <to>
                    <xdr:col>13308</xdr:col>
                    <xdr:colOff>0</xdr:colOff>
                    <xdr:row>720963</xdr:row>
                    <xdr:rowOff>0</xdr:rowOff>
                  </to>
                </anchor>
              </controlPr>
            </control>
          </mc:Choice>
        </mc:AlternateContent>
        <mc:AlternateContent xmlns:mc="http://schemas.openxmlformats.org/markup-compatibility/2006">
          <mc:Choice Requires="x14">
            <control shapeId="62346" r:id="rId849" name="Button 906">
              <controlPr locked="0" defaultSize="0" autoFill="0" autoLine="0" autoPict="0">
                <anchor moveWithCells="1" sizeWithCells="1">
                  <from>
                    <xdr:col>13308</xdr:col>
                    <xdr:colOff>0</xdr:colOff>
                    <xdr:row>786499</xdr:row>
                    <xdr:rowOff>0</xdr:rowOff>
                  </from>
                  <to>
                    <xdr:col>13308</xdr:col>
                    <xdr:colOff>0</xdr:colOff>
                    <xdr:row>786499</xdr:row>
                    <xdr:rowOff>0</xdr:rowOff>
                  </to>
                </anchor>
              </controlPr>
            </control>
          </mc:Choice>
        </mc:AlternateContent>
        <mc:AlternateContent xmlns:mc="http://schemas.openxmlformats.org/markup-compatibility/2006">
          <mc:Choice Requires="x14">
            <control shapeId="62347" r:id="rId850" name="Button 907">
              <controlPr locked="0" defaultSize="0" autoFill="0" autoLine="0" autoPict="0">
                <anchor moveWithCells="1" sizeWithCells="1">
                  <from>
                    <xdr:col>13308</xdr:col>
                    <xdr:colOff>0</xdr:colOff>
                    <xdr:row>852035</xdr:row>
                    <xdr:rowOff>0</xdr:rowOff>
                  </from>
                  <to>
                    <xdr:col>13308</xdr:col>
                    <xdr:colOff>0</xdr:colOff>
                    <xdr:row>852035</xdr:row>
                    <xdr:rowOff>0</xdr:rowOff>
                  </to>
                </anchor>
              </controlPr>
            </control>
          </mc:Choice>
        </mc:AlternateContent>
        <mc:AlternateContent xmlns:mc="http://schemas.openxmlformats.org/markup-compatibility/2006">
          <mc:Choice Requires="x14">
            <control shapeId="62348" r:id="rId851" name="Button 908">
              <controlPr locked="0" defaultSize="0" autoFill="0" autoLine="0" autoPict="0">
                <anchor moveWithCells="1" sizeWithCells="1">
                  <from>
                    <xdr:col>13308</xdr:col>
                    <xdr:colOff>0</xdr:colOff>
                    <xdr:row>917571</xdr:row>
                    <xdr:rowOff>0</xdr:rowOff>
                  </from>
                  <to>
                    <xdr:col>13308</xdr:col>
                    <xdr:colOff>0</xdr:colOff>
                    <xdr:row>917571</xdr:row>
                    <xdr:rowOff>0</xdr:rowOff>
                  </to>
                </anchor>
              </controlPr>
            </control>
          </mc:Choice>
        </mc:AlternateContent>
        <mc:AlternateContent xmlns:mc="http://schemas.openxmlformats.org/markup-compatibility/2006">
          <mc:Choice Requires="x14">
            <control shapeId="62349" r:id="rId852" name="Button 909">
              <controlPr locked="0" defaultSize="0" autoFill="0" autoLine="0" autoPict="0">
                <anchor moveWithCells="1" sizeWithCells="1">
                  <from>
                    <xdr:col>13308</xdr:col>
                    <xdr:colOff>0</xdr:colOff>
                    <xdr:row>983107</xdr:row>
                    <xdr:rowOff>0</xdr:rowOff>
                  </from>
                  <to>
                    <xdr:col>13308</xdr:col>
                    <xdr:colOff>0</xdr:colOff>
                    <xdr:row>983107</xdr:row>
                    <xdr:rowOff>0</xdr:rowOff>
                  </to>
                </anchor>
              </controlPr>
            </control>
          </mc:Choice>
        </mc:AlternateContent>
        <mc:AlternateContent xmlns:mc="http://schemas.openxmlformats.org/markup-compatibility/2006">
          <mc:Choice Requires="x14">
            <control shapeId="62350" r:id="rId853" name="Button 910">
              <controlPr locked="0" defaultSize="0" autoFill="0" autoLine="0" autoPict="0">
                <anchor moveWithCells="1" sizeWithCells="1">
                  <from>
                    <xdr:col>13564</xdr:col>
                    <xdr:colOff>0</xdr:colOff>
                    <xdr:row>67</xdr:row>
                    <xdr:rowOff>0</xdr:rowOff>
                  </from>
                  <to>
                    <xdr:col>13564</xdr:col>
                    <xdr:colOff>0</xdr:colOff>
                    <xdr:row>67</xdr:row>
                    <xdr:rowOff>0</xdr:rowOff>
                  </to>
                </anchor>
              </controlPr>
            </control>
          </mc:Choice>
        </mc:AlternateContent>
        <mc:AlternateContent xmlns:mc="http://schemas.openxmlformats.org/markup-compatibility/2006">
          <mc:Choice Requires="x14">
            <control shapeId="62351" r:id="rId854" name="Button 911">
              <controlPr locked="0" defaultSize="0" autoFill="0" autoLine="0" autoPict="0">
                <anchor moveWithCells="1" sizeWithCells="1">
                  <from>
                    <xdr:col>13564</xdr:col>
                    <xdr:colOff>0</xdr:colOff>
                    <xdr:row>65603</xdr:row>
                    <xdr:rowOff>0</xdr:rowOff>
                  </from>
                  <to>
                    <xdr:col>13564</xdr:col>
                    <xdr:colOff>0</xdr:colOff>
                    <xdr:row>65603</xdr:row>
                    <xdr:rowOff>0</xdr:rowOff>
                  </to>
                </anchor>
              </controlPr>
            </control>
          </mc:Choice>
        </mc:AlternateContent>
        <mc:AlternateContent xmlns:mc="http://schemas.openxmlformats.org/markup-compatibility/2006">
          <mc:Choice Requires="x14">
            <control shapeId="62352" r:id="rId855" name="Button 912">
              <controlPr locked="0" defaultSize="0" autoFill="0" autoLine="0" autoPict="0">
                <anchor moveWithCells="1" sizeWithCells="1">
                  <from>
                    <xdr:col>13564</xdr:col>
                    <xdr:colOff>0</xdr:colOff>
                    <xdr:row>131139</xdr:row>
                    <xdr:rowOff>0</xdr:rowOff>
                  </from>
                  <to>
                    <xdr:col>13564</xdr:col>
                    <xdr:colOff>0</xdr:colOff>
                    <xdr:row>131139</xdr:row>
                    <xdr:rowOff>0</xdr:rowOff>
                  </to>
                </anchor>
              </controlPr>
            </control>
          </mc:Choice>
        </mc:AlternateContent>
        <mc:AlternateContent xmlns:mc="http://schemas.openxmlformats.org/markup-compatibility/2006">
          <mc:Choice Requires="x14">
            <control shapeId="62353" r:id="rId856" name="Button 913">
              <controlPr locked="0" defaultSize="0" autoFill="0" autoLine="0" autoPict="0">
                <anchor moveWithCells="1" sizeWithCells="1">
                  <from>
                    <xdr:col>13564</xdr:col>
                    <xdr:colOff>0</xdr:colOff>
                    <xdr:row>196675</xdr:row>
                    <xdr:rowOff>0</xdr:rowOff>
                  </from>
                  <to>
                    <xdr:col>13564</xdr:col>
                    <xdr:colOff>0</xdr:colOff>
                    <xdr:row>196675</xdr:row>
                    <xdr:rowOff>0</xdr:rowOff>
                  </to>
                </anchor>
              </controlPr>
            </control>
          </mc:Choice>
        </mc:AlternateContent>
        <mc:AlternateContent xmlns:mc="http://schemas.openxmlformats.org/markup-compatibility/2006">
          <mc:Choice Requires="x14">
            <control shapeId="62354" r:id="rId857" name="Button 914">
              <controlPr locked="0" defaultSize="0" autoFill="0" autoLine="0" autoPict="0">
                <anchor moveWithCells="1" sizeWithCells="1">
                  <from>
                    <xdr:col>13564</xdr:col>
                    <xdr:colOff>0</xdr:colOff>
                    <xdr:row>262211</xdr:row>
                    <xdr:rowOff>0</xdr:rowOff>
                  </from>
                  <to>
                    <xdr:col>13564</xdr:col>
                    <xdr:colOff>0</xdr:colOff>
                    <xdr:row>262211</xdr:row>
                    <xdr:rowOff>0</xdr:rowOff>
                  </to>
                </anchor>
              </controlPr>
            </control>
          </mc:Choice>
        </mc:AlternateContent>
        <mc:AlternateContent xmlns:mc="http://schemas.openxmlformats.org/markup-compatibility/2006">
          <mc:Choice Requires="x14">
            <control shapeId="62355" r:id="rId858" name="Button 915">
              <controlPr locked="0" defaultSize="0" autoFill="0" autoLine="0" autoPict="0">
                <anchor moveWithCells="1" sizeWithCells="1">
                  <from>
                    <xdr:col>13564</xdr:col>
                    <xdr:colOff>0</xdr:colOff>
                    <xdr:row>327747</xdr:row>
                    <xdr:rowOff>0</xdr:rowOff>
                  </from>
                  <to>
                    <xdr:col>13564</xdr:col>
                    <xdr:colOff>0</xdr:colOff>
                    <xdr:row>327747</xdr:row>
                    <xdr:rowOff>0</xdr:rowOff>
                  </to>
                </anchor>
              </controlPr>
            </control>
          </mc:Choice>
        </mc:AlternateContent>
        <mc:AlternateContent xmlns:mc="http://schemas.openxmlformats.org/markup-compatibility/2006">
          <mc:Choice Requires="x14">
            <control shapeId="62356" r:id="rId859" name="Button 916">
              <controlPr locked="0" defaultSize="0" autoFill="0" autoLine="0" autoPict="0">
                <anchor moveWithCells="1" sizeWithCells="1">
                  <from>
                    <xdr:col>13564</xdr:col>
                    <xdr:colOff>0</xdr:colOff>
                    <xdr:row>393283</xdr:row>
                    <xdr:rowOff>0</xdr:rowOff>
                  </from>
                  <to>
                    <xdr:col>13564</xdr:col>
                    <xdr:colOff>0</xdr:colOff>
                    <xdr:row>393283</xdr:row>
                    <xdr:rowOff>0</xdr:rowOff>
                  </to>
                </anchor>
              </controlPr>
            </control>
          </mc:Choice>
        </mc:AlternateContent>
        <mc:AlternateContent xmlns:mc="http://schemas.openxmlformats.org/markup-compatibility/2006">
          <mc:Choice Requires="x14">
            <control shapeId="62357" r:id="rId860" name="Button 917">
              <controlPr locked="0" defaultSize="0" autoFill="0" autoLine="0" autoPict="0">
                <anchor moveWithCells="1" sizeWithCells="1">
                  <from>
                    <xdr:col>13564</xdr:col>
                    <xdr:colOff>0</xdr:colOff>
                    <xdr:row>458819</xdr:row>
                    <xdr:rowOff>0</xdr:rowOff>
                  </from>
                  <to>
                    <xdr:col>13564</xdr:col>
                    <xdr:colOff>0</xdr:colOff>
                    <xdr:row>458819</xdr:row>
                    <xdr:rowOff>0</xdr:rowOff>
                  </to>
                </anchor>
              </controlPr>
            </control>
          </mc:Choice>
        </mc:AlternateContent>
        <mc:AlternateContent xmlns:mc="http://schemas.openxmlformats.org/markup-compatibility/2006">
          <mc:Choice Requires="x14">
            <control shapeId="62358" r:id="rId861" name="Button 918">
              <controlPr locked="0" defaultSize="0" autoFill="0" autoLine="0" autoPict="0">
                <anchor moveWithCells="1" sizeWithCells="1">
                  <from>
                    <xdr:col>13564</xdr:col>
                    <xdr:colOff>0</xdr:colOff>
                    <xdr:row>524355</xdr:row>
                    <xdr:rowOff>0</xdr:rowOff>
                  </from>
                  <to>
                    <xdr:col>13564</xdr:col>
                    <xdr:colOff>0</xdr:colOff>
                    <xdr:row>524355</xdr:row>
                    <xdr:rowOff>0</xdr:rowOff>
                  </to>
                </anchor>
              </controlPr>
            </control>
          </mc:Choice>
        </mc:AlternateContent>
        <mc:AlternateContent xmlns:mc="http://schemas.openxmlformats.org/markup-compatibility/2006">
          <mc:Choice Requires="x14">
            <control shapeId="62359" r:id="rId862" name="Button 919">
              <controlPr locked="0" defaultSize="0" autoFill="0" autoLine="0" autoPict="0">
                <anchor moveWithCells="1" sizeWithCells="1">
                  <from>
                    <xdr:col>13564</xdr:col>
                    <xdr:colOff>0</xdr:colOff>
                    <xdr:row>589891</xdr:row>
                    <xdr:rowOff>0</xdr:rowOff>
                  </from>
                  <to>
                    <xdr:col>13564</xdr:col>
                    <xdr:colOff>0</xdr:colOff>
                    <xdr:row>589891</xdr:row>
                    <xdr:rowOff>0</xdr:rowOff>
                  </to>
                </anchor>
              </controlPr>
            </control>
          </mc:Choice>
        </mc:AlternateContent>
        <mc:AlternateContent xmlns:mc="http://schemas.openxmlformats.org/markup-compatibility/2006">
          <mc:Choice Requires="x14">
            <control shapeId="62360" r:id="rId863" name="Button 920">
              <controlPr locked="0" defaultSize="0" autoFill="0" autoLine="0" autoPict="0">
                <anchor moveWithCells="1" sizeWithCells="1">
                  <from>
                    <xdr:col>13564</xdr:col>
                    <xdr:colOff>0</xdr:colOff>
                    <xdr:row>655427</xdr:row>
                    <xdr:rowOff>0</xdr:rowOff>
                  </from>
                  <to>
                    <xdr:col>13564</xdr:col>
                    <xdr:colOff>0</xdr:colOff>
                    <xdr:row>655427</xdr:row>
                    <xdr:rowOff>0</xdr:rowOff>
                  </to>
                </anchor>
              </controlPr>
            </control>
          </mc:Choice>
        </mc:AlternateContent>
        <mc:AlternateContent xmlns:mc="http://schemas.openxmlformats.org/markup-compatibility/2006">
          <mc:Choice Requires="x14">
            <control shapeId="62361" r:id="rId864" name="Button 921">
              <controlPr locked="0" defaultSize="0" autoFill="0" autoLine="0" autoPict="0">
                <anchor moveWithCells="1" sizeWithCells="1">
                  <from>
                    <xdr:col>13564</xdr:col>
                    <xdr:colOff>0</xdr:colOff>
                    <xdr:row>720963</xdr:row>
                    <xdr:rowOff>0</xdr:rowOff>
                  </from>
                  <to>
                    <xdr:col>13564</xdr:col>
                    <xdr:colOff>0</xdr:colOff>
                    <xdr:row>720963</xdr:row>
                    <xdr:rowOff>0</xdr:rowOff>
                  </to>
                </anchor>
              </controlPr>
            </control>
          </mc:Choice>
        </mc:AlternateContent>
        <mc:AlternateContent xmlns:mc="http://schemas.openxmlformats.org/markup-compatibility/2006">
          <mc:Choice Requires="x14">
            <control shapeId="62362" r:id="rId865" name="Button 922">
              <controlPr locked="0" defaultSize="0" autoFill="0" autoLine="0" autoPict="0">
                <anchor moveWithCells="1" sizeWithCells="1">
                  <from>
                    <xdr:col>13564</xdr:col>
                    <xdr:colOff>0</xdr:colOff>
                    <xdr:row>786499</xdr:row>
                    <xdr:rowOff>0</xdr:rowOff>
                  </from>
                  <to>
                    <xdr:col>13564</xdr:col>
                    <xdr:colOff>0</xdr:colOff>
                    <xdr:row>786499</xdr:row>
                    <xdr:rowOff>0</xdr:rowOff>
                  </to>
                </anchor>
              </controlPr>
            </control>
          </mc:Choice>
        </mc:AlternateContent>
        <mc:AlternateContent xmlns:mc="http://schemas.openxmlformats.org/markup-compatibility/2006">
          <mc:Choice Requires="x14">
            <control shapeId="62363" r:id="rId866" name="Button 923">
              <controlPr locked="0" defaultSize="0" autoFill="0" autoLine="0" autoPict="0">
                <anchor moveWithCells="1" sizeWithCells="1">
                  <from>
                    <xdr:col>13564</xdr:col>
                    <xdr:colOff>0</xdr:colOff>
                    <xdr:row>852035</xdr:row>
                    <xdr:rowOff>0</xdr:rowOff>
                  </from>
                  <to>
                    <xdr:col>13564</xdr:col>
                    <xdr:colOff>0</xdr:colOff>
                    <xdr:row>852035</xdr:row>
                    <xdr:rowOff>0</xdr:rowOff>
                  </to>
                </anchor>
              </controlPr>
            </control>
          </mc:Choice>
        </mc:AlternateContent>
        <mc:AlternateContent xmlns:mc="http://schemas.openxmlformats.org/markup-compatibility/2006">
          <mc:Choice Requires="x14">
            <control shapeId="62364" r:id="rId867" name="Button 924">
              <controlPr locked="0" defaultSize="0" autoFill="0" autoLine="0" autoPict="0">
                <anchor moveWithCells="1" sizeWithCells="1">
                  <from>
                    <xdr:col>13564</xdr:col>
                    <xdr:colOff>0</xdr:colOff>
                    <xdr:row>917571</xdr:row>
                    <xdr:rowOff>0</xdr:rowOff>
                  </from>
                  <to>
                    <xdr:col>13564</xdr:col>
                    <xdr:colOff>0</xdr:colOff>
                    <xdr:row>917571</xdr:row>
                    <xdr:rowOff>0</xdr:rowOff>
                  </to>
                </anchor>
              </controlPr>
            </control>
          </mc:Choice>
        </mc:AlternateContent>
        <mc:AlternateContent xmlns:mc="http://schemas.openxmlformats.org/markup-compatibility/2006">
          <mc:Choice Requires="x14">
            <control shapeId="62365" r:id="rId868" name="Button 925">
              <controlPr locked="0" defaultSize="0" autoFill="0" autoLine="0" autoPict="0">
                <anchor moveWithCells="1" sizeWithCells="1">
                  <from>
                    <xdr:col>13564</xdr:col>
                    <xdr:colOff>0</xdr:colOff>
                    <xdr:row>983107</xdr:row>
                    <xdr:rowOff>0</xdr:rowOff>
                  </from>
                  <to>
                    <xdr:col>13564</xdr:col>
                    <xdr:colOff>0</xdr:colOff>
                    <xdr:row>983107</xdr:row>
                    <xdr:rowOff>0</xdr:rowOff>
                  </to>
                </anchor>
              </controlPr>
            </control>
          </mc:Choice>
        </mc:AlternateContent>
        <mc:AlternateContent xmlns:mc="http://schemas.openxmlformats.org/markup-compatibility/2006">
          <mc:Choice Requires="x14">
            <control shapeId="62366" r:id="rId869" name="Button 926">
              <controlPr locked="0" defaultSize="0" autoFill="0" autoLine="0" autoPict="0">
                <anchor moveWithCells="1" sizeWithCells="1">
                  <from>
                    <xdr:col>13820</xdr:col>
                    <xdr:colOff>0</xdr:colOff>
                    <xdr:row>67</xdr:row>
                    <xdr:rowOff>0</xdr:rowOff>
                  </from>
                  <to>
                    <xdr:col>13820</xdr:col>
                    <xdr:colOff>0</xdr:colOff>
                    <xdr:row>67</xdr:row>
                    <xdr:rowOff>0</xdr:rowOff>
                  </to>
                </anchor>
              </controlPr>
            </control>
          </mc:Choice>
        </mc:AlternateContent>
        <mc:AlternateContent xmlns:mc="http://schemas.openxmlformats.org/markup-compatibility/2006">
          <mc:Choice Requires="x14">
            <control shapeId="62367" r:id="rId870" name="Button 927">
              <controlPr locked="0" defaultSize="0" autoFill="0" autoLine="0" autoPict="0">
                <anchor moveWithCells="1" sizeWithCells="1">
                  <from>
                    <xdr:col>13820</xdr:col>
                    <xdr:colOff>0</xdr:colOff>
                    <xdr:row>65603</xdr:row>
                    <xdr:rowOff>0</xdr:rowOff>
                  </from>
                  <to>
                    <xdr:col>13820</xdr:col>
                    <xdr:colOff>0</xdr:colOff>
                    <xdr:row>65603</xdr:row>
                    <xdr:rowOff>0</xdr:rowOff>
                  </to>
                </anchor>
              </controlPr>
            </control>
          </mc:Choice>
        </mc:AlternateContent>
        <mc:AlternateContent xmlns:mc="http://schemas.openxmlformats.org/markup-compatibility/2006">
          <mc:Choice Requires="x14">
            <control shapeId="62368" r:id="rId871" name="Button 928">
              <controlPr locked="0" defaultSize="0" autoFill="0" autoLine="0" autoPict="0">
                <anchor moveWithCells="1" sizeWithCells="1">
                  <from>
                    <xdr:col>13820</xdr:col>
                    <xdr:colOff>0</xdr:colOff>
                    <xdr:row>131139</xdr:row>
                    <xdr:rowOff>0</xdr:rowOff>
                  </from>
                  <to>
                    <xdr:col>13820</xdr:col>
                    <xdr:colOff>0</xdr:colOff>
                    <xdr:row>131139</xdr:row>
                    <xdr:rowOff>0</xdr:rowOff>
                  </to>
                </anchor>
              </controlPr>
            </control>
          </mc:Choice>
        </mc:AlternateContent>
        <mc:AlternateContent xmlns:mc="http://schemas.openxmlformats.org/markup-compatibility/2006">
          <mc:Choice Requires="x14">
            <control shapeId="62369" r:id="rId872" name="Button 929">
              <controlPr locked="0" defaultSize="0" autoFill="0" autoLine="0" autoPict="0">
                <anchor moveWithCells="1" sizeWithCells="1">
                  <from>
                    <xdr:col>13820</xdr:col>
                    <xdr:colOff>0</xdr:colOff>
                    <xdr:row>196675</xdr:row>
                    <xdr:rowOff>0</xdr:rowOff>
                  </from>
                  <to>
                    <xdr:col>13820</xdr:col>
                    <xdr:colOff>0</xdr:colOff>
                    <xdr:row>196675</xdr:row>
                    <xdr:rowOff>0</xdr:rowOff>
                  </to>
                </anchor>
              </controlPr>
            </control>
          </mc:Choice>
        </mc:AlternateContent>
        <mc:AlternateContent xmlns:mc="http://schemas.openxmlformats.org/markup-compatibility/2006">
          <mc:Choice Requires="x14">
            <control shapeId="62370" r:id="rId873" name="Button 930">
              <controlPr locked="0" defaultSize="0" autoFill="0" autoLine="0" autoPict="0">
                <anchor moveWithCells="1" sizeWithCells="1">
                  <from>
                    <xdr:col>13820</xdr:col>
                    <xdr:colOff>0</xdr:colOff>
                    <xdr:row>262211</xdr:row>
                    <xdr:rowOff>0</xdr:rowOff>
                  </from>
                  <to>
                    <xdr:col>13820</xdr:col>
                    <xdr:colOff>0</xdr:colOff>
                    <xdr:row>262211</xdr:row>
                    <xdr:rowOff>0</xdr:rowOff>
                  </to>
                </anchor>
              </controlPr>
            </control>
          </mc:Choice>
        </mc:AlternateContent>
        <mc:AlternateContent xmlns:mc="http://schemas.openxmlformats.org/markup-compatibility/2006">
          <mc:Choice Requires="x14">
            <control shapeId="62371" r:id="rId874" name="Button 931">
              <controlPr locked="0" defaultSize="0" autoFill="0" autoLine="0" autoPict="0">
                <anchor moveWithCells="1" sizeWithCells="1">
                  <from>
                    <xdr:col>13820</xdr:col>
                    <xdr:colOff>0</xdr:colOff>
                    <xdr:row>327747</xdr:row>
                    <xdr:rowOff>0</xdr:rowOff>
                  </from>
                  <to>
                    <xdr:col>13820</xdr:col>
                    <xdr:colOff>0</xdr:colOff>
                    <xdr:row>327747</xdr:row>
                    <xdr:rowOff>0</xdr:rowOff>
                  </to>
                </anchor>
              </controlPr>
            </control>
          </mc:Choice>
        </mc:AlternateContent>
        <mc:AlternateContent xmlns:mc="http://schemas.openxmlformats.org/markup-compatibility/2006">
          <mc:Choice Requires="x14">
            <control shapeId="62372" r:id="rId875" name="Button 932">
              <controlPr locked="0" defaultSize="0" autoFill="0" autoLine="0" autoPict="0">
                <anchor moveWithCells="1" sizeWithCells="1">
                  <from>
                    <xdr:col>13820</xdr:col>
                    <xdr:colOff>0</xdr:colOff>
                    <xdr:row>393283</xdr:row>
                    <xdr:rowOff>0</xdr:rowOff>
                  </from>
                  <to>
                    <xdr:col>13820</xdr:col>
                    <xdr:colOff>0</xdr:colOff>
                    <xdr:row>393283</xdr:row>
                    <xdr:rowOff>0</xdr:rowOff>
                  </to>
                </anchor>
              </controlPr>
            </control>
          </mc:Choice>
        </mc:AlternateContent>
        <mc:AlternateContent xmlns:mc="http://schemas.openxmlformats.org/markup-compatibility/2006">
          <mc:Choice Requires="x14">
            <control shapeId="62373" r:id="rId876" name="Button 933">
              <controlPr locked="0" defaultSize="0" autoFill="0" autoLine="0" autoPict="0">
                <anchor moveWithCells="1" sizeWithCells="1">
                  <from>
                    <xdr:col>13820</xdr:col>
                    <xdr:colOff>0</xdr:colOff>
                    <xdr:row>458819</xdr:row>
                    <xdr:rowOff>0</xdr:rowOff>
                  </from>
                  <to>
                    <xdr:col>13820</xdr:col>
                    <xdr:colOff>0</xdr:colOff>
                    <xdr:row>458819</xdr:row>
                    <xdr:rowOff>0</xdr:rowOff>
                  </to>
                </anchor>
              </controlPr>
            </control>
          </mc:Choice>
        </mc:AlternateContent>
        <mc:AlternateContent xmlns:mc="http://schemas.openxmlformats.org/markup-compatibility/2006">
          <mc:Choice Requires="x14">
            <control shapeId="62374" r:id="rId877" name="Button 934">
              <controlPr locked="0" defaultSize="0" autoFill="0" autoLine="0" autoPict="0">
                <anchor moveWithCells="1" sizeWithCells="1">
                  <from>
                    <xdr:col>13820</xdr:col>
                    <xdr:colOff>0</xdr:colOff>
                    <xdr:row>524355</xdr:row>
                    <xdr:rowOff>0</xdr:rowOff>
                  </from>
                  <to>
                    <xdr:col>13820</xdr:col>
                    <xdr:colOff>0</xdr:colOff>
                    <xdr:row>524355</xdr:row>
                    <xdr:rowOff>0</xdr:rowOff>
                  </to>
                </anchor>
              </controlPr>
            </control>
          </mc:Choice>
        </mc:AlternateContent>
        <mc:AlternateContent xmlns:mc="http://schemas.openxmlformats.org/markup-compatibility/2006">
          <mc:Choice Requires="x14">
            <control shapeId="62375" r:id="rId878" name="Button 935">
              <controlPr locked="0" defaultSize="0" autoFill="0" autoLine="0" autoPict="0">
                <anchor moveWithCells="1" sizeWithCells="1">
                  <from>
                    <xdr:col>13820</xdr:col>
                    <xdr:colOff>0</xdr:colOff>
                    <xdr:row>589891</xdr:row>
                    <xdr:rowOff>0</xdr:rowOff>
                  </from>
                  <to>
                    <xdr:col>13820</xdr:col>
                    <xdr:colOff>0</xdr:colOff>
                    <xdr:row>589891</xdr:row>
                    <xdr:rowOff>0</xdr:rowOff>
                  </to>
                </anchor>
              </controlPr>
            </control>
          </mc:Choice>
        </mc:AlternateContent>
        <mc:AlternateContent xmlns:mc="http://schemas.openxmlformats.org/markup-compatibility/2006">
          <mc:Choice Requires="x14">
            <control shapeId="62376" r:id="rId879" name="Button 936">
              <controlPr locked="0" defaultSize="0" autoFill="0" autoLine="0" autoPict="0">
                <anchor moveWithCells="1" sizeWithCells="1">
                  <from>
                    <xdr:col>13820</xdr:col>
                    <xdr:colOff>0</xdr:colOff>
                    <xdr:row>655427</xdr:row>
                    <xdr:rowOff>0</xdr:rowOff>
                  </from>
                  <to>
                    <xdr:col>13820</xdr:col>
                    <xdr:colOff>0</xdr:colOff>
                    <xdr:row>655427</xdr:row>
                    <xdr:rowOff>0</xdr:rowOff>
                  </to>
                </anchor>
              </controlPr>
            </control>
          </mc:Choice>
        </mc:AlternateContent>
        <mc:AlternateContent xmlns:mc="http://schemas.openxmlformats.org/markup-compatibility/2006">
          <mc:Choice Requires="x14">
            <control shapeId="62377" r:id="rId880" name="Button 937">
              <controlPr locked="0" defaultSize="0" autoFill="0" autoLine="0" autoPict="0">
                <anchor moveWithCells="1" sizeWithCells="1">
                  <from>
                    <xdr:col>13820</xdr:col>
                    <xdr:colOff>0</xdr:colOff>
                    <xdr:row>720963</xdr:row>
                    <xdr:rowOff>0</xdr:rowOff>
                  </from>
                  <to>
                    <xdr:col>13820</xdr:col>
                    <xdr:colOff>0</xdr:colOff>
                    <xdr:row>720963</xdr:row>
                    <xdr:rowOff>0</xdr:rowOff>
                  </to>
                </anchor>
              </controlPr>
            </control>
          </mc:Choice>
        </mc:AlternateContent>
        <mc:AlternateContent xmlns:mc="http://schemas.openxmlformats.org/markup-compatibility/2006">
          <mc:Choice Requires="x14">
            <control shapeId="62378" r:id="rId881" name="Button 938">
              <controlPr locked="0" defaultSize="0" autoFill="0" autoLine="0" autoPict="0">
                <anchor moveWithCells="1" sizeWithCells="1">
                  <from>
                    <xdr:col>13820</xdr:col>
                    <xdr:colOff>0</xdr:colOff>
                    <xdr:row>786499</xdr:row>
                    <xdr:rowOff>0</xdr:rowOff>
                  </from>
                  <to>
                    <xdr:col>13820</xdr:col>
                    <xdr:colOff>0</xdr:colOff>
                    <xdr:row>786499</xdr:row>
                    <xdr:rowOff>0</xdr:rowOff>
                  </to>
                </anchor>
              </controlPr>
            </control>
          </mc:Choice>
        </mc:AlternateContent>
        <mc:AlternateContent xmlns:mc="http://schemas.openxmlformats.org/markup-compatibility/2006">
          <mc:Choice Requires="x14">
            <control shapeId="62379" r:id="rId882" name="Button 939">
              <controlPr locked="0" defaultSize="0" autoFill="0" autoLine="0" autoPict="0">
                <anchor moveWithCells="1" sizeWithCells="1">
                  <from>
                    <xdr:col>13820</xdr:col>
                    <xdr:colOff>0</xdr:colOff>
                    <xdr:row>852035</xdr:row>
                    <xdr:rowOff>0</xdr:rowOff>
                  </from>
                  <to>
                    <xdr:col>13820</xdr:col>
                    <xdr:colOff>0</xdr:colOff>
                    <xdr:row>852035</xdr:row>
                    <xdr:rowOff>0</xdr:rowOff>
                  </to>
                </anchor>
              </controlPr>
            </control>
          </mc:Choice>
        </mc:AlternateContent>
        <mc:AlternateContent xmlns:mc="http://schemas.openxmlformats.org/markup-compatibility/2006">
          <mc:Choice Requires="x14">
            <control shapeId="62380" r:id="rId883" name="Button 940">
              <controlPr locked="0" defaultSize="0" autoFill="0" autoLine="0" autoPict="0">
                <anchor moveWithCells="1" sizeWithCells="1">
                  <from>
                    <xdr:col>13820</xdr:col>
                    <xdr:colOff>0</xdr:colOff>
                    <xdr:row>917571</xdr:row>
                    <xdr:rowOff>0</xdr:rowOff>
                  </from>
                  <to>
                    <xdr:col>13820</xdr:col>
                    <xdr:colOff>0</xdr:colOff>
                    <xdr:row>917571</xdr:row>
                    <xdr:rowOff>0</xdr:rowOff>
                  </to>
                </anchor>
              </controlPr>
            </control>
          </mc:Choice>
        </mc:AlternateContent>
        <mc:AlternateContent xmlns:mc="http://schemas.openxmlformats.org/markup-compatibility/2006">
          <mc:Choice Requires="x14">
            <control shapeId="62381" r:id="rId884" name="Button 941">
              <controlPr locked="0" defaultSize="0" autoFill="0" autoLine="0" autoPict="0">
                <anchor moveWithCells="1" sizeWithCells="1">
                  <from>
                    <xdr:col>13820</xdr:col>
                    <xdr:colOff>0</xdr:colOff>
                    <xdr:row>983107</xdr:row>
                    <xdr:rowOff>0</xdr:rowOff>
                  </from>
                  <to>
                    <xdr:col>13820</xdr:col>
                    <xdr:colOff>0</xdr:colOff>
                    <xdr:row>983107</xdr:row>
                    <xdr:rowOff>0</xdr:rowOff>
                  </to>
                </anchor>
              </controlPr>
            </control>
          </mc:Choice>
        </mc:AlternateContent>
        <mc:AlternateContent xmlns:mc="http://schemas.openxmlformats.org/markup-compatibility/2006">
          <mc:Choice Requires="x14">
            <control shapeId="62382" r:id="rId885" name="Button 942">
              <controlPr locked="0" defaultSize="0" autoFill="0" autoLine="0" autoPict="0">
                <anchor moveWithCells="1" sizeWithCells="1">
                  <from>
                    <xdr:col>14076</xdr:col>
                    <xdr:colOff>0</xdr:colOff>
                    <xdr:row>67</xdr:row>
                    <xdr:rowOff>0</xdr:rowOff>
                  </from>
                  <to>
                    <xdr:col>14076</xdr:col>
                    <xdr:colOff>0</xdr:colOff>
                    <xdr:row>67</xdr:row>
                    <xdr:rowOff>0</xdr:rowOff>
                  </to>
                </anchor>
              </controlPr>
            </control>
          </mc:Choice>
        </mc:AlternateContent>
        <mc:AlternateContent xmlns:mc="http://schemas.openxmlformats.org/markup-compatibility/2006">
          <mc:Choice Requires="x14">
            <control shapeId="62383" r:id="rId886" name="Button 943">
              <controlPr locked="0" defaultSize="0" autoFill="0" autoLine="0" autoPict="0">
                <anchor moveWithCells="1" sizeWithCells="1">
                  <from>
                    <xdr:col>14076</xdr:col>
                    <xdr:colOff>0</xdr:colOff>
                    <xdr:row>65603</xdr:row>
                    <xdr:rowOff>0</xdr:rowOff>
                  </from>
                  <to>
                    <xdr:col>14076</xdr:col>
                    <xdr:colOff>0</xdr:colOff>
                    <xdr:row>65603</xdr:row>
                    <xdr:rowOff>0</xdr:rowOff>
                  </to>
                </anchor>
              </controlPr>
            </control>
          </mc:Choice>
        </mc:AlternateContent>
        <mc:AlternateContent xmlns:mc="http://schemas.openxmlformats.org/markup-compatibility/2006">
          <mc:Choice Requires="x14">
            <control shapeId="62384" r:id="rId887" name="Button 944">
              <controlPr locked="0" defaultSize="0" autoFill="0" autoLine="0" autoPict="0">
                <anchor moveWithCells="1" sizeWithCells="1">
                  <from>
                    <xdr:col>14076</xdr:col>
                    <xdr:colOff>0</xdr:colOff>
                    <xdr:row>131139</xdr:row>
                    <xdr:rowOff>0</xdr:rowOff>
                  </from>
                  <to>
                    <xdr:col>14076</xdr:col>
                    <xdr:colOff>0</xdr:colOff>
                    <xdr:row>131139</xdr:row>
                    <xdr:rowOff>0</xdr:rowOff>
                  </to>
                </anchor>
              </controlPr>
            </control>
          </mc:Choice>
        </mc:AlternateContent>
        <mc:AlternateContent xmlns:mc="http://schemas.openxmlformats.org/markup-compatibility/2006">
          <mc:Choice Requires="x14">
            <control shapeId="62385" r:id="rId888" name="Button 945">
              <controlPr locked="0" defaultSize="0" autoFill="0" autoLine="0" autoPict="0">
                <anchor moveWithCells="1" sizeWithCells="1">
                  <from>
                    <xdr:col>14076</xdr:col>
                    <xdr:colOff>0</xdr:colOff>
                    <xdr:row>196675</xdr:row>
                    <xdr:rowOff>0</xdr:rowOff>
                  </from>
                  <to>
                    <xdr:col>14076</xdr:col>
                    <xdr:colOff>0</xdr:colOff>
                    <xdr:row>196675</xdr:row>
                    <xdr:rowOff>0</xdr:rowOff>
                  </to>
                </anchor>
              </controlPr>
            </control>
          </mc:Choice>
        </mc:AlternateContent>
        <mc:AlternateContent xmlns:mc="http://schemas.openxmlformats.org/markup-compatibility/2006">
          <mc:Choice Requires="x14">
            <control shapeId="62386" r:id="rId889" name="Button 946">
              <controlPr locked="0" defaultSize="0" autoFill="0" autoLine="0" autoPict="0">
                <anchor moveWithCells="1" sizeWithCells="1">
                  <from>
                    <xdr:col>14076</xdr:col>
                    <xdr:colOff>0</xdr:colOff>
                    <xdr:row>262211</xdr:row>
                    <xdr:rowOff>0</xdr:rowOff>
                  </from>
                  <to>
                    <xdr:col>14076</xdr:col>
                    <xdr:colOff>0</xdr:colOff>
                    <xdr:row>262211</xdr:row>
                    <xdr:rowOff>0</xdr:rowOff>
                  </to>
                </anchor>
              </controlPr>
            </control>
          </mc:Choice>
        </mc:AlternateContent>
        <mc:AlternateContent xmlns:mc="http://schemas.openxmlformats.org/markup-compatibility/2006">
          <mc:Choice Requires="x14">
            <control shapeId="62387" r:id="rId890" name="Button 947">
              <controlPr locked="0" defaultSize="0" autoFill="0" autoLine="0" autoPict="0">
                <anchor moveWithCells="1" sizeWithCells="1">
                  <from>
                    <xdr:col>14076</xdr:col>
                    <xdr:colOff>0</xdr:colOff>
                    <xdr:row>327747</xdr:row>
                    <xdr:rowOff>0</xdr:rowOff>
                  </from>
                  <to>
                    <xdr:col>14076</xdr:col>
                    <xdr:colOff>0</xdr:colOff>
                    <xdr:row>327747</xdr:row>
                    <xdr:rowOff>0</xdr:rowOff>
                  </to>
                </anchor>
              </controlPr>
            </control>
          </mc:Choice>
        </mc:AlternateContent>
        <mc:AlternateContent xmlns:mc="http://schemas.openxmlformats.org/markup-compatibility/2006">
          <mc:Choice Requires="x14">
            <control shapeId="62388" r:id="rId891" name="Button 948">
              <controlPr locked="0" defaultSize="0" autoFill="0" autoLine="0" autoPict="0">
                <anchor moveWithCells="1" sizeWithCells="1">
                  <from>
                    <xdr:col>14076</xdr:col>
                    <xdr:colOff>0</xdr:colOff>
                    <xdr:row>393283</xdr:row>
                    <xdr:rowOff>0</xdr:rowOff>
                  </from>
                  <to>
                    <xdr:col>14076</xdr:col>
                    <xdr:colOff>0</xdr:colOff>
                    <xdr:row>393283</xdr:row>
                    <xdr:rowOff>0</xdr:rowOff>
                  </to>
                </anchor>
              </controlPr>
            </control>
          </mc:Choice>
        </mc:AlternateContent>
        <mc:AlternateContent xmlns:mc="http://schemas.openxmlformats.org/markup-compatibility/2006">
          <mc:Choice Requires="x14">
            <control shapeId="62389" r:id="rId892" name="Button 949">
              <controlPr locked="0" defaultSize="0" autoFill="0" autoLine="0" autoPict="0">
                <anchor moveWithCells="1" sizeWithCells="1">
                  <from>
                    <xdr:col>14076</xdr:col>
                    <xdr:colOff>0</xdr:colOff>
                    <xdr:row>458819</xdr:row>
                    <xdr:rowOff>0</xdr:rowOff>
                  </from>
                  <to>
                    <xdr:col>14076</xdr:col>
                    <xdr:colOff>0</xdr:colOff>
                    <xdr:row>458819</xdr:row>
                    <xdr:rowOff>0</xdr:rowOff>
                  </to>
                </anchor>
              </controlPr>
            </control>
          </mc:Choice>
        </mc:AlternateContent>
        <mc:AlternateContent xmlns:mc="http://schemas.openxmlformats.org/markup-compatibility/2006">
          <mc:Choice Requires="x14">
            <control shapeId="62390" r:id="rId893" name="Button 950">
              <controlPr locked="0" defaultSize="0" autoFill="0" autoLine="0" autoPict="0">
                <anchor moveWithCells="1" sizeWithCells="1">
                  <from>
                    <xdr:col>14076</xdr:col>
                    <xdr:colOff>0</xdr:colOff>
                    <xdr:row>524355</xdr:row>
                    <xdr:rowOff>0</xdr:rowOff>
                  </from>
                  <to>
                    <xdr:col>14076</xdr:col>
                    <xdr:colOff>0</xdr:colOff>
                    <xdr:row>524355</xdr:row>
                    <xdr:rowOff>0</xdr:rowOff>
                  </to>
                </anchor>
              </controlPr>
            </control>
          </mc:Choice>
        </mc:AlternateContent>
        <mc:AlternateContent xmlns:mc="http://schemas.openxmlformats.org/markup-compatibility/2006">
          <mc:Choice Requires="x14">
            <control shapeId="62391" r:id="rId894" name="Button 951">
              <controlPr locked="0" defaultSize="0" autoFill="0" autoLine="0" autoPict="0">
                <anchor moveWithCells="1" sizeWithCells="1">
                  <from>
                    <xdr:col>14076</xdr:col>
                    <xdr:colOff>0</xdr:colOff>
                    <xdr:row>589891</xdr:row>
                    <xdr:rowOff>0</xdr:rowOff>
                  </from>
                  <to>
                    <xdr:col>14076</xdr:col>
                    <xdr:colOff>0</xdr:colOff>
                    <xdr:row>589891</xdr:row>
                    <xdr:rowOff>0</xdr:rowOff>
                  </to>
                </anchor>
              </controlPr>
            </control>
          </mc:Choice>
        </mc:AlternateContent>
        <mc:AlternateContent xmlns:mc="http://schemas.openxmlformats.org/markup-compatibility/2006">
          <mc:Choice Requires="x14">
            <control shapeId="62392" r:id="rId895" name="Button 952">
              <controlPr locked="0" defaultSize="0" autoFill="0" autoLine="0" autoPict="0">
                <anchor moveWithCells="1" sizeWithCells="1">
                  <from>
                    <xdr:col>14076</xdr:col>
                    <xdr:colOff>0</xdr:colOff>
                    <xdr:row>655427</xdr:row>
                    <xdr:rowOff>0</xdr:rowOff>
                  </from>
                  <to>
                    <xdr:col>14076</xdr:col>
                    <xdr:colOff>0</xdr:colOff>
                    <xdr:row>655427</xdr:row>
                    <xdr:rowOff>0</xdr:rowOff>
                  </to>
                </anchor>
              </controlPr>
            </control>
          </mc:Choice>
        </mc:AlternateContent>
        <mc:AlternateContent xmlns:mc="http://schemas.openxmlformats.org/markup-compatibility/2006">
          <mc:Choice Requires="x14">
            <control shapeId="62393" r:id="rId896" name="Button 953">
              <controlPr locked="0" defaultSize="0" autoFill="0" autoLine="0" autoPict="0">
                <anchor moveWithCells="1" sizeWithCells="1">
                  <from>
                    <xdr:col>14076</xdr:col>
                    <xdr:colOff>0</xdr:colOff>
                    <xdr:row>720963</xdr:row>
                    <xdr:rowOff>0</xdr:rowOff>
                  </from>
                  <to>
                    <xdr:col>14076</xdr:col>
                    <xdr:colOff>0</xdr:colOff>
                    <xdr:row>720963</xdr:row>
                    <xdr:rowOff>0</xdr:rowOff>
                  </to>
                </anchor>
              </controlPr>
            </control>
          </mc:Choice>
        </mc:AlternateContent>
        <mc:AlternateContent xmlns:mc="http://schemas.openxmlformats.org/markup-compatibility/2006">
          <mc:Choice Requires="x14">
            <control shapeId="62394" r:id="rId897" name="Button 954">
              <controlPr locked="0" defaultSize="0" autoFill="0" autoLine="0" autoPict="0">
                <anchor moveWithCells="1" sizeWithCells="1">
                  <from>
                    <xdr:col>14076</xdr:col>
                    <xdr:colOff>0</xdr:colOff>
                    <xdr:row>786499</xdr:row>
                    <xdr:rowOff>0</xdr:rowOff>
                  </from>
                  <to>
                    <xdr:col>14076</xdr:col>
                    <xdr:colOff>0</xdr:colOff>
                    <xdr:row>786499</xdr:row>
                    <xdr:rowOff>0</xdr:rowOff>
                  </to>
                </anchor>
              </controlPr>
            </control>
          </mc:Choice>
        </mc:AlternateContent>
        <mc:AlternateContent xmlns:mc="http://schemas.openxmlformats.org/markup-compatibility/2006">
          <mc:Choice Requires="x14">
            <control shapeId="62395" r:id="rId898" name="Button 955">
              <controlPr locked="0" defaultSize="0" autoFill="0" autoLine="0" autoPict="0">
                <anchor moveWithCells="1" sizeWithCells="1">
                  <from>
                    <xdr:col>14076</xdr:col>
                    <xdr:colOff>0</xdr:colOff>
                    <xdr:row>852035</xdr:row>
                    <xdr:rowOff>0</xdr:rowOff>
                  </from>
                  <to>
                    <xdr:col>14076</xdr:col>
                    <xdr:colOff>0</xdr:colOff>
                    <xdr:row>852035</xdr:row>
                    <xdr:rowOff>0</xdr:rowOff>
                  </to>
                </anchor>
              </controlPr>
            </control>
          </mc:Choice>
        </mc:AlternateContent>
        <mc:AlternateContent xmlns:mc="http://schemas.openxmlformats.org/markup-compatibility/2006">
          <mc:Choice Requires="x14">
            <control shapeId="62396" r:id="rId899" name="Button 956">
              <controlPr locked="0" defaultSize="0" autoFill="0" autoLine="0" autoPict="0">
                <anchor moveWithCells="1" sizeWithCells="1">
                  <from>
                    <xdr:col>14076</xdr:col>
                    <xdr:colOff>0</xdr:colOff>
                    <xdr:row>917571</xdr:row>
                    <xdr:rowOff>0</xdr:rowOff>
                  </from>
                  <to>
                    <xdr:col>14076</xdr:col>
                    <xdr:colOff>0</xdr:colOff>
                    <xdr:row>917571</xdr:row>
                    <xdr:rowOff>0</xdr:rowOff>
                  </to>
                </anchor>
              </controlPr>
            </control>
          </mc:Choice>
        </mc:AlternateContent>
        <mc:AlternateContent xmlns:mc="http://schemas.openxmlformats.org/markup-compatibility/2006">
          <mc:Choice Requires="x14">
            <control shapeId="62397" r:id="rId900" name="Button 957">
              <controlPr locked="0" defaultSize="0" autoFill="0" autoLine="0" autoPict="0">
                <anchor moveWithCells="1" sizeWithCells="1">
                  <from>
                    <xdr:col>14076</xdr:col>
                    <xdr:colOff>0</xdr:colOff>
                    <xdr:row>983107</xdr:row>
                    <xdr:rowOff>0</xdr:rowOff>
                  </from>
                  <to>
                    <xdr:col>14076</xdr:col>
                    <xdr:colOff>0</xdr:colOff>
                    <xdr:row>983107</xdr:row>
                    <xdr:rowOff>0</xdr:rowOff>
                  </to>
                </anchor>
              </controlPr>
            </control>
          </mc:Choice>
        </mc:AlternateContent>
        <mc:AlternateContent xmlns:mc="http://schemas.openxmlformats.org/markup-compatibility/2006">
          <mc:Choice Requires="x14">
            <control shapeId="62398" r:id="rId901" name="Button 958">
              <controlPr locked="0" defaultSize="0" autoFill="0" autoLine="0" autoPict="0">
                <anchor moveWithCells="1" sizeWithCells="1">
                  <from>
                    <xdr:col>14332</xdr:col>
                    <xdr:colOff>0</xdr:colOff>
                    <xdr:row>67</xdr:row>
                    <xdr:rowOff>0</xdr:rowOff>
                  </from>
                  <to>
                    <xdr:col>14332</xdr:col>
                    <xdr:colOff>0</xdr:colOff>
                    <xdr:row>67</xdr:row>
                    <xdr:rowOff>0</xdr:rowOff>
                  </to>
                </anchor>
              </controlPr>
            </control>
          </mc:Choice>
        </mc:AlternateContent>
        <mc:AlternateContent xmlns:mc="http://schemas.openxmlformats.org/markup-compatibility/2006">
          <mc:Choice Requires="x14">
            <control shapeId="62399" r:id="rId902" name="Button 959">
              <controlPr locked="0" defaultSize="0" autoFill="0" autoLine="0" autoPict="0">
                <anchor moveWithCells="1" sizeWithCells="1">
                  <from>
                    <xdr:col>14332</xdr:col>
                    <xdr:colOff>0</xdr:colOff>
                    <xdr:row>65603</xdr:row>
                    <xdr:rowOff>0</xdr:rowOff>
                  </from>
                  <to>
                    <xdr:col>14332</xdr:col>
                    <xdr:colOff>0</xdr:colOff>
                    <xdr:row>65603</xdr:row>
                    <xdr:rowOff>0</xdr:rowOff>
                  </to>
                </anchor>
              </controlPr>
            </control>
          </mc:Choice>
        </mc:AlternateContent>
        <mc:AlternateContent xmlns:mc="http://schemas.openxmlformats.org/markup-compatibility/2006">
          <mc:Choice Requires="x14">
            <control shapeId="62400" r:id="rId903" name="Button 960">
              <controlPr locked="0" defaultSize="0" autoFill="0" autoLine="0" autoPict="0">
                <anchor moveWithCells="1" sizeWithCells="1">
                  <from>
                    <xdr:col>14332</xdr:col>
                    <xdr:colOff>0</xdr:colOff>
                    <xdr:row>131139</xdr:row>
                    <xdr:rowOff>0</xdr:rowOff>
                  </from>
                  <to>
                    <xdr:col>14332</xdr:col>
                    <xdr:colOff>0</xdr:colOff>
                    <xdr:row>131139</xdr:row>
                    <xdr:rowOff>0</xdr:rowOff>
                  </to>
                </anchor>
              </controlPr>
            </control>
          </mc:Choice>
        </mc:AlternateContent>
        <mc:AlternateContent xmlns:mc="http://schemas.openxmlformats.org/markup-compatibility/2006">
          <mc:Choice Requires="x14">
            <control shapeId="62401" r:id="rId904" name="Button 961">
              <controlPr locked="0" defaultSize="0" autoFill="0" autoLine="0" autoPict="0">
                <anchor moveWithCells="1" sizeWithCells="1">
                  <from>
                    <xdr:col>14332</xdr:col>
                    <xdr:colOff>0</xdr:colOff>
                    <xdr:row>196675</xdr:row>
                    <xdr:rowOff>0</xdr:rowOff>
                  </from>
                  <to>
                    <xdr:col>14332</xdr:col>
                    <xdr:colOff>0</xdr:colOff>
                    <xdr:row>196675</xdr:row>
                    <xdr:rowOff>0</xdr:rowOff>
                  </to>
                </anchor>
              </controlPr>
            </control>
          </mc:Choice>
        </mc:AlternateContent>
        <mc:AlternateContent xmlns:mc="http://schemas.openxmlformats.org/markup-compatibility/2006">
          <mc:Choice Requires="x14">
            <control shapeId="62402" r:id="rId905" name="Button 962">
              <controlPr locked="0" defaultSize="0" autoFill="0" autoLine="0" autoPict="0">
                <anchor moveWithCells="1" sizeWithCells="1">
                  <from>
                    <xdr:col>14332</xdr:col>
                    <xdr:colOff>0</xdr:colOff>
                    <xdr:row>262211</xdr:row>
                    <xdr:rowOff>0</xdr:rowOff>
                  </from>
                  <to>
                    <xdr:col>14332</xdr:col>
                    <xdr:colOff>0</xdr:colOff>
                    <xdr:row>262211</xdr:row>
                    <xdr:rowOff>0</xdr:rowOff>
                  </to>
                </anchor>
              </controlPr>
            </control>
          </mc:Choice>
        </mc:AlternateContent>
        <mc:AlternateContent xmlns:mc="http://schemas.openxmlformats.org/markup-compatibility/2006">
          <mc:Choice Requires="x14">
            <control shapeId="62403" r:id="rId906" name="Button 963">
              <controlPr locked="0" defaultSize="0" autoFill="0" autoLine="0" autoPict="0">
                <anchor moveWithCells="1" sizeWithCells="1">
                  <from>
                    <xdr:col>14332</xdr:col>
                    <xdr:colOff>0</xdr:colOff>
                    <xdr:row>327747</xdr:row>
                    <xdr:rowOff>0</xdr:rowOff>
                  </from>
                  <to>
                    <xdr:col>14332</xdr:col>
                    <xdr:colOff>0</xdr:colOff>
                    <xdr:row>327747</xdr:row>
                    <xdr:rowOff>0</xdr:rowOff>
                  </to>
                </anchor>
              </controlPr>
            </control>
          </mc:Choice>
        </mc:AlternateContent>
        <mc:AlternateContent xmlns:mc="http://schemas.openxmlformats.org/markup-compatibility/2006">
          <mc:Choice Requires="x14">
            <control shapeId="62404" r:id="rId907" name="Button 964">
              <controlPr locked="0" defaultSize="0" autoFill="0" autoLine="0" autoPict="0">
                <anchor moveWithCells="1" sizeWithCells="1">
                  <from>
                    <xdr:col>14332</xdr:col>
                    <xdr:colOff>0</xdr:colOff>
                    <xdr:row>393283</xdr:row>
                    <xdr:rowOff>0</xdr:rowOff>
                  </from>
                  <to>
                    <xdr:col>14332</xdr:col>
                    <xdr:colOff>0</xdr:colOff>
                    <xdr:row>393283</xdr:row>
                    <xdr:rowOff>0</xdr:rowOff>
                  </to>
                </anchor>
              </controlPr>
            </control>
          </mc:Choice>
        </mc:AlternateContent>
        <mc:AlternateContent xmlns:mc="http://schemas.openxmlformats.org/markup-compatibility/2006">
          <mc:Choice Requires="x14">
            <control shapeId="62405" r:id="rId908" name="Button 965">
              <controlPr locked="0" defaultSize="0" autoFill="0" autoLine="0" autoPict="0">
                <anchor moveWithCells="1" sizeWithCells="1">
                  <from>
                    <xdr:col>14332</xdr:col>
                    <xdr:colOff>0</xdr:colOff>
                    <xdr:row>458819</xdr:row>
                    <xdr:rowOff>0</xdr:rowOff>
                  </from>
                  <to>
                    <xdr:col>14332</xdr:col>
                    <xdr:colOff>0</xdr:colOff>
                    <xdr:row>458819</xdr:row>
                    <xdr:rowOff>0</xdr:rowOff>
                  </to>
                </anchor>
              </controlPr>
            </control>
          </mc:Choice>
        </mc:AlternateContent>
        <mc:AlternateContent xmlns:mc="http://schemas.openxmlformats.org/markup-compatibility/2006">
          <mc:Choice Requires="x14">
            <control shapeId="62406" r:id="rId909" name="Button 966">
              <controlPr locked="0" defaultSize="0" autoFill="0" autoLine="0" autoPict="0">
                <anchor moveWithCells="1" sizeWithCells="1">
                  <from>
                    <xdr:col>14332</xdr:col>
                    <xdr:colOff>0</xdr:colOff>
                    <xdr:row>524355</xdr:row>
                    <xdr:rowOff>0</xdr:rowOff>
                  </from>
                  <to>
                    <xdr:col>14332</xdr:col>
                    <xdr:colOff>0</xdr:colOff>
                    <xdr:row>524355</xdr:row>
                    <xdr:rowOff>0</xdr:rowOff>
                  </to>
                </anchor>
              </controlPr>
            </control>
          </mc:Choice>
        </mc:AlternateContent>
        <mc:AlternateContent xmlns:mc="http://schemas.openxmlformats.org/markup-compatibility/2006">
          <mc:Choice Requires="x14">
            <control shapeId="62407" r:id="rId910" name="Button 967">
              <controlPr locked="0" defaultSize="0" autoFill="0" autoLine="0" autoPict="0">
                <anchor moveWithCells="1" sizeWithCells="1">
                  <from>
                    <xdr:col>14332</xdr:col>
                    <xdr:colOff>0</xdr:colOff>
                    <xdr:row>589891</xdr:row>
                    <xdr:rowOff>0</xdr:rowOff>
                  </from>
                  <to>
                    <xdr:col>14332</xdr:col>
                    <xdr:colOff>0</xdr:colOff>
                    <xdr:row>589891</xdr:row>
                    <xdr:rowOff>0</xdr:rowOff>
                  </to>
                </anchor>
              </controlPr>
            </control>
          </mc:Choice>
        </mc:AlternateContent>
        <mc:AlternateContent xmlns:mc="http://schemas.openxmlformats.org/markup-compatibility/2006">
          <mc:Choice Requires="x14">
            <control shapeId="62408" r:id="rId911" name="Button 968">
              <controlPr locked="0" defaultSize="0" autoFill="0" autoLine="0" autoPict="0">
                <anchor moveWithCells="1" sizeWithCells="1">
                  <from>
                    <xdr:col>14332</xdr:col>
                    <xdr:colOff>0</xdr:colOff>
                    <xdr:row>655427</xdr:row>
                    <xdr:rowOff>0</xdr:rowOff>
                  </from>
                  <to>
                    <xdr:col>14332</xdr:col>
                    <xdr:colOff>0</xdr:colOff>
                    <xdr:row>655427</xdr:row>
                    <xdr:rowOff>0</xdr:rowOff>
                  </to>
                </anchor>
              </controlPr>
            </control>
          </mc:Choice>
        </mc:AlternateContent>
        <mc:AlternateContent xmlns:mc="http://schemas.openxmlformats.org/markup-compatibility/2006">
          <mc:Choice Requires="x14">
            <control shapeId="62409" r:id="rId912" name="Button 969">
              <controlPr locked="0" defaultSize="0" autoFill="0" autoLine="0" autoPict="0">
                <anchor moveWithCells="1" sizeWithCells="1">
                  <from>
                    <xdr:col>14332</xdr:col>
                    <xdr:colOff>0</xdr:colOff>
                    <xdr:row>720963</xdr:row>
                    <xdr:rowOff>0</xdr:rowOff>
                  </from>
                  <to>
                    <xdr:col>14332</xdr:col>
                    <xdr:colOff>0</xdr:colOff>
                    <xdr:row>720963</xdr:row>
                    <xdr:rowOff>0</xdr:rowOff>
                  </to>
                </anchor>
              </controlPr>
            </control>
          </mc:Choice>
        </mc:AlternateContent>
        <mc:AlternateContent xmlns:mc="http://schemas.openxmlformats.org/markup-compatibility/2006">
          <mc:Choice Requires="x14">
            <control shapeId="62410" r:id="rId913" name="Button 970">
              <controlPr locked="0" defaultSize="0" autoFill="0" autoLine="0" autoPict="0">
                <anchor moveWithCells="1" sizeWithCells="1">
                  <from>
                    <xdr:col>14332</xdr:col>
                    <xdr:colOff>0</xdr:colOff>
                    <xdr:row>786499</xdr:row>
                    <xdr:rowOff>0</xdr:rowOff>
                  </from>
                  <to>
                    <xdr:col>14332</xdr:col>
                    <xdr:colOff>0</xdr:colOff>
                    <xdr:row>786499</xdr:row>
                    <xdr:rowOff>0</xdr:rowOff>
                  </to>
                </anchor>
              </controlPr>
            </control>
          </mc:Choice>
        </mc:AlternateContent>
        <mc:AlternateContent xmlns:mc="http://schemas.openxmlformats.org/markup-compatibility/2006">
          <mc:Choice Requires="x14">
            <control shapeId="62411" r:id="rId914" name="Button 971">
              <controlPr locked="0" defaultSize="0" autoFill="0" autoLine="0" autoPict="0">
                <anchor moveWithCells="1" sizeWithCells="1">
                  <from>
                    <xdr:col>14332</xdr:col>
                    <xdr:colOff>0</xdr:colOff>
                    <xdr:row>852035</xdr:row>
                    <xdr:rowOff>0</xdr:rowOff>
                  </from>
                  <to>
                    <xdr:col>14332</xdr:col>
                    <xdr:colOff>0</xdr:colOff>
                    <xdr:row>852035</xdr:row>
                    <xdr:rowOff>0</xdr:rowOff>
                  </to>
                </anchor>
              </controlPr>
            </control>
          </mc:Choice>
        </mc:AlternateContent>
        <mc:AlternateContent xmlns:mc="http://schemas.openxmlformats.org/markup-compatibility/2006">
          <mc:Choice Requires="x14">
            <control shapeId="62412" r:id="rId915" name="Button 972">
              <controlPr locked="0" defaultSize="0" autoFill="0" autoLine="0" autoPict="0">
                <anchor moveWithCells="1" sizeWithCells="1">
                  <from>
                    <xdr:col>14332</xdr:col>
                    <xdr:colOff>0</xdr:colOff>
                    <xdr:row>917571</xdr:row>
                    <xdr:rowOff>0</xdr:rowOff>
                  </from>
                  <to>
                    <xdr:col>14332</xdr:col>
                    <xdr:colOff>0</xdr:colOff>
                    <xdr:row>917571</xdr:row>
                    <xdr:rowOff>0</xdr:rowOff>
                  </to>
                </anchor>
              </controlPr>
            </control>
          </mc:Choice>
        </mc:AlternateContent>
        <mc:AlternateContent xmlns:mc="http://schemas.openxmlformats.org/markup-compatibility/2006">
          <mc:Choice Requires="x14">
            <control shapeId="62413" r:id="rId916" name="Button 973">
              <controlPr locked="0" defaultSize="0" autoFill="0" autoLine="0" autoPict="0">
                <anchor moveWithCells="1" sizeWithCells="1">
                  <from>
                    <xdr:col>14332</xdr:col>
                    <xdr:colOff>0</xdr:colOff>
                    <xdr:row>983107</xdr:row>
                    <xdr:rowOff>0</xdr:rowOff>
                  </from>
                  <to>
                    <xdr:col>14332</xdr:col>
                    <xdr:colOff>0</xdr:colOff>
                    <xdr:row>983107</xdr:row>
                    <xdr:rowOff>0</xdr:rowOff>
                  </to>
                </anchor>
              </controlPr>
            </control>
          </mc:Choice>
        </mc:AlternateContent>
        <mc:AlternateContent xmlns:mc="http://schemas.openxmlformats.org/markup-compatibility/2006">
          <mc:Choice Requires="x14">
            <control shapeId="62414" r:id="rId917" name="Button 974">
              <controlPr locked="0" defaultSize="0" autoFill="0" autoLine="0" autoPict="0">
                <anchor moveWithCells="1" sizeWithCells="1">
                  <from>
                    <xdr:col>14588</xdr:col>
                    <xdr:colOff>0</xdr:colOff>
                    <xdr:row>67</xdr:row>
                    <xdr:rowOff>0</xdr:rowOff>
                  </from>
                  <to>
                    <xdr:col>14588</xdr:col>
                    <xdr:colOff>0</xdr:colOff>
                    <xdr:row>67</xdr:row>
                    <xdr:rowOff>0</xdr:rowOff>
                  </to>
                </anchor>
              </controlPr>
            </control>
          </mc:Choice>
        </mc:AlternateContent>
        <mc:AlternateContent xmlns:mc="http://schemas.openxmlformats.org/markup-compatibility/2006">
          <mc:Choice Requires="x14">
            <control shapeId="62415" r:id="rId918" name="Button 975">
              <controlPr locked="0" defaultSize="0" autoFill="0" autoLine="0" autoPict="0">
                <anchor moveWithCells="1" sizeWithCells="1">
                  <from>
                    <xdr:col>14588</xdr:col>
                    <xdr:colOff>0</xdr:colOff>
                    <xdr:row>65603</xdr:row>
                    <xdr:rowOff>0</xdr:rowOff>
                  </from>
                  <to>
                    <xdr:col>14588</xdr:col>
                    <xdr:colOff>0</xdr:colOff>
                    <xdr:row>65603</xdr:row>
                    <xdr:rowOff>0</xdr:rowOff>
                  </to>
                </anchor>
              </controlPr>
            </control>
          </mc:Choice>
        </mc:AlternateContent>
        <mc:AlternateContent xmlns:mc="http://schemas.openxmlformats.org/markup-compatibility/2006">
          <mc:Choice Requires="x14">
            <control shapeId="62416" r:id="rId919" name="Button 976">
              <controlPr locked="0" defaultSize="0" autoFill="0" autoLine="0" autoPict="0">
                <anchor moveWithCells="1" sizeWithCells="1">
                  <from>
                    <xdr:col>14588</xdr:col>
                    <xdr:colOff>0</xdr:colOff>
                    <xdr:row>131139</xdr:row>
                    <xdr:rowOff>0</xdr:rowOff>
                  </from>
                  <to>
                    <xdr:col>14588</xdr:col>
                    <xdr:colOff>0</xdr:colOff>
                    <xdr:row>131139</xdr:row>
                    <xdr:rowOff>0</xdr:rowOff>
                  </to>
                </anchor>
              </controlPr>
            </control>
          </mc:Choice>
        </mc:AlternateContent>
        <mc:AlternateContent xmlns:mc="http://schemas.openxmlformats.org/markup-compatibility/2006">
          <mc:Choice Requires="x14">
            <control shapeId="62417" r:id="rId920" name="Button 977">
              <controlPr locked="0" defaultSize="0" autoFill="0" autoLine="0" autoPict="0">
                <anchor moveWithCells="1" sizeWithCells="1">
                  <from>
                    <xdr:col>14588</xdr:col>
                    <xdr:colOff>0</xdr:colOff>
                    <xdr:row>196675</xdr:row>
                    <xdr:rowOff>0</xdr:rowOff>
                  </from>
                  <to>
                    <xdr:col>14588</xdr:col>
                    <xdr:colOff>0</xdr:colOff>
                    <xdr:row>196675</xdr:row>
                    <xdr:rowOff>0</xdr:rowOff>
                  </to>
                </anchor>
              </controlPr>
            </control>
          </mc:Choice>
        </mc:AlternateContent>
        <mc:AlternateContent xmlns:mc="http://schemas.openxmlformats.org/markup-compatibility/2006">
          <mc:Choice Requires="x14">
            <control shapeId="62418" r:id="rId921" name="Button 978">
              <controlPr locked="0" defaultSize="0" autoFill="0" autoLine="0" autoPict="0">
                <anchor moveWithCells="1" sizeWithCells="1">
                  <from>
                    <xdr:col>14588</xdr:col>
                    <xdr:colOff>0</xdr:colOff>
                    <xdr:row>262211</xdr:row>
                    <xdr:rowOff>0</xdr:rowOff>
                  </from>
                  <to>
                    <xdr:col>14588</xdr:col>
                    <xdr:colOff>0</xdr:colOff>
                    <xdr:row>262211</xdr:row>
                    <xdr:rowOff>0</xdr:rowOff>
                  </to>
                </anchor>
              </controlPr>
            </control>
          </mc:Choice>
        </mc:AlternateContent>
        <mc:AlternateContent xmlns:mc="http://schemas.openxmlformats.org/markup-compatibility/2006">
          <mc:Choice Requires="x14">
            <control shapeId="62419" r:id="rId922" name="Button 979">
              <controlPr locked="0" defaultSize="0" autoFill="0" autoLine="0" autoPict="0">
                <anchor moveWithCells="1" sizeWithCells="1">
                  <from>
                    <xdr:col>14588</xdr:col>
                    <xdr:colOff>0</xdr:colOff>
                    <xdr:row>327747</xdr:row>
                    <xdr:rowOff>0</xdr:rowOff>
                  </from>
                  <to>
                    <xdr:col>14588</xdr:col>
                    <xdr:colOff>0</xdr:colOff>
                    <xdr:row>327747</xdr:row>
                    <xdr:rowOff>0</xdr:rowOff>
                  </to>
                </anchor>
              </controlPr>
            </control>
          </mc:Choice>
        </mc:AlternateContent>
        <mc:AlternateContent xmlns:mc="http://schemas.openxmlformats.org/markup-compatibility/2006">
          <mc:Choice Requires="x14">
            <control shapeId="62420" r:id="rId923" name="Button 980">
              <controlPr locked="0" defaultSize="0" autoFill="0" autoLine="0" autoPict="0">
                <anchor moveWithCells="1" sizeWithCells="1">
                  <from>
                    <xdr:col>14588</xdr:col>
                    <xdr:colOff>0</xdr:colOff>
                    <xdr:row>393283</xdr:row>
                    <xdr:rowOff>0</xdr:rowOff>
                  </from>
                  <to>
                    <xdr:col>14588</xdr:col>
                    <xdr:colOff>0</xdr:colOff>
                    <xdr:row>393283</xdr:row>
                    <xdr:rowOff>0</xdr:rowOff>
                  </to>
                </anchor>
              </controlPr>
            </control>
          </mc:Choice>
        </mc:AlternateContent>
        <mc:AlternateContent xmlns:mc="http://schemas.openxmlformats.org/markup-compatibility/2006">
          <mc:Choice Requires="x14">
            <control shapeId="62421" r:id="rId924" name="Button 981">
              <controlPr locked="0" defaultSize="0" autoFill="0" autoLine="0" autoPict="0">
                <anchor moveWithCells="1" sizeWithCells="1">
                  <from>
                    <xdr:col>14588</xdr:col>
                    <xdr:colOff>0</xdr:colOff>
                    <xdr:row>458819</xdr:row>
                    <xdr:rowOff>0</xdr:rowOff>
                  </from>
                  <to>
                    <xdr:col>14588</xdr:col>
                    <xdr:colOff>0</xdr:colOff>
                    <xdr:row>458819</xdr:row>
                    <xdr:rowOff>0</xdr:rowOff>
                  </to>
                </anchor>
              </controlPr>
            </control>
          </mc:Choice>
        </mc:AlternateContent>
        <mc:AlternateContent xmlns:mc="http://schemas.openxmlformats.org/markup-compatibility/2006">
          <mc:Choice Requires="x14">
            <control shapeId="62422" r:id="rId925" name="Button 982">
              <controlPr locked="0" defaultSize="0" autoFill="0" autoLine="0" autoPict="0">
                <anchor moveWithCells="1" sizeWithCells="1">
                  <from>
                    <xdr:col>14588</xdr:col>
                    <xdr:colOff>0</xdr:colOff>
                    <xdr:row>524355</xdr:row>
                    <xdr:rowOff>0</xdr:rowOff>
                  </from>
                  <to>
                    <xdr:col>14588</xdr:col>
                    <xdr:colOff>0</xdr:colOff>
                    <xdr:row>524355</xdr:row>
                    <xdr:rowOff>0</xdr:rowOff>
                  </to>
                </anchor>
              </controlPr>
            </control>
          </mc:Choice>
        </mc:AlternateContent>
        <mc:AlternateContent xmlns:mc="http://schemas.openxmlformats.org/markup-compatibility/2006">
          <mc:Choice Requires="x14">
            <control shapeId="62423" r:id="rId926" name="Button 983">
              <controlPr locked="0" defaultSize="0" autoFill="0" autoLine="0" autoPict="0">
                <anchor moveWithCells="1" sizeWithCells="1">
                  <from>
                    <xdr:col>14588</xdr:col>
                    <xdr:colOff>0</xdr:colOff>
                    <xdr:row>589891</xdr:row>
                    <xdr:rowOff>0</xdr:rowOff>
                  </from>
                  <to>
                    <xdr:col>14588</xdr:col>
                    <xdr:colOff>0</xdr:colOff>
                    <xdr:row>589891</xdr:row>
                    <xdr:rowOff>0</xdr:rowOff>
                  </to>
                </anchor>
              </controlPr>
            </control>
          </mc:Choice>
        </mc:AlternateContent>
        <mc:AlternateContent xmlns:mc="http://schemas.openxmlformats.org/markup-compatibility/2006">
          <mc:Choice Requires="x14">
            <control shapeId="62424" r:id="rId927" name="Button 984">
              <controlPr locked="0" defaultSize="0" autoFill="0" autoLine="0" autoPict="0">
                <anchor moveWithCells="1" sizeWithCells="1">
                  <from>
                    <xdr:col>14588</xdr:col>
                    <xdr:colOff>0</xdr:colOff>
                    <xdr:row>655427</xdr:row>
                    <xdr:rowOff>0</xdr:rowOff>
                  </from>
                  <to>
                    <xdr:col>14588</xdr:col>
                    <xdr:colOff>0</xdr:colOff>
                    <xdr:row>655427</xdr:row>
                    <xdr:rowOff>0</xdr:rowOff>
                  </to>
                </anchor>
              </controlPr>
            </control>
          </mc:Choice>
        </mc:AlternateContent>
        <mc:AlternateContent xmlns:mc="http://schemas.openxmlformats.org/markup-compatibility/2006">
          <mc:Choice Requires="x14">
            <control shapeId="62425" r:id="rId928" name="Button 985">
              <controlPr locked="0" defaultSize="0" autoFill="0" autoLine="0" autoPict="0">
                <anchor moveWithCells="1" sizeWithCells="1">
                  <from>
                    <xdr:col>14588</xdr:col>
                    <xdr:colOff>0</xdr:colOff>
                    <xdr:row>720963</xdr:row>
                    <xdr:rowOff>0</xdr:rowOff>
                  </from>
                  <to>
                    <xdr:col>14588</xdr:col>
                    <xdr:colOff>0</xdr:colOff>
                    <xdr:row>720963</xdr:row>
                    <xdr:rowOff>0</xdr:rowOff>
                  </to>
                </anchor>
              </controlPr>
            </control>
          </mc:Choice>
        </mc:AlternateContent>
        <mc:AlternateContent xmlns:mc="http://schemas.openxmlformats.org/markup-compatibility/2006">
          <mc:Choice Requires="x14">
            <control shapeId="62426" r:id="rId929" name="Button 986">
              <controlPr locked="0" defaultSize="0" autoFill="0" autoLine="0" autoPict="0">
                <anchor moveWithCells="1" sizeWithCells="1">
                  <from>
                    <xdr:col>14588</xdr:col>
                    <xdr:colOff>0</xdr:colOff>
                    <xdr:row>786499</xdr:row>
                    <xdr:rowOff>0</xdr:rowOff>
                  </from>
                  <to>
                    <xdr:col>14588</xdr:col>
                    <xdr:colOff>0</xdr:colOff>
                    <xdr:row>786499</xdr:row>
                    <xdr:rowOff>0</xdr:rowOff>
                  </to>
                </anchor>
              </controlPr>
            </control>
          </mc:Choice>
        </mc:AlternateContent>
        <mc:AlternateContent xmlns:mc="http://schemas.openxmlformats.org/markup-compatibility/2006">
          <mc:Choice Requires="x14">
            <control shapeId="62427" r:id="rId930" name="Button 987">
              <controlPr locked="0" defaultSize="0" autoFill="0" autoLine="0" autoPict="0">
                <anchor moveWithCells="1" sizeWithCells="1">
                  <from>
                    <xdr:col>14588</xdr:col>
                    <xdr:colOff>0</xdr:colOff>
                    <xdr:row>852035</xdr:row>
                    <xdr:rowOff>0</xdr:rowOff>
                  </from>
                  <to>
                    <xdr:col>14588</xdr:col>
                    <xdr:colOff>0</xdr:colOff>
                    <xdr:row>852035</xdr:row>
                    <xdr:rowOff>0</xdr:rowOff>
                  </to>
                </anchor>
              </controlPr>
            </control>
          </mc:Choice>
        </mc:AlternateContent>
        <mc:AlternateContent xmlns:mc="http://schemas.openxmlformats.org/markup-compatibility/2006">
          <mc:Choice Requires="x14">
            <control shapeId="62428" r:id="rId931" name="Button 988">
              <controlPr locked="0" defaultSize="0" autoFill="0" autoLine="0" autoPict="0">
                <anchor moveWithCells="1" sizeWithCells="1">
                  <from>
                    <xdr:col>14588</xdr:col>
                    <xdr:colOff>0</xdr:colOff>
                    <xdr:row>917571</xdr:row>
                    <xdr:rowOff>0</xdr:rowOff>
                  </from>
                  <to>
                    <xdr:col>14588</xdr:col>
                    <xdr:colOff>0</xdr:colOff>
                    <xdr:row>917571</xdr:row>
                    <xdr:rowOff>0</xdr:rowOff>
                  </to>
                </anchor>
              </controlPr>
            </control>
          </mc:Choice>
        </mc:AlternateContent>
        <mc:AlternateContent xmlns:mc="http://schemas.openxmlformats.org/markup-compatibility/2006">
          <mc:Choice Requires="x14">
            <control shapeId="62429" r:id="rId932" name="Button 989">
              <controlPr locked="0" defaultSize="0" autoFill="0" autoLine="0" autoPict="0">
                <anchor moveWithCells="1" sizeWithCells="1">
                  <from>
                    <xdr:col>14588</xdr:col>
                    <xdr:colOff>0</xdr:colOff>
                    <xdr:row>983107</xdr:row>
                    <xdr:rowOff>0</xdr:rowOff>
                  </from>
                  <to>
                    <xdr:col>14588</xdr:col>
                    <xdr:colOff>0</xdr:colOff>
                    <xdr:row>983107</xdr:row>
                    <xdr:rowOff>0</xdr:rowOff>
                  </to>
                </anchor>
              </controlPr>
            </control>
          </mc:Choice>
        </mc:AlternateContent>
        <mc:AlternateContent xmlns:mc="http://schemas.openxmlformats.org/markup-compatibility/2006">
          <mc:Choice Requires="x14">
            <control shapeId="62430" r:id="rId933" name="Button 990">
              <controlPr locked="0" defaultSize="0" autoFill="0" autoLine="0" autoPict="0">
                <anchor moveWithCells="1" sizeWithCells="1">
                  <from>
                    <xdr:col>14844</xdr:col>
                    <xdr:colOff>0</xdr:colOff>
                    <xdr:row>67</xdr:row>
                    <xdr:rowOff>0</xdr:rowOff>
                  </from>
                  <to>
                    <xdr:col>14844</xdr:col>
                    <xdr:colOff>0</xdr:colOff>
                    <xdr:row>67</xdr:row>
                    <xdr:rowOff>0</xdr:rowOff>
                  </to>
                </anchor>
              </controlPr>
            </control>
          </mc:Choice>
        </mc:AlternateContent>
        <mc:AlternateContent xmlns:mc="http://schemas.openxmlformats.org/markup-compatibility/2006">
          <mc:Choice Requires="x14">
            <control shapeId="62431" r:id="rId934" name="Button 991">
              <controlPr locked="0" defaultSize="0" autoFill="0" autoLine="0" autoPict="0">
                <anchor moveWithCells="1" sizeWithCells="1">
                  <from>
                    <xdr:col>14844</xdr:col>
                    <xdr:colOff>0</xdr:colOff>
                    <xdr:row>65603</xdr:row>
                    <xdr:rowOff>0</xdr:rowOff>
                  </from>
                  <to>
                    <xdr:col>14844</xdr:col>
                    <xdr:colOff>0</xdr:colOff>
                    <xdr:row>65603</xdr:row>
                    <xdr:rowOff>0</xdr:rowOff>
                  </to>
                </anchor>
              </controlPr>
            </control>
          </mc:Choice>
        </mc:AlternateContent>
        <mc:AlternateContent xmlns:mc="http://schemas.openxmlformats.org/markup-compatibility/2006">
          <mc:Choice Requires="x14">
            <control shapeId="62432" r:id="rId935" name="Button 992">
              <controlPr locked="0" defaultSize="0" autoFill="0" autoLine="0" autoPict="0">
                <anchor moveWithCells="1" sizeWithCells="1">
                  <from>
                    <xdr:col>14844</xdr:col>
                    <xdr:colOff>0</xdr:colOff>
                    <xdr:row>131139</xdr:row>
                    <xdr:rowOff>0</xdr:rowOff>
                  </from>
                  <to>
                    <xdr:col>14844</xdr:col>
                    <xdr:colOff>0</xdr:colOff>
                    <xdr:row>131139</xdr:row>
                    <xdr:rowOff>0</xdr:rowOff>
                  </to>
                </anchor>
              </controlPr>
            </control>
          </mc:Choice>
        </mc:AlternateContent>
        <mc:AlternateContent xmlns:mc="http://schemas.openxmlformats.org/markup-compatibility/2006">
          <mc:Choice Requires="x14">
            <control shapeId="62433" r:id="rId936" name="Button 993">
              <controlPr locked="0" defaultSize="0" autoFill="0" autoLine="0" autoPict="0">
                <anchor moveWithCells="1" sizeWithCells="1">
                  <from>
                    <xdr:col>14844</xdr:col>
                    <xdr:colOff>0</xdr:colOff>
                    <xdr:row>196675</xdr:row>
                    <xdr:rowOff>0</xdr:rowOff>
                  </from>
                  <to>
                    <xdr:col>14844</xdr:col>
                    <xdr:colOff>0</xdr:colOff>
                    <xdr:row>196675</xdr:row>
                    <xdr:rowOff>0</xdr:rowOff>
                  </to>
                </anchor>
              </controlPr>
            </control>
          </mc:Choice>
        </mc:AlternateContent>
        <mc:AlternateContent xmlns:mc="http://schemas.openxmlformats.org/markup-compatibility/2006">
          <mc:Choice Requires="x14">
            <control shapeId="62434" r:id="rId937" name="Button 994">
              <controlPr locked="0" defaultSize="0" autoFill="0" autoLine="0" autoPict="0">
                <anchor moveWithCells="1" sizeWithCells="1">
                  <from>
                    <xdr:col>14844</xdr:col>
                    <xdr:colOff>0</xdr:colOff>
                    <xdr:row>262211</xdr:row>
                    <xdr:rowOff>0</xdr:rowOff>
                  </from>
                  <to>
                    <xdr:col>14844</xdr:col>
                    <xdr:colOff>0</xdr:colOff>
                    <xdr:row>262211</xdr:row>
                    <xdr:rowOff>0</xdr:rowOff>
                  </to>
                </anchor>
              </controlPr>
            </control>
          </mc:Choice>
        </mc:AlternateContent>
        <mc:AlternateContent xmlns:mc="http://schemas.openxmlformats.org/markup-compatibility/2006">
          <mc:Choice Requires="x14">
            <control shapeId="62435" r:id="rId938" name="Button 995">
              <controlPr locked="0" defaultSize="0" autoFill="0" autoLine="0" autoPict="0">
                <anchor moveWithCells="1" sizeWithCells="1">
                  <from>
                    <xdr:col>14844</xdr:col>
                    <xdr:colOff>0</xdr:colOff>
                    <xdr:row>327747</xdr:row>
                    <xdr:rowOff>0</xdr:rowOff>
                  </from>
                  <to>
                    <xdr:col>14844</xdr:col>
                    <xdr:colOff>0</xdr:colOff>
                    <xdr:row>327747</xdr:row>
                    <xdr:rowOff>0</xdr:rowOff>
                  </to>
                </anchor>
              </controlPr>
            </control>
          </mc:Choice>
        </mc:AlternateContent>
        <mc:AlternateContent xmlns:mc="http://schemas.openxmlformats.org/markup-compatibility/2006">
          <mc:Choice Requires="x14">
            <control shapeId="62436" r:id="rId939" name="Button 996">
              <controlPr locked="0" defaultSize="0" autoFill="0" autoLine="0" autoPict="0">
                <anchor moveWithCells="1" sizeWithCells="1">
                  <from>
                    <xdr:col>14844</xdr:col>
                    <xdr:colOff>0</xdr:colOff>
                    <xdr:row>393283</xdr:row>
                    <xdr:rowOff>0</xdr:rowOff>
                  </from>
                  <to>
                    <xdr:col>14844</xdr:col>
                    <xdr:colOff>0</xdr:colOff>
                    <xdr:row>393283</xdr:row>
                    <xdr:rowOff>0</xdr:rowOff>
                  </to>
                </anchor>
              </controlPr>
            </control>
          </mc:Choice>
        </mc:AlternateContent>
        <mc:AlternateContent xmlns:mc="http://schemas.openxmlformats.org/markup-compatibility/2006">
          <mc:Choice Requires="x14">
            <control shapeId="62437" r:id="rId940" name="Button 997">
              <controlPr locked="0" defaultSize="0" autoFill="0" autoLine="0" autoPict="0">
                <anchor moveWithCells="1" sizeWithCells="1">
                  <from>
                    <xdr:col>14844</xdr:col>
                    <xdr:colOff>0</xdr:colOff>
                    <xdr:row>458819</xdr:row>
                    <xdr:rowOff>0</xdr:rowOff>
                  </from>
                  <to>
                    <xdr:col>14844</xdr:col>
                    <xdr:colOff>0</xdr:colOff>
                    <xdr:row>458819</xdr:row>
                    <xdr:rowOff>0</xdr:rowOff>
                  </to>
                </anchor>
              </controlPr>
            </control>
          </mc:Choice>
        </mc:AlternateContent>
        <mc:AlternateContent xmlns:mc="http://schemas.openxmlformats.org/markup-compatibility/2006">
          <mc:Choice Requires="x14">
            <control shapeId="62438" r:id="rId941" name="Button 998">
              <controlPr locked="0" defaultSize="0" autoFill="0" autoLine="0" autoPict="0">
                <anchor moveWithCells="1" sizeWithCells="1">
                  <from>
                    <xdr:col>14844</xdr:col>
                    <xdr:colOff>0</xdr:colOff>
                    <xdr:row>524355</xdr:row>
                    <xdr:rowOff>0</xdr:rowOff>
                  </from>
                  <to>
                    <xdr:col>14844</xdr:col>
                    <xdr:colOff>0</xdr:colOff>
                    <xdr:row>524355</xdr:row>
                    <xdr:rowOff>0</xdr:rowOff>
                  </to>
                </anchor>
              </controlPr>
            </control>
          </mc:Choice>
        </mc:AlternateContent>
        <mc:AlternateContent xmlns:mc="http://schemas.openxmlformats.org/markup-compatibility/2006">
          <mc:Choice Requires="x14">
            <control shapeId="62439" r:id="rId942" name="Button 999">
              <controlPr locked="0" defaultSize="0" autoFill="0" autoLine="0" autoPict="0">
                <anchor moveWithCells="1" sizeWithCells="1">
                  <from>
                    <xdr:col>14844</xdr:col>
                    <xdr:colOff>0</xdr:colOff>
                    <xdr:row>589891</xdr:row>
                    <xdr:rowOff>0</xdr:rowOff>
                  </from>
                  <to>
                    <xdr:col>14844</xdr:col>
                    <xdr:colOff>0</xdr:colOff>
                    <xdr:row>589891</xdr:row>
                    <xdr:rowOff>0</xdr:rowOff>
                  </to>
                </anchor>
              </controlPr>
            </control>
          </mc:Choice>
        </mc:AlternateContent>
        <mc:AlternateContent xmlns:mc="http://schemas.openxmlformats.org/markup-compatibility/2006">
          <mc:Choice Requires="x14">
            <control shapeId="62440" r:id="rId943" name="Button 1000">
              <controlPr locked="0" defaultSize="0" autoFill="0" autoLine="0" autoPict="0">
                <anchor moveWithCells="1" sizeWithCells="1">
                  <from>
                    <xdr:col>14844</xdr:col>
                    <xdr:colOff>0</xdr:colOff>
                    <xdr:row>655427</xdr:row>
                    <xdr:rowOff>0</xdr:rowOff>
                  </from>
                  <to>
                    <xdr:col>14844</xdr:col>
                    <xdr:colOff>0</xdr:colOff>
                    <xdr:row>655427</xdr:row>
                    <xdr:rowOff>0</xdr:rowOff>
                  </to>
                </anchor>
              </controlPr>
            </control>
          </mc:Choice>
        </mc:AlternateContent>
        <mc:AlternateContent xmlns:mc="http://schemas.openxmlformats.org/markup-compatibility/2006">
          <mc:Choice Requires="x14">
            <control shapeId="62441" r:id="rId944" name="Button 1001">
              <controlPr locked="0" defaultSize="0" autoFill="0" autoLine="0" autoPict="0">
                <anchor moveWithCells="1" sizeWithCells="1">
                  <from>
                    <xdr:col>14844</xdr:col>
                    <xdr:colOff>0</xdr:colOff>
                    <xdr:row>720963</xdr:row>
                    <xdr:rowOff>0</xdr:rowOff>
                  </from>
                  <to>
                    <xdr:col>14844</xdr:col>
                    <xdr:colOff>0</xdr:colOff>
                    <xdr:row>720963</xdr:row>
                    <xdr:rowOff>0</xdr:rowOff>
                  </to>
                </anchor>
              </controlPr>
            </control>
          </mc:Choice>
        </mc:AlternateContent>
        <mc:AlternateContent xmlns:mc="http://schemas.openxmlformats.org/markup-compatibility/2006">
          <mc:Choice Requires="x14">
            <control shapeId="62442" r:id="rId945" name="Button 1002">
              <controlPr locked="0" defaultSize="0" autoFill="0" autoLine="0" autoPict="0">
                <anchor moveWithCells="1" sizeWithCells="1">
                  <from>
                    <xdr:col>14844</xdr:col>
                    <xdr:colOff>0</xdr:colOff>
                    <xdr:row>786499</xdr:row>
                    <xdr:rowOff>0</xdr:rowOff>
                  </from>
                  <to>
                    <xdr:col>14844</xdr:col>
                    <xdr:colOff>0</xdr:colOff>
                    <xdr:row>786499</xdr:row>
                    <xdr:rowOff>0</xdr:rowOff>
                  </to>
                </anchor>
              </controlPr>
            </control>
          </mc:Choice>
        </mc:AlternateContent>
        <mc:AlternateContent xmlns:mc="http://schemas.openxmlformats.org/markup-compatibility/2006">
          <mc:Choice Requires="x14">
            <control shapeId="62443" r:id="rId946" name="Button 1003">
              <controlPr locked="0" defaultSize="0" autoFill="0" autoLine="0" autoPict="0">
                <anchor moveWithCells="1" sizeWithCells="1">
                  <from>
                    <xdr:col>14844</xdr:col>
                    <xdr:colOff>0</xdr:colOff>
                    <xdr:row>852035</xdr:row>
                    <xdr:rowOff>0</xdr:rowOff>
                  </from>
                  <to>
                    <xdr:col>14844</xdr:col>
                    <xdr:colOff>0</xdr:colOff>
                    <xdr:row>852035</xdr:row>
                    <xdr:rowOff>0</xdr:rowOff>
                  </to>
                </anchor>
              </controlPr>
            </control>
          </mc:Choice>
        </mc:AlternateContent>
        <mc:AlternateContent xmlns:mc="http://schemas.openxmlformats.org/markup-compatibility/2006">
          <mc:Choice Requires="x14">
            <control shapeId="62444" r:id="rId947" name="Button 1004">
              <controlPr locked="0" defaultSize="0" autoFill="0" autoLine="0" autoPict="0">
                <anchor moveWithCells="1" sizeWithCells="1">
                  <from>
                    <xdr:col>14844</xdr:col>
                    <xdr:colOff>0</xdr:colOff>
                    <xdr:row>917571</xdr:row>
                    <xdr:rowOff>0</xdr:rowOff>
                  </from>
                  <to>
                    <xdr:col>14844</xdr:col>
                    <xdr:colOff>0</xdr:colOff>
                    <xdr:row>917571</xdr:row>
                    <xdr:rowOff>0</xdr:rowOff>
                  </to>
                </anchor>
              </controlPr>
            </control>
          </mc:Choice>
        </mc:AlternateContent>
        <mc:AlternateContent xmlns:mc="http://schemas.openxmlformats.org/markup-compatibility/2006">
          <mc:Choice Requires="x14">
            <control shapeId="62445" r:id="rId948" name="Button 1005">
              <controlPr locked="0" defaultSize="0" autoFill="0" autoLine="0" autoPict="0">
                <anchor moveWithCells="1" sizeWithCells="1">
                  <from>
                    <xdr:col>14844</xdr:col>
                    <xdr:colOff>0</xdr:colOff>
                    <xdr:row>983107</xdr:row>
                    <xdr:rowOff>0</xdr:rowOff>
                  </from>
                  <to>
                    <xdr:col>14844</xdr:col>
                    <xdr:colOff>0</xdr:colOff>
                    <xdr:row>983107</xdr:row>
                    <xdr:rowOff>0</xdr:rowOff>
                  </to>
                </anchor>
              </controlPr>
            </control>
          </mc:Choice>
        </mc:AlternateContent>
        <mc:AlternateContent xmlns:mc="http://schemas.openxmlformats.org/markup-compatibility/2006">
          <mc:Choice Requires="x14">
            <control shapeId="62446" r:id="rId949" name="Button 1006">
              <controlPr locked="0" defaultSize="0" autoFill="0" autoLine="0" autoPict="0">
                <anchor moveWithCells="1" sizeWithCells="1">
                  <from>
                    <xdr:col>15100</xdr:col>
                    <xdr:colOff>0</xdr:colOff>
                    <xdr:row>67</xdr:row>
                    <xdr:rowOff>0</xdr:rowOff>
                  </from>
                  <to>
                    <xdr:col>15100</xdr:col>
                    <xdr:colOff>0</xdr:colOff>
                    <xdr:row>67</xdr:row>
                    <xdr:rowOff>0</xdr:rowOff>
                  </to>
                </anchor>
              </controlPr>
            </control>
          </mc:Choice>
        </mc:AlternateContent>
        <mc:AlternateContent xmlns:mc="http://schemas.openxmlformats.org/markup-compatibility/2006">
          <mc:Choice Requires="x14">
            <control shapeId="62447" r:id="rId950" name="Button 1007">
              <controlPr locked="0" defaultSize="0" autoFill="0" autoLine="0" autoPict="0">
                <anchor moveWithCells="1" sizeWithCells="1">
                  <from>
                    <xdr:col>15100</xdr:col>
                    <xdr:colOff>0</xdr:colOff>
                    <xdr:row>65603</xdr:row>
                    <xdr:rowOff>0</xdr:rowOff>
                  </from>
                  <to>
                    <xdr:col>15100</xdr:col>
                    <xdr:colOff>0</xdr:colOff>
                    <xdr:row>65603</xdr:row>
                    <xdr:rowOff>0</xdr:rowOff>
                  </to>
                </anchor>
              </controlPr>
            </control>
          </mc:Choice>
        </mc:AlternateContent>
        <mc:AlternateContent xmlns:mc="http://schemas.openxmlformats.org/markup-compatibility/2006">
          <mc:Choice Requires="x14">
            <control shapeId="62448" r:id="rId951" name="Button 1008">
              <controlPr locked="0" defaultSize="0" autoFill="0" autoLine="0" autoPict="0">
                <anchor moveWithCells="1" sizeWithCells="1">
                  <from>
                    <xdr:col>15100</xdr:col>
                    <xdr:colOff>0</xdr:colOff>
                    <xdr:row>131139</xdr:row>
                    <xdr:rowOff>0</xdr:rowOff>
                  </from>
                  <to>
                    <xdr:col>15100</xdr:col>
                    <xdr:colOff>0</xdr:colOff>
                    <xdr:row>131139</xdr:row>
                    <xdr:rowOff>0</xdr:rowOff>
                  </to>
                </anchor>
              </controlPr>
            </control>
          </mc:Choice>
        </mc:AlternateContent>
        <mc:AlternateContent xmlns:mc="http://schemas.openxmlformats.org/markup-compatibility/2006">
          <mc:Choice Requires="x14">
            <control shapeId="62449" r:id="rId952" name="Button 1009">
              <controlPr locked="0" defaultSize="0" autoFill="0" autoLine="0" autoPict="0">
                <anchor moveWithCells="1" sizeWithCells="1">
                  <from>
                    <xdr:col>15100</xdr:col>
                    <xdr:colOff>0</xdr:colOff>
                    <xdr:row>196675</xdr:row>
                    <xdr:rowOff>0</xdr:rowOff>
                  </from>
                  <to>
                    <xdr:col>15100</xdr:col>
                    <xdr:colOff>0</xdr:colOff>
                    <xdr:row>196675</xdr:row>
                    <xdr:rowOff>0</xdr:rowOff>
                  </to>
                </anchor>
              </controlPr>
            </control>
          </mc:Choice>
        </mc:AlternateContent>
        <mc:AlternateContent xmlns:mc="http://schemas.openxmlformats.org/markup-compatibility/2006">
          <mc:Choice Requires="x14">
            <control shapeId="62450" r:id="rId953" name="Button 1010">
              <controlPr locked="0" defaultSize="0" autoFill="0" autoLine="0" autoPict="0">
                <anchor moveWithCells="1" sizeWithCells="1">
                  <from>
                    <xdr:col>15100</xdr:col>
                    <xdr:colOff>0</xdr:colOff>
                    <xdr:row>262211</xdr:row>
                    <xdr:rowOff>0</xdr:rowOff>
                  </from>
                  <to>
                    <xdr:col>15100</xdr:col>
                    <xdr:colOff>0</xdr:colOff>
                    <xdr:row>262211</xdr:row>
                    <xdr:rowOff>0</xdr:rowOff>
                  </to>
                </anchor>
              </controlPr>
            </control>
          </mc:Choice>
        </mc:AlternateContent>
        <mc:AlternateContent xmlns:mc="http://schemas.openxmlformats.org/markup-compatibility/2006">
          <mc:Choice Requires="x14">
            <control shapeId="62451" r:id="rId954" name="Button 1011">
              <controlPr locked="0" defaultSize="0" autoFill="0" autoLine="0" autoPict="0">
                <anchor moveWithCells="1" sizeWithCells="1">
                  <from>
                    <xdr:col>15100</xdr:col>
                    <xdr:colOff>0</xdr:colOff>
                    <xdr:row>327747</xdr:row>
                    <xdr:rowOff>0</xdr:rowOff>
                  </from>
                  <to>
                    <xdr:col>15100</xdr:col>
                    <xdr:colOff>0</xdr:colOff>
                    <xdr:row>327747</xdr:row>
                    <xdr:rowOff>0</xdr:rowOff>
                  </to>
                </anchor>
              </controlPr>
            </control>
          </mc:Choice>
        </mc:AlternateContent>
        <mc:AlternateContent xmlns:mc="http://schemas.openxmlformats.org/markup-compatibility/2006">
          <mc:Choice Requires="x14">
            <control shapeId="62452" r:id="rId955" name="Button 1012">
              <controlPr locked="0" defaultSize="0" autoFill="0" autoLine="0" autoPict="0">
                <anchor moveWithCells="1" sizeWithCells="1">
                  <from>
                    <xdr:col>15100</xdr:col>
                    <xdr:colOff>0</xdr:colOff>
                    <xdr:row>393283</xdr:row>
                    <xdr:rowOff>0</xdr:rowOff>
                  </from>
                  <to>
                    <xdr:col>15100</xdr:col>
                    <xdr:colOff>0</xdr:colOff>
                    <xdr:row>393283</xdr:row>
                    <xdr:rowOff>0</xdr:rowOff>
                  </to>
                </anchor>
              </controlPr>
            </control>
          </mc:Choice>
        </mc:AlternateContent>
        <mc:AlternateContent xmlns:mc="http://schemas.openxmlformats.org/markup-compatibility/2006">
          <mc:Choice Requires="x14">
            <control shapeId="62453" r:id="rId956" name="Button 1013">
              <controlPr locked="0" defaultSize="0" autoFill="0" autoLine="0" autoPict="0">
                <anchor moveWithCells="1" sizeWithCells="1">
                  <from>
                    <xdr:col>15100</xdr:col>
                    <xdr:colOff>0</xdr:colOff>
                    <xdr:row>458819</xdr:row>
                    <xdr:rowOff>0</xdr:rowOff>
                  </from>
                  <to>
                    <xdr:col>15100</xdr:col>
                    <xdr:colOff>0</xdr:colOff>
                    <xdr:row>458819</xdr:row>
                    <xdr:rowOff>0</xdr:rowOff>
                  </to>
                </anchor>
              </controlPr>
            </control>
          </mc:Choice>
        </mc:AlternateContent>
        <mc:AlternateContent xmlns:mc="http://schemas.openxmlformats.org/markup-compatibility/2006">
          <mc:Choice Requires="x14">
            <control shapeId="62454" r:id="rId957" name="Button 1014">
              <controlPr locked="0" defaultSize="0" autoFill="0" autoLine="0" autoPict="0">
                <anchor moveWithCells="1" sizeWithCells="1">
                  <from>
                    <xdr:col>15100</xdr:col>
                    <xdr:colOff>0</xdr:colOff>
                    <xdr:row>524355</xdr:row>
                    <xdr:rowOff>0</xdr:rowOff>
                  </from>
                  <to>
                    <xdr:col>15100</xdr:col>
                    <xdr:colOff>0</xdr:colOff>
                    <xdr:row>524355</xdr:row>
                    <xdr:rowOff>0</xdr:rowOff>
                  </to>
                </anchor>
              </controlPr>
            </control>
          </mc:Choice>
        </mc:AlternateContent>
        <mc:AlternateContent xmlns:mc="http://schemas.openxmlformats.org/markup-compatibility/2006">
          <mc:Choice Requires="x14">
            <control shapeId="62455" r:id="rId958" name="Button 1015">
              <controlPr locked="0" defaultSize="0" autoFill="0" autoLine="0" autoPict="0">
                <anchor moveWithCells="1" sizeWithCells="1">
                  <from>
                    <xdr:col>15100</xdr:col>
                    <xdr:colOff>0</xdr:colOff>
                    <xdr:row>589891</xdr:row>
                    <xdr:rowOff>0</xdr:rowOff>
                  </from>
                  <to>
                    <xdr:col>15100</xdr:col>
                    <xdr:colOff>0</xdr:colOff>
                    <xdr:row>589891</xdr:row>
                    <xdr:rowOff>0</xdr:rowOff>
                  </to>
                </anchor>
              </controlPr>
            </control>
          </mc:Choice>
        </mc:AlternateContent>
        <mc:AlternateContent xmlns:mc="http://schemas.openxmlformats.org/markup-compatibility/2006">
          <mc:Choice Requires="x14">
            <control shapeId="62456" r:id="rId959" name="Button 1016">
              <controlPr locked="0" defaultSize="0" autoFill="0" autoLine="0" autoPict="0">
                <anchor moveWithCells="1" sizeWithCells="1">
                  <from>
                    <xdr:col>15100</xdr:col>
                    <xdr:colOff>0</xdr:colOff>
                    <xdr:row>655427</xdr:row>
                    <xdr:rowOff>0</xdr:rowOff>
                  </from>
                  <to>
                    <xdr:col>15100</xdr:col>
                    <xdr:colOff>0</xdr:colOff>
                    <xdr:row>655427</xdr:row>
                    <xdr:rowOff>0</xdr:rowOff>
                  </to>
                </anchor>
              </controlPr>
            </control>
          </mc:Choice>
        </mc:AlternateContent>
        <mc:AlternateContent xmlns:mc="http://schemas.openxmlformats.org/markup-compatibility/2006">
          <mc:Choice Requires="x14">
            <control shapeId="62457" r:id="rId960" name="Button 1017">
              <controlPr locked="0" defaultSize="0" autoFill="0" autoLine="0" autoPict="0">
                <anchor moveWithCells="1" sizeWithCells="1">
                  <from>
                    <xdr:col>15100</xdr:col>
                    <xdr:colOff>0</xdr:colOff>
                    <xdr:row>720963</xdr:row>
                    <xdr:rowOff>0</xdr:rowOff>
                  </from>
                  <to>
                    <xdr:col>15100</xdr:col>
                    <xdr:colOff>0</xdr:colOff>
                    <xdr:row>720963</xdr:row>
                    <xdr:rowOff>0</xdr:rowOff>
                  </to>
                </anchor>
              </controlPr>
            </control>
          </mc:Choice>
        </mc:AlternateContent>
        <mc:AlternateContent xmlns:mc="http://schemas.openxmlformats.org/markup-compatibility/2006">
          <mc:Choice Requires="x14">
            <control shapeId="62458" r:id="rId961" name="Button 1018">
              <controlPr locked="0" defaultSize="0" autoFill="0" autoLine="0" autoPict="0">
                <anchor moveWithCells="1" sizeWithCells="1">
                  <from>
                    <xdr:col>15100</xdr:col>
                    <xdr:colOff>0</xdr:colOff>
                    <xdr:row>786499</xdr:row>
                    <xdr:rowOff>0</xdr:rowOff>
                  </from>
                  <to>
                    <xdr:col>15100</xdr:col>
                    <xdr:colOff>0</xdr:colOff>
                    <xdr:row>786499</xdr:row>
                    <xdr:rowOff>0</xdr:rowOff>
                  </to>
                </anchor>
              </controlPr>
            </control>
          </mc:Choice>
        </mc:AlternateContent>
        <mc:AlternateContent xmlns:mc="http://schemas.openxmlformats.org/markup-compatibility/2006">
          <mc:Choice Requires="x14">
            <control shapeId="62459" r:id="rId962" name="Button 1019">
              <controlPr locked="0" defaultSize="0" autoFill="0" autoLine="0" autoPict="0">
                <anchor moveWithCells="1" sizeWithCells="1">
                  <from>
                    <xdr:col>15100</xdr:col>
                    <xdr:colOff>0</xdr:colOff>
                    <xdr:row>852035</xdr:row>
                    <xdr:rowOff>0</xdr:rowOff>
                  </from>
                  <to>
                    <xdr:col>15100</xdr:col>
                    <xdr:colOff>0</xdr:colOff>
                    <xdr:row>852035</xdr:row>
                    <xdr:rowOff>0</xdr:rowOff>
                  </to>
                </anchor>
              </controlPr>
            </control>
          </mc:Choice>
        </mc:AlternateContent>
        <mc:AlternateContent xmlns:mc="http://schemas.openxmlformats.org/markup-compatibility/2006">
          <mc:Choice Requires="x14">
            <control shapeId="62460" r:id="rId963" name="Button 1020">
              <controlPr locked="0" defaultSize="0" autoFill="0" autoLine="0" autoPict="0">
                <anchor moveWithCells="1" sizeWithCells="1">
                  <from>
                    <xdr:col>15100</xdr:col>
                    <xdr:colOff>0</xdr:colOff>
                    <xdr:row>917571</xdr:row>
                    <xdr:rowOff>0</xdr:rowOff>
                  </from>
                  <to>
                    <xdr:col>15100</xdr:col>
                    <xdr:colOff>0</xdr:colOff>
                    <xdr:row>917571</xdr:row>
                    <xdr:rowOff>0</xdr:rowOff>
                  </to>
                </anchor>
              </controlPr>
            </control>
          </mc:Choice>
        </mc:AlternateContent>
        <mc:AlternateContent xmlns:mc="http://schemas.openxmlformats.org/markup-compatibility/2006">
          <mc:Choice Requires="x14">
            <control shapeId="62461" r:id="rId964" name="Button 1021">
              <controlPr locked="0" defaultSize="0" autoFill="0" autoLine="0" autoPict="0">
                <anchor moveWithCells="1" sizeWithCells="1">
                  <from>
                    <xdr:col>15100</xdr:col>
                    <xdr:colOff>0</xdr:colOff>
                    <xdr:row>983107</xdr:row>
                    <xdr:rowOff>0</xdr:rowOff>
                  </from>
                  <to>
                    <xdr:col>15100</xdr:col>
                    <xdr:colOff>0</xdr:colOff>
                    <xdr:row>983107</xdr:row>
                    <xdr:rowOff>0</xdr:rowOff>
                  </to>
                </anchor>
              </controlPr>
            </control>
          </mc:Choice>
        </mc:AlternateContent>
        <mc:AlternateContent xmlns:mc="http://schemas.openxmlformats.org/markup-compatibility/2006">
          <mc:Choice Requires="x14">
            <control shapeId="62462" r:id="rId965" name="Button 1022">
              <controlPr locked="0" defaultSize="0" autoFill="0" autoLine="0" autoPict="0">
                <anchor moveWithCells="1" sizeWithCells="1">
                  <from>
                    <xdr:col>15356</xdr:col>
                    <xdr:colOff>0</xdr:colOff>
                    <xdr:row>67</xdr:row>
                    <xdr:rowOff>0</xdr:rowOff>
                  </from>
                  <to>
                    <xdr:col>15356</xdr:col>
                    <xdr:colOff>0</xdr:colOff>
                    <xdr:row>67</xdr:row>
                    <xdr:rowOff>0</xdr:rowOff>
                  </to>
                </anchor>
              </controlPr>
            </control>
          </mc:Choice>
        </mc:AlternateContent>
        <mc:AlternateContent xmlns:mc="http://schemas.openxmlformats.org/markup-compatibility/2006">
          <mc:Choice Requires="x14">
            <control shapeId="62463" r:id="rId966" name="Button 1023">
              <controlPr locked="0" defaultSize="0" autoFill="0" autoLine="0" autoPict="0">
                <anchor moveWithCells="1" sizeWithCells="1">
                  <from>
                    <xdr:col>15356</xdr:col>
                    <xdr:colOff>0</xdr:colOff>
                    <xdr:row>65603</xdr:row>
                    <xdr:rowOff>0</xdr:rowOff>
                  </from>
                  <to>
                    <xdr:col>15356</xdr:col>
                    <xdr:colOff>0</xdr:colOff>
                    <xdr:row>65603</xdr:row>
                    <xdr:rowOff>0</xdr:rowOff>
                  </to>
                </anchor>
              </controlPr>
            </control>
          </mc:Choice>
        </mc:AlternateContent>
        <mc:AlternateContent xmlns:mc="http://schemas.openxmlformats.org/markup-compatibility/2006">
          <mc:Choice Requires="x14">
            <control shapeId="77824" r:id="rId967" name="Button 1024">
              <controlPr locked="0" defaultSize="0" autoFill="0" autoLine="0" autoPict="0">
                <anchor moveWithCells="1" sizeWithCells="1">
                  <from>
                    <xdr:col>15356</xdr:col>
                    <xdr:colOff>0</xdr:colOff>
                    <xdr:row>131139</xdr:row>
                    <xdr:rowOff>0</xdr:rowOff>
                  </from>
                  <to>
                    <xdr:col>15356</xdr:col>
                    <xdr:colOff>0</xdr:colOff>
                    <xdr:row>131139</xdr:row>
                    <xdr:rowOff>0</xdr:rowOff>
                  </to>
                </anchor>
              </controlPr>
            </control>
          </mc:Choice>
        </mc:AlternateContent>
        <mc:AlternateContent xmlns:mc="http://schemas.openxmlformats.org/markup-compatibility/2006">
          <mc:Choice Requires="x14">
            <control shapeId="77825" r:id="rId968" name="Button 1025">
              <controlPr locked="0" defaultSize="0" autoFill="0" autoLine="0" autoPict="0">
                <anchor moveWithCells="1" sizeWithCells="1">
                  <from>
                    <xdr:col>15356</xdr:col>
                    <xdr:colOff>0</xdr:colOff>
                    <xdr:row>196675</xdr:row>
                    <xdr:rowOff>0</xdr:rowOff>
                  </from>
                  <to>
                    <xdr:col>15356</xdr:col>
                    <xdr:colOff>0</xdr:colOff>
                    <xdr:row>196675</xdr:row>
                    <xdr:rowOff>0</xdr:rowOff>
                  </to>
                </anchor>
              </controlPr>
            </control>
          </mc:Choice>
        </mc:AlternateContent>
        <mc:AlternateContent xmlns:mc="http://schemas.openxmlformats.org/markup-compatibility/2006">
          <mc:Choice Requires="x14">
            <control shapeId="77826" r:id="rId969" name="Button 1026">
              <controlPr locked="0" defaultSize="0" autoFill="0" autoLine="0" autoPict="0">
                <anchor moveWithCells="1" sizeWithCells="1">
                  <from>
                    <xdr:col>15356</xdr:col>
                    <xdr:colOff>0</xdr:colOff>
                    <xdr:row>262211</xdr:row>
                    <xdr:rowOff>0</xdr:rowOff>
                  </from>
                  <to>
                    <xdr:col>15356</xdr:col>
                    <xdr:colOff>0</xdr:colOff>
                    <xdr:row>262211</xdr:row>
                    <xdr:rowOff>0</xdr:rowOff>
                  </to>
                </anchor>
              </controlPr>
            </control>
          </mc:Choice>
        </mc:AlternateContent>
        <mc:AlternateContent xmlns:mc="http://schemas.openxmlformats.org/markup-compatibility/2006">
          <mc:Choice Requires="x14">
            <control shapeId="77827" r:id="rId970" name="Button 1027">
              <controlPr locked="0" defaultSize="0" autoFill="0" autoLine="0" autoPict="0">
                <anchor moveWithCells="1" sizeWithCells="1">
                  <from>
                    <xdr:col>15356</xdr:col>
                    <xdr:colOff>0</xdr:colOff>
                    <xdr:row>327747</xdr:row>
                    <xdr:rowOff>0</xdr:rowOff>
                  </from>
                  <to>
                    <xdr:col>15356</xdr:col>
                    <xdr:colOff>0</xdr:colOff>
                    <xdr:row>327747</xdr:row>
                    <xdr:rowOff>0</xdr:rowOff>
                  </to>
                </anchor>
              </controlPr>
            </control>
          </mc:Choice>
        </mc:AlternateContent>
        <mc:AlternateContent xmlns:mc="http://schemas.openxmlformats.org/markup-compatibility/2006">
          <mc:Choice Requires="x14">
            <control shapeId="77828" r:id="rId971" name="Button 1028">
              <controlPr locked="0" defaultSize="0" autoFill="0" autoLine="0" autoPict="0">
                <anchor moveWithCells="1" sizeWithCells="1">
                  <from>
                    <xdr:col>15356</xdr:col>
                    <xdr:colOff>0</xdr:colOff>
                    <xdr:row>393283</xdr:row>
                    <xdr:rowOff>0</xdr:rowOff>
                  </from>
                  <to>
                    <xdr:col>15356</xdr:col>
                    <xdr:colOff>0</xdr:colOff>
                    <xdr:row>393283</xdr:row>
                    <xdr:rowOff>0</xdr:rowOff>
                  </to>
                </anchor>
              </controlPr>
            </control>
          </mc:Choice>
        </mc:AlternateContent>
        <mc:AlternateContent xmlns:mc="http://schemas.openxmlformats.org/markup-compatibility/2006">
          <mc:Choice Requires="x14">
            <control shapeId="77829" r:id="rId972" name="Button 1029">
              <controlPr locked="0" defaultSize="0" autoFill="0" autoLine="0" autoPict="0">
                <anchor moveWithCells="1" sizeWithCells="1">
                  <from>
                    <xdr:col>15356</xdr:col>
                    <xdr:colOff>0</xdr:colOff>
                    <xdr:row>458819</xdr:row>
                    <xdr:rowOff>0</xdr:rowOff>
                  </from>
                  <to>
                    <xdr:col>15356</xdr:col>
                    <xdr:colOff>0</xdr:colOff>
                    <xdr:row>458819</xdr:row>
                    <xdr:rowOff>0</xdr:rowOff>
                  </to>
                </anchor>
              </controlPr>
            </control>
          </mc:Choice>
        </mc:AlternateContent>
        <mc:AlternateContent xmlns:mc="http://schemas.openxmlformats.org/markup-compatibility/2006">
          <mc:Choice Requires="x14">
            <control shapeId="77830" r:id="rId973" name="Button 1030">
              <controlPr locked="0" defaultSize="0" autoFill="0" autoLine="0" autoPict="0">
                <anchor moveWithCells="1" sizeWithCells="1">
                  <from>
                    <xdr:col>15356</xdr:col>
                    <xdr:colOff>0</xdr:colOff>
                    <xdr:row>524355</xdr:row>
                    <xdr:rowOff>0</xdr:rowOff>
                  </from>
                  <to>
                    <xdr:col>15356</xdr:col>
                    <xdr:colOff>0</xdr:colOff>
                    <xdr:row>524355</xdr:row>
                    <xdr:rowOff>0</xdr:rowOff>
                  </to>
                </anchor>
              </controlPr>
            </control>
          </mc:Choice>
        </mc:AlternateContent>
        <mc:AlternateContent xmlns:mc="http://schemas.openxmlformats.org/markup-compatibility/2006">
          <mc:Choice Requires="x14">
            <control shapeId="77831" r:id="rId974" name="Button 1031">
              <controlPr locked="0" defaultSize="0" autoFill="0" autoLine="0" autoPict="0">
                <anchor moveWithCells="1" sizeWithCells="1">
                  <from>
                    <xdr:col>15356</xdr:col>
                    <xdr:colOff>0</xdr:colOff>
                    <xdr:row>589891</xdr:row>
                    <xdr:rowOff>0</xdr:rowOff>
                  </from>
                  <to>
                    <xdr:col>15356</xdr:col>
                    <xdr:colOff>0</xdr:colOff>
                    <xdr:row>589891</xdr:row>
                    <xdr:rowOff>0</xdr:rowOff>
                  </to>
                </anchor>
              </controlPr>
            </control>
          </mc:Choice>
        </mc:AlternateContent>
        <mc:AlternateContent xmlns:mc="http://schemas.openxmlformats.org/markup-compatibility/2006">
          <mc:Choice Requires="x14">
            <control shapeId="77832" r:id="rId975" name="Button 1032">
              <controlPr locked="0" defaultSize="0" autoFill="0" autoLine="0" autoPict="0">
                <anchor moveWithCells="1" sizeWithCells="1">
                  <from>
                    <xdr:col>15356</xdr:col>
                    <xdr:colOff>0</xdr:colOff>
                    <xdr:row>655427</xdr:row>
                    <xdr:rowOff>0</xdr:rowOff>
                  </from>
                  <to>
                    <xdr:col>15356</xdr:col>
                    <xdr:colOff>0</xdr:colOff>
                    <xdr:row>655427</xdr:row>
                    <xdr:rowOff>0</xdr:rowOff>
                  </to>
                </anchor>
              </controlPr>
            </control>
          </mc:Choice>
        </mc:AlternateContent>
        <mc:AlternateContent xmlns:mc="http://schemas.openxmlformats.org/markup-compatibility/2006">
          <mc:Choice Requires="x14">
            <control shapeId="77833" r:id="rId976" name="Button 1033">
              <controlPr locked="0" defaultSize="0" autoFill="0" autoLine="0" autoPict="0">
                <anchor moveWithCells="1" sizeWithCells="1">
                  <from>
                    <xdr:col>15356</xdr:col>
                    <xdr:colOff>0</xdr:colOff>
                    <xdr:row>720963</xdr:row>
                    <xdr:rowOff>0</xdr:rowOff>
                  </from>
                  <to>
                    <xdr:col>15356</xdr:col>
                    <xdr:colOff>0</xdr:colOff>
                    <xdr:row>720963</xdr:row>
                    <xdr:rowOff>0</xdr:rowOff>
                  </to>
                </anchor>
              </controlPr>
            </control>
          </mc:Choice>
        </mc:AlternateContent>
        <mc:AlternateContent xmlns:mc="http://schemas.openxmlformats.org/markup-compatibility/2006">
          <mc:Choice Requires="x14">
            <control shapeId="77834" r:id="rId977" name="Button 1034">
              <controlPr locked="0" defaultSize="0" autoFill="0" autoLine="0" autoPict="0">
                <anchor moveWithCells="1" sizeWithCells="1">
                  <from>
                    <xdr:col>15356</xdr:col>
                    <xdr:colOff>0</xdr:colOff>
                    <xdr:row>786499</xdr:row>
                    <xdr:rowOff>0</xdr:rowOff>
                  </from>
                  <to>
                    <xdr:col>15356</xdr:col>
                    <xdr:colOff>0</xdr:colOff>
                    <xdr:row>786499</xdr:row>
                    <xdr:rowOff>0</xdr:rowOff>
                  </to>
                </anchor>
              </controlPr>
            </control>
          </mc:Choice>
        </mc:AlternateContent>
        <mc:AlternateContent xmlns:mc="http://schemas.openxmlformats.org/markup-compatibility/2006">
          <mc:Choice Requires="x14">
            <control shapeId="77835" r:id="rId978" name="Button 1035">
              <controlPr locked="0" defaultSize="0" autoFill="0" autoLine="0" autoPict="0">
                <anchor moveWithCells="1" sizeWithCells="1">
                  <from>
                    <xdr:col>15356</xdr:col>
                    <xdr:colOff>0</xdr:colOff>
                    <xdr:row>852035</xdr:row>
                    <xdr:rowOff>0</xdr:rowOff>
                  </from>
                  <to>
                    <xdr:col>15356</xdr:col>
                    <xdr:colOff>0</xdr:colOff>
                    <xdr:row>852035</xdr:row>
                    <xdr:rowOff>0</xdr:rowOff>
                  </to>
                </anchor>
              </controlPr>
            </control>
          </mc:Choice>
        </mc:AlternateContent>
        <mc:AlternateContent xmlns:mc="http://schemas.openxmlformats.org/markup-compatibility/2006">
          <mc:Choice Requires="x14">
            <control shapeId="77836" r:id="rId979" name="Button 1036">
              <controlPr locked="0" defaultSize="0" autoFill="0" autoLine="0" autoPict="0">
                <anchor moveWithCells="1" sizeWithCells="1">
                  <from>
                    <xdr:col>15356</xdr:col>
                    <xdr:colOff>0</xdr:colOff>
                    <xdr:row>917571</xdr:row>
                    <xdr:rowOff>0</xdr:rowOff>
                  </from>
                  <to>
                    <xdr:col>15356</xdr:col>
                    <xdr:colOff>0</xdr:colOff>
                    <xdr:row>917571</xdr:row>
                    <xdr:rowOff>0</xdr:rowOff>
                  </to>
                </anchor>
              </controlPr>
            </control>
          </mc:Choice>
        </mc:AlternateContent>
        <mc:AlternateContent xmlns:mc="http://schemas.openxmlformats.org/markup-compatibility/2006">
          <mc:Choice Requires="x14">
            <control shapeId="77837" r:id="rId980" name="Button 1037">
              <controlPr locked="0" defaultSize="0" autoFill="0" autoLine="0" autoPict="0">
                <anchor moveWithCells="1" sizeWithCells="1">
                  <from>
                    <xdr:col>15356</xdr:col>
                    <xdr:colOff>0</xdr:colOff>
                    <xdr:row>983107</xdr:row>
                    <xdr:rowOff>0</xdr:rowOff>
                  </from>
                  <to>
                    <xdr:col>15356</xdr:col>
                    <xdr:colOff>0</xdr:colOff>
                    <xdr:row>983107</xdr:row>
                    <xdr:rowOff>0</xdr:rowOff>
                  </to>
                </anchor>
              </controlPr>
            </control>
          </mc:Choice>
        </mc:AlternateContent>
        <mc:AlternateContent xmlns:mc="http://schemas.openxmlformats.org/markup-compatibility/2006">
          <mc:Choice Requires="x14">
            <control shapeId="77838" r:id="rId981" name="Button 1038">
              <controlPr locked="0" defaultSize="0" autoFill="0" autoLine="0" autoPict="0">
                <anchor moveWithCells="1" sizeWithCells="1">
                  <from>
                    <xdr:col>15612</xdr:col>
                    <xdr:colOff>0</xdr:colOff>
                    <xdr:row>67</xdr:row>
                    <xdr:rowOff>0</xdr:rowOff>
                  </from>
                  <to>
                    <xdr:col>15612</xdr:col>
                    <xdr:colOff>0</xdr:colOff>
                    <xdr:row>67</xdr:row>
                    <xdr:rowOff>0</xdr:rowOff>
                  </to>
                </anchor>
              </controlPr>
            </control>
          </mc:Choice>
        </mc:AlternateContent>
        <mc:AlternateContent xmlns:mc="http://schemas.openxmlformats.org/markup-compatibility/2006">
          <mc:Choice Requires="x14">
            <control shapeId="77839" r:id="rId982" name="Button 1039">
              <controlPr locked="0" defaultSize="0" autoFill="0" autoLine="0" autoPict="0">
                <anchor moveWithCells="1" sizeWithCells="1">
                  <from>
                    <xdr:col>15612</xdr:col>
                    <xdr:colOff>0</xdr:colOff>
                    <xdr:row>65603</xdr:row>
                    <xdr:rowOff>0</xdr:rowOff>
                  </from>
                  <to>
                    <xdr:col>15612</xdr:col>
                    <xdr:colOff>0</xdr:colOff>
                    <xdr:row>65603</xdr:row>
                    <xdr:rowOff>0</xdr:rowOff>
                  </to>
                </anchor>
              </controlPr>
            </control>
          </mc:Choice>
        </mc:AlternateContent>
        <mc:AlternateContent xmlns:mc="http://schemas.openxmlformats.org/markup-compatibility/2006">
          <mc:Choice Requires="x14">
            <control shapeId="77840" r:id="rId983" name="Button 1040">
              <controlPr locked="0" defaultSize="0" autoFill="0" autoLine="0" autoPict="0">
                <anchor moveWithCells="1" sizeWithCells="1">
                  <from>
                    <xdr:col>15612</xdr:col>
                    <xdr:colOff>0</xdr:colOff>
                    <xdr:row>131139</xdr:row>
                    <xdr:rowOff>0</xdr:rowOff>
                  </from>
                  <to>
                    <xdr:col>15612</xdr:col>
                    <xdr:colOff>0</xdr:colOff>
                    <xdr:row>131139</xdr:row>
                    <xdr:rowOff>0</xdr:rowOff>
                  </to>
                </anchor>
              </controlPr>
            </control>
          </mc:Choice>
        </mc:AlternateContent>
        <mc:AlternateContent xmlns:mc="http://schemas.openxmlformats.org/markup-compatibility/2006">
          <mc:Choice Requires="x14">
            <control shapeId="77841" r:id="rId984" name="Button 1041">
              <controlPr locked="0" defaultSize="0" autoFill="0" autoLine="0" autoPict="0">
                <anchor moveWithCells="1" sizeWithCells="1">
                  <from>
                    <xdr:col>15612</xdr:col>
                    <xdr:colOff>0</xdr:colOff>
                    <xdr:row>196675</xdr:row>
                    <xdr:rowOff>0</xdr:rowOff>
                  </from>
                  <to>
                    <xdr:col>15612</xdr:col>
                    <xdr:colOff>0</xdr:colOff>
                    <xdr:row>196675</xdr:row>
                    <xdr:rowOff>0</xdr:rowOff>
                  </to>
                </anchor>
              </controlPr>
            </control>
          </mc:Choice>
        </mc:AlternateContent>
        <mc:AlternateContent xmlns:mc="http://schemas.openxmlformats.org/markup-compatibility/2006">
          <mc:Choice Requires="x14">
            <control shapeId="77842" r:id="rId985" name="Button 1042">
              <controlPr locked="0" defaultSize="0" autoFill="0" autoLine="0" autoPict="0">
                <anchor moveWithCells="1" sizeWithCells="1">
                  <from>
                    <xdr:col>15612</xdr:col>
                    <xdr:colOff>0</xdr:colOff>
                    <xdr:row>262211</xdr:row>
                    <xdr:rowOff>0</xdr:rowOff>
                  </from>
                  <to>
                    <xdr:col>15612</xdr:col>
                    <xdr:colOff>0</xdr:colOff>
                    <xdr:row>262211</xdr:row>
                    <xdr:rowOff>0</xdr:rowOff>
                  </to>
                </anchor>
              </controlPr>
            </control>
          </mc:Choice>
        </mc:AlternateContent>
        <mc:AlternateContent xmlns:mc="http://schemas.openxmlformats.org/markup-compatibility/2006">
          <mc:Choice Requires="x14">
            <control shapeId="77843" r:id="rId986" name="Button 1043">
              <controlPr locked="0" defaultSize="0" autoFill="0" autoLine="0" autoPict="0">
                <anchor moveWithCells="1" sizeWithCells="1">
                  <from>
                    <xdr:col>15612</xdr:col>
                    <xdr:colOff>0</xdr:colOff>
                    <xdr:row>327747</xdr:row>
                    <xdr:rowOff>0</xdr:rowOff>
                  </from>
                  <to>
                    <xdr:col>15612</xdr:col>
                    <xdr:colOff>0</xdr:colOff>
                    <xdr:row>327747</xdr:row>
                    <xdr:rowOff>0</xdr:rowOff>
                  </to>
                </anchor>
              </controlPr>
            </control>
          </mc:Choice>
        </mc:AlternateContent>
        <mc:AlternateContent xmlns:mc="http://schemas.openxmlformats.org/markup-compatibility/2006">
          <mc:Choice Requires="x14">
            <control shapeId="77844" r:id="rId987" name="Button 1044">
              <controlPr locked="0" defaultSize="0" autoFill="0" autoLine="0" autoPict="0">
                <anchor moveWithCells="1" sizeWithCells="1">
                  <from>
                    <xdr:col>15612</xdr:col>
                    <xdr:colOff>0</xdr:colOff>
                    <xdr:row>393283</xdr:row>
                    <xdr:rowOff>0</xdr:rowOff>
                  </from>
                  <to>
                    <xdr:col>15612</xdr:col>
                    <xdr:colOff>0</xdr:colOff>
                    <xdr:row>393283</xdr:row>
                    <xdr:rowOff>0</xdr:rowOff>
                  </to>
                </anchor>
              </controlPr>
            </control>
          </mc:Choice>
        </mc:AlternateContent>
        <mc:AlternateContent xmlns:mc="http://schemas.openxmlformats.org/markup-compatibility/2006">
          <mc:Choice Requires="x14">
            <control shapeId="77845" r:id="rId988" name="Button 1045">
              <controlPr locked="0" defaultSize="0" autoFill="0" autoLine="0" autoPict="0">
                <anchor moveWithCells="1" sizeWithCells="1">
                  <from>
                    <xdr:col>15612</xdr:col>
                    <xdr:colOff>0</xdr:colOff>
                    <xdr:row>458819</xdr:row>
                    <xdr:rowOff>0</xdr:rowOff>
                  </from>
                  <to>
                    <xdr:col>15612</xdr:col>
                    <xdr:colOff>0</xdr:colOff>
                    <xdr:row>458819</xdr:row>
                    <xdr:rowOff>0</xdr:rowOff>
                  </to>
                </anchor>
              </controlPr>
            </control>
          </mc:Choice>
        </mc:AlternateContent>
        <mc:AlternateContent xmlns:mc="http://schemas.openxmlformats.org/markup-compatibility/2006">
          <mc:Choice Requires="x14">
            <control shapeId="77846" r:id="rId989" name="Button 1046">
              <controlPr locked="0" defaultSize="0" autoFill="0" autoLine="0" autoPict="0">
                <anchor moveWithCells="1" sizeWithCells="1">
                  <from>
                    <xdr:col>15612</xdr:col>
                    <xdr:colOff>0</xdr:colOff>
                    <xdr:row>524355</xdr:row>
                    <xdr:rowOff>0</xdr:rowOff>
                  </from>
                  <to>
                    <xdr:col>15612</xdr:col>
                    <xdr:colOff>0</xdr:colOff>
                    <xdr:row>524355</xdr:row>
                    <xdr:rowOff>0</xdr:rowOff>
                  </to>
                </anchor>
              </controlPr>
            </control>
          </mc:Choice>
        </mc:AlternateContent>
        <mc:AlternateContent xmlns:mc="http://schemas.openxmlformats.org/markup-compatibility/2006">
          <mc:Choice Requires="x14">
            <control shapeId="77847" r:id="rId990" name="Button 1047">
              <controlPr locked="0" defaultSize="0" autoFill="0" autoLine="0" autoPict="0">
                <anchor moveWithCells="1" sizeWithCells="1">
                  <from>
                    <xdr:col>15612</xdr:col>
                    <xdr:colOff>0</xdr:colOff>
                    <xdr:row>589891</xdr:row>
                    <xdr:rowOff>0</xdr:rowOff>
                  </from>
                  <to>
                    <xdr:col>15612</xdr:col>
                    <xdr:colOff>0</xdr:colOff>
                    <xdr:row>589891</xdr:row>
                    <xdr:rowOff>0</xdr:rowOff>
                  </to>
                </anchor>
              </controlPr>
            </control>
          </mc:Choice>
        </mc:AlternateContent>
        <mc:AlternateContent xmlns:mc="http://schemas.openxmlformats.org/markup-compatibility/2006">
          <mc:Choice Requires="x14">
            <control shapeId="77848" r:id="rId991" name="Button 1048">
              <controlPr locked="0" defaultSize="0" autoFill="0" autoLine="0" autoPict="0">
                <anchor moveWithCells="1" sizeWithCells="1">
                  <from>
                    <xdr:col>15612</xdr:col>
                    <xdr:colOff>0</xdr:colOff>
                    <xdr:row>655427</xdr:row>
                    <xdr:rowOff>0</xdr:rowOff>
                  </from>
                  <to>
                    <xdr:col>15612</xdr:col>
                    <xdr:colOff>0</xdr:colOff>
                    <xdr:row>655427</xdr:row>
                    <xdr:rowOff>0</xdr:rowOff>
                  </to>
                </anchor>
              </controlPr>
            </control>
          </mc:Choice>
        </mc:AlternateContent>
        <mc:AlternateContent xmlns:mc="http://schemas.openxmlformats.org/markup-compatibility/2006">
          <mc:Choice Requires="x14">
            <control shapeId="77849" r:id="rId992" name="Button 1049">
              <controlPr locked="0" defaultSize="0" autoFill="0" autoLine="0" autoPict="0">
                <anchor moveWithCells="1" sizeWithCells="1">
                  <from>
                    <xdr:col>15612</xdr:col>
                    <xdr:colOff>0</xdr:colOff>
                    <xdr:row>720963</xdr:row>
                    <xdr:rowOff>0</xdr:rowOff>
                  </from>
                  <to>
                    <xdr:col>15612</xdr:col>
                    <xdr:colOff>0</xdr:colOff>
                    <xdr:row>720963</xdr:row>
                    <xdr:rowOff>0</xdr:rowOff>
                  </to>
                </anchor>
              </controlPr>
            </control>
          </mc:Choice>
        </mc:AlternateContent>
        <mc:AlternateContent xmlns:mc="http://schemas.openxmlformats.org/markup-compatibility/2006">
          <mc:Choice Requires="x14">
            <control shapeId="77850" r:id="rId993" name="Button 1050">
              <controlPr locked="0" defaultSize="0" autoFill="0" autoLine="0" autoPict="0">
                <anchor moveWithCells="1" sizeWithCells="1">
                  <from>
                    <xdr:col>15612</xdr:col>
                    <xdr:colOff>0</xdr:colOff>
                    <xdr:row>786499</xdr:row>
                    <xdr:rowOff>0</xdr:rowOff>
                  </from>
                  <to>
                    <xdr:col>15612</xdr:col>
                    <xdr:colOff>0</xdr:colOff>
                    <xdr:row>786499</xdr:row>
                    <xdr:rowOff>0</xdr:rowOff>
                  </to>
                </anchor>
              </controlPr>
            </control>
          </mc:Choice>
        </mc:AlternateContent>
        <mc:AlternateContent xmlns:mc="http://schemas.openxmlformats.org/markup-compatibility/2006">
          <mc:Choice Requires="x14">
            <control shapeId="77851" r:id="rId994" name="Button 1051">
              <controlPr locked="0" defaultSize="0" autoFill="0" autoLine="0" autoPict="0">
                <anchor moveWithCells="1" sizeWithCells="1">
                  <from>
                    <xdr:col>15612</xdr:col>
                    <xdr:colOff>0</xdr:colOff>
                    <xdr:row>852035</xdr:row>
                    <xdr:rowOff>0</xdr:rowOff>
                  </from>
                  <to>
                    <xdr:col>15612</xdr:col>
                    <xdr:colOff>0</xdr:colOff>
                    <xdr:row>852035</xdr:row>
                    <xdr:rowOff>0</xdr:rowOff>
                  </to>
                </anchor>
              </controlPr>
            </control>
          </mc:Choice>
        </mc:AlternateContent>
        <mc:AlternateContent xmlns:mc="http://schemas.openxmlformats.org/markup-compatibility/2006">
          <mc:Choice Requires="x14">
            <control shapeId="77852" r:id="rId995" name="Button 1052">
              <controlPr locked="0" defaultSize="0" autoFill="0" autoLine="0" autoPict="0">
                <anchor moveWithCells="1" sizeWithCells="1">
                  <from>
                    <xdr:col>15612</xdr:col>
                    <xdr:colOff>0</xdr:colOff>
                    <xdr:row>917571</xdr:row>
                    <xdr:rowOff>0</xdr:rowOff>
                  </from>
                  <to>
                    <xdr:col>15612</xdr:col>
                    <xdr:colOff>0</xdr:colOff>
                    <xdr:row>917571</xdr:row>
                    <xdr:rowOff>0</xdr:rowOff>
                  </to>
                </anchor>
              </controlPr>
            </control>
          </mc:Choice>
        </mc:AlternateContent>
        <mc:AlternateContent xmlns:mc="http://schemas.openxmlformats.org/markup-compatibility/2006">
          <mc:Choice Requires="x14">
            <control shapeId="77853" r:id="rId996" name="Button 1053">
              <controlPr locked="0" defaultSize="0" autoFill="0" autoLine="0" autoPict="0">
                <anchor moveWithCells="1" sizeWithCells="1">
                  <from>
                    <xdr:col>15612</xdr:col>
                    <xdr:colOff>0</xdr:colOff>
                    <xdr:row>983107</xdr:row>
                    <xdr:rowOff>0</xdr:rowOff>
                  </from>
                  <to>
                    <xdr:col>15612</xdr:col>
                    <xdr:colOff>0</xdr:colOff>
                    <xdr:row>983107</xdr:row>
                    <xdr:rowOff>0</xdr:rowOff>
                  </to>
                </anchor>
              </controlPr>
            </control>
          </mc:Choice>
        </mc:AlternateContent>
        <mc:AlternateContent xmlns:mc="http://schemas.openxmlformats.org/markup-compatibility/2006">
          <mc:Choice Requires="x14">
            <control shapeId="77854" r:id="rId997" name="Button 1054">
              <controlPr locked="0" defaultSize="0" autoFill="0" autoLine="0" autoPict="0">
                <anchor moveWithCells="1" sizeWithCells="1">
                  <from>
                    <xdr:col>15868</xdr:col>
                    <xdr:colOff>0</xdr:colOff>
                    <xdr:row>67</xdr:row>
                    <xdr:rowOff>0</xdr:rowOff>
                  </from>
                  <to>
                    <xdr:col>15868</xdr:col>
                    <xdr:colOff>0</xdr:colOff>
                    <xdr:row>67</xdr:row>
                    <xdr:rowOff>0</xdr:rowOff>
                  </to>
                </anchor>
              </controlPr>
            </control>
          </mc:Choice>
        </mc:AlternateContent>
        <mc:AlternateContent xmlns:mc="http://schemas.openxmlformats.org/markup-compatibility/2006">
          <mc:Choice Requires="x14">
            <control shapeId="77855" r:id="rId998" name="Button 1055">
              <controlPr locked="0" defaultSize="0" autoFill="0" autoLine="0" autoPict="0">
                <anchor moveWithCells="1" sizeWithCells="1">
                  <from>
                    <xdr:col>15868</xdr:col>
                    <xdr:colOff>0</xdr:colOff>
                    <xdr:row>65603</xdr:row>
                    <xdr:rowOff>0</xdr:rowOff>
                  </from>
                  <to>
                    <xdr:col>15868</xdr:col>
                    <xdr:colOff>0</xdr:colOff>
                    <xdr:row>65603</xdr:row>
                    <xdr:rowOff>0</xdr:rowOff>
                  </to>
                </anchor>
              </controlPr>
            </control>
          </mc:Choice>
        </mc:AlternateContent>
        <mc:AlternateContent xmlns:mc="http://schemas.openxmlformats.org/markup-compatibility/2006">
          <mc:Choice Requires="x14">
            <control shapeId="77856" r:id="rId999" name="Button 1056">
              <controlPr locked="0" defaultSize="0" autoFill="0" autoLine="0" autoPict="0">
                <anchor moveWithCells="1" sizeWithCells="1">
                  <from>
                    <xdr:col>15868</xdr:col>
                    <xdr:colOff>0</xdr:colOff>
                    <xdr:row>131139</xdr:row>
                    <xdr:rowOff>0</xdr:rowOff>
                  </from>
                  <to>
                    <xdr:col>15868</xdr:col>
                    <xdr:colOff>0</xdr:colOff>
                    <xdr:row>131139</xdr:row>
                    <xdr:rowOff>0</xdr:rowOff>
                  </to>
                </anchor>
              </controlPr>
            </control>
          </mc:Choice>
        </mc:AlternateContent>
        <mc:AlternateContent xmlns:mc="http://schemas.openxmlformats.org/markup-compatibility/2006">
          <mc:Choice Requires="x14">
            <control shapeId="77857" r:id="rId1000" name="Button 1057">
              <controlPr locked="0" defaultSize="0" autoFill="0" autoLine="0" autoPict="0">
                <anchor moveWithCells="1" sizeWithCells="1">
                  <from>
                    <xdr:col>15868</xdr:col>
                    <xdr:colOff>0</xdr:colOff>
                    <xdr:row>196675</xdr:row>
                    <xdr:rowOff>0</xdr:rowOff>
                  </from>
                  <to>
                    <xdr:col>15868</xdr:col>
                    <xdr:colOff>0</xdr:colOff>
                    <xdr:row>196675</xdr:row>
                    <xdr:rowOff>0</xdr:rowOff>
                  </to>
                </anchor>
              </controlPr>
            </control>
          </mc:Choice>
        </mc:AlternateContent>
        <mc:AlternateContent xmlns:mc="http://schemas.openxmlformats.org/markup-compatibility/2006">
          <mc:Choice Requires="x14">
            <control shapeId="77858" r:id="rId1001" name="Button 1058">
              <controlPr locked="0" defaultSize="0" autoFill="0" autoLine="0" autoPict="0">
                <anchor moveWithCells="1" sizeWithCells="1">
                  <from>
                    <xdr:col>15868</xdr:col>
                    <xdr:colOff>0</xdr:colOff>
                    <xdr:row>262211</xdr:row>
                    <xdr:rowOff>0</xdr:rowOff>
                  </from>
                  <to>
                    <xdr:col>15868</xdr:col>
                    <xdr:colOff>0</xdr:colOff>
                    <xdr:row>262211</xdr:row>
                    <xdr:rowOff>0</xdr:rowOff>
                  </to>
                </anchor>
              </controlPr>
            </control>
          </mc:Choice>
        </mc:AlternateContent>
        <mc:AlternateContent xmlns:mc="http://schemas.openxmlformats.org/markup-compatibility/2006">
          <mc:Choice Requires="x14">
            <control shapeId="77859" r:id="rId1002" name="Button 1059">
              <controlPr locked="0" defaultSize="0" autoFill="0" autoLine="0" autoPict="0">
                <anchor moveWithCells="1" sizeWithCells="1">
                  <from>
                    <xdr:col>15868</xdr:col>
                    <xdr:colOff>0</xdr:colOff>
                    <xdr:row>327747</xdr:row>
                    <xdr:rowOff>0</xdr:rowOff>
                  </from>
                  <to>
                    <xdr:col>15868</xdr:col>
                    <xdr:colOff>0</xdr:colOff>
                    <xdr:row>327747</xdr:row>
                    <xdr:rowOff>0</xdr:rowOff>
                  </to>
                </anchor>
              </controlPr>
            </control>
          </mc:Choice>
        </mc:AlternateContent>
        <mc:AlternateContent xmlns:mc="http://schemas.openxmlformats.org/markup-compatibility/2006">
          <mc:Choice Requires="x14">
            <control shapeId="77860" r:id="rId1003" name="Button 1060">
              <controlPr locked="0" defaultSize="0" autoFill="0" autoLine="0" autoPict="0">
                <anchor moveWithCells="1" sizeWithCells="1">
                  <from>
                    <xdr:col>15868</xdr:col>
                    <xdr:colOff>0</xdr:colOff>
                    <xdr:row>393283</xdr:row>
                    <xdr:rowOff>0</xdr:rowOff>
                  </from>
                  <to>
                    <xdr:col>15868</xdr:col>
                    <xdr:colOff>0</xdr:colOff>
                    <xdr:row>393283</xdr:row>
                    <xdr:rowOff>0</xdr:rowOff>
                  </to>
                </anchor>
              </controlPr>
            </control>
          </mc:Choice>
        </mc:AlternateContent>
        <mc:AlternateContent xmlns:mc="http://schemas.openxmlformats.org/markup-compatibility/2006">
          <mc:Choice Requires="x14">
            <control shapeId="77861" r:id="rId1004" name="Button 1061">
              <controlPr locked="0" defaultSize="0" autoFill="0" autoLine="0" autoPict="0">
                <anchor moveWithCells="1" sizeWithCells="1">
                  <from>
                    <xdr:col>15868</xdr:col>
                    <xdr:colOff>0</xdr:colOff>
                    <xdr:row>458819</xdr:row>
                    <xdr:rowOff>0</xdr:rowOff>
                  </from>
                  <to>
                    <xdr:col>15868</xdr:col>
                    <xdr:colOff>0</xdr:colOff>
                    <xdr:row>458819</xdr:row>
                    <xdr:rowOff>0</xdr:rowOff>
                  </to>
                </anchor>
              </controlPr>
            </control>
          </mc:Choice>
        </mc:AlternateContent>
        <mc:AlternateContent xmlns:mc="http://schemas.openxmlformats.org/markup-compatibility/2006">
          <mc:Choice Requires="x14">
            <control shapeId="77862" r:id="rId1005" name="Button 1062">
              <controlPr locked="0" defaultSize="0" autoFill="0" autoLine="0" autoPict="0">
                <anchor moveWithCells="1" sizeWithCells="1">
                  <from>
                    <xdr:col>15868</xdr:col>
                    <xdr:colOff>0</xdr:colOff>
                    <xdr:row>524355</xdr:row>
                    <xdr:rowOff>0</xdr:rowOff>
                  </from>
                  <to>
                    <xdr:col>15868</xdr:col>
                    <xdr:colOff>0</xdr:colOff>
                    <xdr:row>524355</xdr:row>
                    <xdr:rowOff>0</xdr:rowOff>
                  </to>
                </anchor>
              </controlPr>
            </control>
          </mc:Choice>
        </mc:AlternateContent>
        <mc:AlternateContent xmlns:mc="http://schemas.openxmlformats.org/markup-compatibility/2006">
          <mc:Choice Requires="x14">
            <control shapeId="77863" r:id="rId1006" name="Button 1063">
              <controlPr locked="0" defaultSize="0" autoFill="0" autoLine="0" autoPict="0">
                <anchor moveWithCells="1" sizeWithCells="1">
                  <from>
                    <xdr:col>15868</xdr:col>
                    <xdr:colOff>0</xdr:colOff>
                    <xdr:row>589891</xdr:row>
                    <xdr:rowOff>0</xdr:rowOff>
                  </from>
                  <to>
                    <xdr:col>15868</xdr:col>
                    <xdr:colOff>0</xdr:colOff>
                    <xdr:row>589891</xdr:row>
                    <xdr:rowOff>0</xdr:rowOff>
                  </to>
                </anchor>
              </controlPr>
            </control>
          </mc:Choice>
        </mc:AlternateContent>
        <mc:AlternateContent xmlns:mc="http://schemas.openxmlformats.org/markup-compatibility/2006">
          <mc:Choice Requires="x14">
            <control shapeId="77864" r:id="rId1007" name="Button 1064">
              <controlPr locked="0" defaultSize="0" autoFill="0" autoLine="0" autoPict="0">
                <anchor moveWithCells="1" sizeWithCells="1">
                  <from>
                    <xdr:col>15868</xdr:col>
                    <xdr:colOff>0</xdr:colOff>
                    <xdr:row>655427</xdr:row>
                    <xdr:rowOff>0</xdr:rowOff>
                  </from>
                  <to>
                    <xdr:col>15868</xdr:col>
                    <xdr:colOff>0</xdr:colOff>
                    <xdr:row>655427</xdr:row>
                    <xdr:rowOff>0</xdr:rowOff>
                  </to>
                </anchor>
              </controlPr>
            </control>
          </mc:Choice>
        </mc:AlternateContent>
        <mc:AlternateContent xmlns:mc="http://schemas.openxmlformats.org/markup-compatibility/2006">
          <mc:Choice Requires="x14">
            <control shapeId="77865" r:id="rId1008" name="Button 1065">
              <controlPr locked="0" defaultSize="0" autoFill="0" autoLine="0" autoPict="0">
                <anchor moveWithCells="1" sizeWithCells="1">
                  <from>
                    <xdr:col>15868</xdr:col>
                    <xdr:colOff>0</xdr:colOff>
                    <xdr:row>720963</xdr:row>
                    <xdr:rowOff>0</xdr:rowOff>
                  </from>
                  <to>
                    <xdr:col>15868</xdr:col>
                    <xdr:colOff>0</xdr:colOff>
                    <xdr:row>720963</xdr:row>
                    <xdr:rowOff>0</xdr:rowOff>
                  </to>
                </anchor>
              </controlPr>
            </control>
          </mc:Choice>
        </mc:AlternateContent>
        <mc:AlternateContent xmlns:mc="http://schemas.openxmlformats.org/markup-compatibility/2006">
          <mc:Choice Requires="x14">
            <control shapeId="77866" r:id="rId1009" name="Button 1066">
              <controlPr locked="0" defaultSize="0" autoFill="0" autoLine="0" autoPict="0">
                <anchor moveWithCells="1" sizeWithCells="1">
                  <from>
                    <xdr:col>15868</xdr:col>
                    <xdr:colOff>0</xdr:colOff>
                    <xdr:row>786499</xdr:row>
                    <xdr:rowOff>0</xdr:rowOff>
                  </from>
                  <to>
                    <xdr:col>15868</xdr:col>
                    <xdr:colOff>0</xdr:colOff>
                    <xdr:row>786499</xdr:row>
                    <xdr:rowOff>0</xdr:rowOff>
                  </to>
                </anchor>
              </controlPr>
            </control>
          </mc:Choice>
        </mc:AlternateContent>
        <mc:AlternateContent xmlns:mc="http://schemas.openxmlformats.org/markup-compatibility/2006">
          <mc:Choice Requires="x14">
            <control shapeId="77867" r:id="rId1010" name="Button 1067">
              <controlPr locked="0" defaultSize="0" autoFill="0" autoLine="0" autoPict="0">
                <anchor moveWithCells="1" sizeWithCells="1">
                  <from>
                    <xdr:col>15868</xdr:col>
                    <xdr:colOff>0</xdr:colOff>
                    <xdr:row>852035</xdr:row>
                    <xdr:rowOff>0</xdr:rowOff>
                  </from>
                  <to>
                    <xdr:col>15868</xdr:col>
                    <xdr:colOff>0</xdr:colOff>
                    <xdr:row>852035</xdr:row>
                    <xdr:rowOff>0</xdr:rowOff>
                  </to>
                </anchor>
              </controlPr>
            </control>
          </mc:Choice>
        </mc:AlternateContent>
        <mc:AlternateContent xmlns:mc="http://schemas.openxmlformats.org/markup-compatibility/2006">
          <mc:Choice Requires="x14">
            <control shapeId="77868" r:id="rId1011" name="Button 1068">
              <controlPr locked="0" defaultSize="0" autoFill="0" autoLine="0" autoPict="0">
                <anchor moveWithCells="1" sizeWithCells="1">
                  <from>
                    <xdr:col>15868</xdr:col>
                    <xdr:colOff>0</xdr:colOff>
                    <xdr:row>917571</xdr:row>
                    <xdr:rowOff>0</xdr:rowOff>
                  </from>
                  <to>
                    <xdr:col>15868</xdr:col>
                    <xdr:colOff>0</xdr:colOff>
                    <xdr:row>917571</xdr:row>
                    <xdr:rowOff>0</xdr:rowOff>
                  </to>
                </anchor>
              </controlPr>
            </control>
          </mc:Choice>
        </mc:AlternateContent>
        <mc:AlternateContent xmlns:mc="http://schemas.openxmlformats.org/markup-compatibility/2006">
          <mc:Choice Requires="x14">
            <control shapeId="77869" r:id="rId1012" name="Button 1069">
              <controlPr locked="0" defaultSize="0" autoFill="0" autoLine="0" autoPict="0">
                <anchor moveWithCells="1" sizeWithCells="1">
                  <from>
                    <xdr:col>15868</xdr:col>
                    <xdr:colOff>0</xdr:colOff>
                    <xdr:row>983107</xdr:row>
                    <xdr:rowOff>0</xdr:rowOff>
                  </from>
                  <to>
                    <xdr:col>15868</xdr:col>
                    <xdr:colOff>0</xdr:colOff>
                    <xdr:row>983107</xdr:row>
                    <xdr:rowOff>0</xdr:rowOff>
                  </to>
                </anchor>
              </controlPr>
            </control>
          </mc:Choice>
        </mc:AlternateContent>
        <mc:AlternateContent xmlns:mc="http://schemas.openxmlformats.org/markup-compatibility/2006">
          <mc:Choice Requires="x14">
            <control shapeId="77870" r:id="rId1013" name="Button 1070">
              <controlPr locked="0" defaultSize="0" autoFill="0" autoLine="0" autoPict="0">
                <anchor moveWithCells="1" sizeWithCells="1">
                  <from>
                    <xdr:col>16124</xdr:col>
                    <xdr:colOff>0</xdr:colOff>
                    <xdr:row>67</xdr:row>
                    <xdr:rowOff>0</xdr:rowOff>
                  </from>
                  <to>
                    <xdr:col>16124</xdr:col>
                    <xdr:colOff>0</xdr:colOff>
                    <xdr:row>67</xdr:row>
                    <xdr:rowOff>0</xdr:rowOff>
                  </to>
                </anchor>
              </controlPr>
            </control>
          </mc:Choice>
        </mc:AlternateContent>
        <mc:AlternateContent xmlns:mc="http://schemas.openxmlformats.org/markup-compatibility/2006">
          <mc:Choice Requires="x14">
            <control shapeId="77871" r:id="rId1014" name="Button 1071">
              <controlPr locked="0" defaultSize="0" autoFill="0" autoLine="0" autoPict="0">
                <anchor moveWithCells="1" sizeWithCells="1">
                  <from>
                    <xdr:col>16124</xdr:col>
                    <xdr:colOff>0</xdr:colOff>
                    <xdr:row>65603</xdr:row>
                    <xdr:rowOff>0</xdr:rowOff>
                  </from>
                  <to>
                    <xdr:col>16124</xdr:col>
                    <xdr:colOff>0</xdr:colOff>
                    <xdr:row>65603</xdr:row>
                    <xdr:rowOff>0</xdr:rowOff>
                  </to>
                </anchor>
              </controlPr>
            </control>
          </mc:Choice>
        </mc:AlternateContent>
        <mc:AlternateContent xmlns:mc="http://schemas.openxmlformats.org/markup-compatibility/2006">
          <mc:Choice Requires="x14">
            <control shapeId="77872" r:id="rId1015" name="Button 1072">
              <controlPr locked="0" defaultSize="0" autoFill="0" autoLine="0" autoPict="0">
                <anchor moveWithCells="1" sizeWithCells="1">
                  <from>
                    <xdr:col>16124</xdr:col>
                    <xdr:colOff>0</xdr:colOff>
                    <xdr:row>131139</xdr:row>
                    <xdr:rowOff>0</xdr:rowOff>
                  </from>
                  <to>
                    <xdr:col>16124</xdr:col>
                    <xdr:colOff>0</xdr:colOff>
                    <xdr:row>131139</xdr:row>
                    <xdr:rowOff>0</xdr:rowOff>
                  </to>
                </anchor>
              </controlPr>
            </control>
          </mc:Choice>
        </mc:AlternateContent>
        <mc:AlternateContent xmlns:mc="http://schemas.openxmlformats.org/markup-compatibility/2006">
          <mc:Choice Requires="x14">
            <control shapeId="77873" r:id="rId1016" name="Button 1073">
              <controlPr locked="0" defaultSize="0" autoFill="0" autoLine="0" autoPict="0">
                <anchor moveWithCells="1" sizeWithCells="1">
                  <from>
                    <xdr:col>16124</xdr:col>
                    <xdr:colOff>0</xdr:colOff>
                    <xdr:row>196675</xdr:row>
                    <xdr:rowOff>0</xdr:rowOff>
                  </from>
                  <to>
                    <xdr:col>16124</xdr:col>
                    <xdr:colOff>0</xdr:colOff>
                    <xdr:row>196675</xdr:row>
                    <xdr:rowOff>0</xdr:rowOff>
                  </to>
                </anchor>
              </controlPr>
            </control>
          </mc:Choice>
        </mc:AlternateContent>
        <mc:AlternateContent xmlns:mc="http://schemas.openxmlformats.org/markup-compatibility/2006">
          <mc:Choice Requires="x14">
            <control shapeId="77874" r:id="rId1017" name="Button 1074">
              <controlPr locked="0" defaultSize="0" autoFill="0" autoLine="0" autoPict="0">
                <anchor moveWithCells="1" sizeWithCells="1">
                  <from>
                    <xdr:col>16124</xdr:col>
                    <xdr:colOff>0</xdr:colOff>
                    <xdr:row>262211</xdr:row>
                    <xdr:rowOff>0</xdr:rowOff>
                  </from>
                  <to>
                    <xdr:col>16124</xdr:col>
                    <xdr:colOff>0</xdr:colOff>
                    <xdr:row>262211</xdr:row>
                    <xdr:rowOff>0</xdr:rowOff>
                  </to>
                </anchor>
              </controlPr>
            </control>
          </mc:Choice>
        </mc:AlternateContent>
        <mc:AlternateContent xmlns:mc="http://schemas.openxmlformats.org/markup-compatibility/2006">
          <mc:Choice Requires="x14">
            <control shapeId="77875" r:id="rId1018" name="Button 1075">
              <controlPr locked="0" defaultSize="0" autoFill="0" autoLine="0" autoPict="0">
                <anchor moveWithCells="1" sizeWithCells="1">
                  <from>
                    <xdr:col>16124</xdr:col>
                    <xdr:colOff>0</xdr:colOff>
                    <xdr:row>327747</xdr:row>
                    <xdr:rowOff>0</xdr:rowOff>
                  </from>
                  <to>
                    <xdr:col>16124</xdr:col>
                    <xdr:colOff>0</xdr:colOff>
                    <xdr:row>327747</xdr:row>
                    <xdr:rowOff>0</xdr:rowOff>
                  </to>
                </anchor>
              </controlPr>
            </control>
          </mc:Choice>
        </mc:AlternateContent>
        <mc:AlternateContent xmlns:mc="http://schemas.openxmlformats.org/markup-compatibility/2006">
          <mc:Choice Requires="x14">
            <control shapeId="77876" r:id="rId1019" name="Button 1076">
              <controlPr locked="0" defaultSize="0" autoFill="0" autoLine="0" autoPict="0">
                <anchor moveWithCells="1" sizeWithCells="1">
                  <from>
                    <xdr:col>16124</xdr:col>
                    <xdr:colOff>0</xdr:colOff>
                    <xdr:row>393283</xdr:row>
                    <xdr:rowOff>0</xdr:rowOff>
                  </from>
                  <to>
                    <xdr:col>16124</xdr:col>
                    <xdr:colOff>0</xdr:colOff>
                    <xdr:row>393283</xdr:row>
                    <xdr:rowOff>0</xdr:rowOff>
                  </to>
                </anchor>
              </controlPr>
            </control>
          </mc:Choice>
        </mc:AlternateContent>
        <mc:AlternateContent xmlns:mc="http://schemas.openxmlformats.org/markup-compatibility/2006">
          <mc:Choice Requires="x14">
            <control shapeId="77877" r:id="rId1020" name="Button 1077">
              <controlPr locked="0" defaultSize="0" autoFill="0" autoLine="0" autoPict="0">
                <anchor moveWithCells="1" sizeWithCells="1">
                  <from>
                    <xdr:col>16124</xdr:col>
                    <xdr:colOff>0</xdr:colOff>
                    <xdr:row>458819</xdr:row>
                    <xdr:rowOff>0</xdr:rowOff>
                  </from>
                  <to>
                    <xdr:col>16124</xdr:col>
                    <xdr:colOff>0</xdr:colOff>
                    <xdr:row>458819</xdr:row>
                    <xdr:rowOff>0</xdr:rowOff>
                  </to>
                </anchor>
              </controlPr>
            </control>
          </mc:Choice>
        </mc:AlternateContent>
        <mc:AlternateContent xmlns:mc="http://schemas.openxmlformats.org/markup-compatibility/2006">
          <mc:Choice Requires="x14">
            <control shapeId="77878" r:id="rId1021" name="Button 1078">
              <controlPr locked="0" defaultSize="0" autoFill="0" autoLine="0" autoPict="0">
                <anchor moveWithCells="1" sizeWithCells="1">
                  <from>
                    <xdr:col>16124</xdr:col>
                    <xdr:colOff>0</xdr:colOff>
                    <xdr:row>524355</xdr:row>
                    <xdr:rowOff>0</xdr:rowOff>
                  </from>
                  <to>
                    <xdr:col>16124</xdr:col>
                    <xdr:colOff>0</xdr:colOff>
                    <xdr:row>524355</xdr:row>
                    <xdr:rowOff>0</xdr:rowOff>
                  </to>
                </anchor>
              </controlPr>
            </control>
          </mc:Choice>
        </mc:AlternateContent>
        <mc:AlternateContent xmlns:mc="http://schemas.openxmlformats.org/markup-compatibility/2006">
          <mc:Choice Requires="x14">
            <control shapeId="77879" r:id="rId1022" name="Button 1079">
              <controlPr locked="0" defaultSize="0" autoFill="0" autoLine="0" autoPict="0">
                <anchor moveWithCells="1" sizeWithCells="1">
                  <from>
                    <xdr:col>16124</xdr:col>
                    <xdr:colOff>0</xdr:colOff>
                    <xdr:row>589891</xdr:row>
                    <xdr:rowOff>0</xdr:rowOff>
                  </from>
                  <to>
                    <xdr:col>16124</xdr:col>
                    <xdr:colOff>0</xdr:colOff>
                    <xdr:row>589891</xdr:row>
                    <xdr:rowOff>0</xdr:rowOff>
                  </to>
                </anchor>
              </controlPr>
            </control>
          </mc:Choice>
        </mc:AlternateContent>
        <mc:AlternateContent xmlns:mc="http://schemas.openxmlformats.org/markup-compatibility/2006">
          <mc:Choice Requires="x14">
            <control shapeId="77880" r:id="rId1023" name="Button 1080">
              <controlPr locked="0" defaultSize="0" autoFill="0" autoLine="0" autoPict="0">
                <anchor moveWithCells="1" sizeWithCells="1">
                  <from>
                    <xdr:col>16124</xdr:col>
                    <xdr:colOff>0</xdr:colOff>
                    <xdr:row>655427</xdr:row>
                    <xdr:rowOff>0</xdr:rowOff>
                  </from>
                  <to>
                    <xdr:col>16124</xdr:col>
                    <xdr:colOff>0</xdr:colOff>
                    <xdr:row>655427</xdr:row>
                    <xdr:rowOff>0</xdr:rowOff>
                  </to>
                </anchor>
              </controlPr>
            </control>
          </mc:Choice>
        </mc:AlternateContent>
        <mc:AlternateContent xmlns:mc="http://schemas.openxmlformats.org/markup-compatibility/2006">
          <mc:Choice Requires="x14">
            <control shapeId="77881" r:id="rId1024" name="Button 1081">
              <controlPr locked="0" defaultSize="0" autoFill="0" autoLine="0" autoPict="0">
                <anchor moveWithCells="1" sizeWithCells="1">
                  <from>
                    <xdr:col>16124</xdr:col>
                    <xdr:colOff>0</xdr:colOff>
                    <xdr:row>720963</xdr:row>
                    <xdr:rowOff>0</xdr:rowOff>
                  </from>
                  <to>
                    <xdr:col>16124</xdr:col>
                    <xdr:colOff>0</xdr:colOff>
                    <xdr:row>720963</xdr:row>
                    <xdr:rowOff>0</xdr:rowOff>
                  </to>
                </anchor>
              </controlPr>
            </control>
          </mc:Choice>
        </mc:AlternateContent>
        <mc:AlternateContent xmlns:mc="http://schemas.openxmlformats.org/markup-compatibility/2006">
          <mc:Choice Requires="x14">
            <control shapeId="77882" r:id="rId1025" name="Button 1082">
              <controlPr locked="0" defaultSize="0" autoFill="0" autoLine="0" autoPict="0">
                <anchor moveWithCells="1" sizeWithCells="1">
                  <from>
                    <xdr:col>16124</xdr:col>
                    <xdr:colOff>0</xdr:colOff>
                    <xdr:row>786499</xdr:row>
                    <xdr:rowOff>0</xdr:rowOff>
                  </from>
                  <to>
                    <xdr:col>16124</xdr:col>
                    <xdr:colOff>0</xdr:colOff>
                    <xdr:row>786499</xdr:row>
                    <xdr:rowOff>0</xdr:rowOff>
                  </to>
                </anchor>
              </controlPr>
            </control>
          </mc:Choice>
        </mc:AlternateContent>
        <mc:AlternateContent xmlns:mc="http://schemas.openxmlformats.org/markup-compatibility/2006">
          <mc:Choice Requires="x14">
            <control shapeId="77883" r:id="rId1026" name="Button 1083">
              <controlPr locked="0" defaultSize="0" autoFill="0" autoLine="0" autoPict="0">
                <anchor moveWithCells="1" sizeWithCells="1">
                  <from>
                    <xdr:col>16124</xdr:col>
                    <xdr:colOff>0</xdr:colOff>
                    <xdr:row>852035</xdr:row>
                    <xdr:rowOff>0</xdr:rowOff>
                  </from>
                  <to>
                    <xdr:col>16124</xdr:col>
                    <xdr:colOff>0</xdr:colOff>
                    <xdr:row>852035</xdr:row>
                    <xdr:rowOff>0</xdr:rowOff>
                  </to>
                </anchor>
              </controlPr>
            </control>
          </mc:Choice>
        </mc:AlternateContent>
        <mc:AlternateContent xmlns:mc="http://schemas.openxmlformats.org/markup-compatibility/2006">
          <mc:Choice Requires="x14">
            <control shapeId="77884" r:id="rId1027" name="Button 1084">
              <controlPr locked="0" defaultSize="0" autoFill="0" autoLine="0" autoPict="0">
                <anchor moveWithCells="1" sizeWithCells="1">
                  <from>
                    <xdr:col>16124</xdr:col>
                    <xdr:colOff>0</xdr:colOff>
                    <xdr:row>917571</xdr:row>
                    <xdr:rowOff>0</xdr:rowOff>
                  </from>
                  <to>
                    <xdr:col>16124</xdr:col>
                    <xdr:colOff>0</xdr:colOff>
                    <xdr:row>917571</xdr:row>
                    <xdr:rowOff>0</xdr:rowOff>
                  </to>
                </anchor>
              </controlPr>
            </control>
          </mc:Choice>
        </mc:AlternateContent>
        <mc:AlternateContent xmlns:mc="http://schemas.openxmlformats.org/markup-compatibility/2006">
          <mc:Choice Requires="x14">
            <control shapeId="77885" r:id="rId1028" name="Button 1085">
              <controlPr locked="0" defaultSize="0" autoFill="0" autoLine="0" autoPict="0">
                <anchor moveWithCells="1" sizeWithCells="1">
                  <from>
                    <xdr:col>16124</xdr:col>
                    <xdr:colOff>0</xdr:colOff>
                    <xdr:row>983107</xdr:row>
                    <xdr:rowOff>0</xdr:rowOff>
                  </from>
                  <to>
                    <xdr:col>16124</xdr:col>
                    <xdr:colOff>0</xdr:colOff>
                    <xdr:row>983107</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pageSetUpPr fitToPage="1"/>
  </sheetPr>
  <dimension ref="A1:F87"/>
  <sheetViews>
    <sheetView defaultGridColor="0" colorId="22" zoomScale="75" zoomScaleNormal="75" workbookViewId="0">
      <selection activeCell="J45" sqref="J45"/>
    </sheetView>
  </sheetViews>
  <sheetFormatPr defaultColWidth="9.84375" defaultRowHeight="15.5"/>
  <cols>
    <col min="1" max="1" width="4.84375" customWidth="1"/>
    <col min="2" max="2" width="70.84375" customWidth="1"/>
    <col min="3" max="3" width="32.53515625" customWidth="1"/>
    <col min="252" max="252" width="4.84375" customWidth="1"/>
    <col min="253" max="253" width="70.84375" customWidth="1"/>
    <col min="254" max="254" width="32.53515625" customWidth="1"/>
    <col min="508" max="508" width="4.84375" customWidth="1"/>
    <col min="509" max="509" width="70.84375" customWidth="1"/>
    <col min="510" max="510" width="32.53515625" customWidth="1"/>
    <col min="764" max="764" width="4.84375" customWidth="1"/>
    <col min="765" max="765" width="70.84375" customWidth="1"/>
    <col min="766" max="766" width="32.53515625" customWidth="1"/>
    <col min="1020" max="1020" width="4.84375" customWidth="1"/>
    <col min="1021" max="1021" width="70.84375" customWidth="1"/>
    <col min="1022" max="1022" width="32.53515625" customWidth="1"/>
    <col min="1276" max="1276" width="4.84375" customWidth="1"/>
    <col min="1277" max="1277" width="70.84375" customWidth="1"/>
    <col min="1278" max="1278" width="32.53515625" customWidth="1"/>
    <col min="1532" max="1532" width="4.84375" customWidth="1"/>
    <col min="1533" max="1533" width="70.84375" customWidth="1"/>
    <col min="1534" max="1534" width="32.53515625" customWidth="1"/>
    <col min="1788" max="1788" width="4.84375" customWidth="1"/>
    <col min="1789" max="1789" width="70.84375" customWidth="1"/>
    <col min="1790" max="1790" width="32.53515625" customWidth="1"/>
    <col min="2044" max="2044" width="4.84375" customWidth="1"/>
    <col min="2045" max="2045" width="70.84375" customWidth="1"/>
    <col min="2046" max="2046" width="32.53515625" customWidth="1"/>
    <col min="2300" max="2300" width="4.84375" customWidth="1"/>
    <col min="2301" max="2301" width="70.84375" customWidth="1"/>
    <col min="2302" max="2302" width="32.53515625" customWidth="1"/>
    <col min="2556" max="2556" width="4.84375" customWidth="1"/>
    <col min="2557" max="2557" width="70.84375" customWidth="1"/>
    <col min="2558" max="2558" width="32.53515625" customWidth="1"/>
    <col min="2812" max="2812" width="4.84375" customWidth="1"/>
    <col min="2813" max="2813" width="70.84375" customWidth="1"/>
    <col min="2814" max="2814" width="32.53515625" customWidth="1"/>
    <col min="3068" max="3068" width="4.84375" customWidth="1"/>
    <col min="3069" max="3069" width="70.84375" customWidth="1"/>
    <col min="3070" max="3070" width="32.53515625" customWidth="1"/>
    <col min="3324" max="3324" width="4.84375" customWidth="1"/>
    <col min="3325" max="3325" width="70.84375" customWidth="1"/>
    <col min="3326" max="3326" width="32.53515625" customWidth="1"/>
    <col min="3580" max="3580" width="4.84375" customWidth="1"/>
    <col min="3581" max="3581" width="70.84375" customWidth="1"/>
    <col min="3582" max="3582" width="32.53515625" customWidth="1"/>
    <col min="3836" max="3836" width="4.84375" customWidth="1"/>
    <col min="3837" max="3837" width="70.84375" customWidth="1"/>
    <col min="3838" max="3838" width="32.53515625" customWidth="1"/>
    <col min="4092" max="4092" width="4.84375" customWidth="1"/>
    <col min="4093" max="4093" width="70.84375" customWidth="1"/>
    <col min="4094" max="4094" width="32.53515625" customWidth="1"/>
    <col min="4348" max="4348" width="4.84375" customWidth="1"/>
    <col min="4349" max="4349" width="70.84375" customWidth="1"/>
    <col min="4350" max="4350" width="32.53515625" customWidth="1"/>
    <col min="4604" max="4604" width="4.84375" customWidth="1"/>
    <col min="4605" max="4605" width="70.84375" customWidth="1"/>
    <col min="4606" max="4606" width="32.53515625" customWidth="1"/>
    <col min="4860" max="4860" width="4.84375" customWidth="1"/>
    <col min="4861" max="4861" width="70.84375" customWidth="1"/>
    <col min="4862" max="4862" width="32.53515625" customWidth="1"/>
    <col min="5116" max="5116" width="4.84375" customWidth="1"/>
    <col min="5117" max="5117" width="70.84375" customWidth="1"/>
    <col min="5118" max="5118" width="32.53515625" customWidth="1"/>
    <col min="5372" max="5372" width="4.84375" customWidth="1"/>
    <col min="5373" max="5373" width="70.84375" customWidth="1"/>
    <col min="5374" max="5374" width="32.53515625" customWidth="1"/>
    <col min="5628" max="5628" width="4.84375" customWidth="1"/>
    <col min="5629" max="5629" width="70.84375" customWidth="1"/>
    <col min="5630" max="5630" width="32.53515625" customWidth="1"/>
    <col min="5884" max="5884" width="4.84375" customWidth="1"/>
    <col min="5885" max="5885" width="70.84375" customWidth="1"/>
    <col min="5886" max="5886" width="32.53515625" customWidth="1"/>
    <col min="6140" max="6140" width="4.84375" customWidth="1"/>
    <col min="6141" max="6141" width="70.84375" customWidth="1"/>
    <col min="6142" max="6142" width="32.53515625" customWidth="1"/>
    <col min="6396" max="6396" width="4.84375" customWidth="1"/>
    <col min="6397" max="6397" width="70.84375" customWidth="1"/>
    <col min="6398" max="6398" width="32.53515625" customWidth="1"/>
    <col min="6652" max="6652" width="4.84375" customWidth="1"/>
    <col min="6653" max="6653" width="70.84375" customWidth="1"/>
    <col min="6654" max="6654" width="32.53515625" customWidth="1"/>
    <col min="6908" max="6908" width="4.84375" customWidth="1"/>
    <col min="6909" max="6909" width="70.84375" customWidth="1"/>
    <col min="6910" max="6910" width="32.53515625" customWidth="1"/>
    <col min="7164" max="7164" width="4.84375" customWidth="1"/>
    <col min="7165" max="7165" width="70.84375" customWidth="1"/>
    <col min="7166" max="7166" width="32.53515625" customWidth="1"/>
    <col min="7420" max="7420" width="4.84375" customWidth="1"/>
    <col min="7421" max="7421" width="70.84375" customWidth="1"/>
    <col min="7422" max="7422" width="32.53515625" customWidth="1"/>
    <col min="7676" max="7676" width="4.84375" customWidth="1"/>
    <col min="7677" max="7677" width="70.84375" customWidth="1"/>
    <col min="7678" max="7678" width="32.53515625" customWidth="1"/>
    <col min="7932" max="7932" width="4.84375" customWidth="1"/>
    <col min="7933" max="7933" width="70.84375" customWidth="1"/>
    <col min="7934" max="7934" width="32.53515625" customWidth="1"/>
    <col min="8188" max="8188" width="4.84375" customWidth="1"/>
    <col min="8189" max="8189" width="70.84375" customWidth="1"/>
    <col min="8190" max="8190" width="32.53515625" customWidth="1"/>
    <col min="8444" max="8444" width="4.84375" customWidth="1"/>
    <col min="8445" max="8445" width="70.84375" customWidth="1"/>
    <col min="8446" max="8446" width="32.53515625" customWidth="1"/>
    <col min="8700" max="8700" width="4.84375" customWidth="1"/>
    <col min="8701" max="8701" width="70.84375" customWidth="1"/>
    <col min="8702" max="8702" width="32.53515625" customWidth="1"/>
    <col min="8956" max="8956" width="4.84375" customWidth="1"/>
    <col min="8957" max="8957" width="70.84375" customWidth="1"/>
    <col min="8958" max="8958" width="32.53515625" customWidth="1"/>
    <col min="9212" max="9212" width="4.84375" customWidth="1"/>
    <col min="9213" max="9213" width="70.84375" customWidth="1"/>
    <col min="9214" max="9214" width="32.53515625" customWidth="1"/>
    <col min="9468" max="9468" width="4.84375" customWidth="1"/>
    <col min="9469" max="9469" width="70.84375" customWidth="1"/>
    <col min="9470" max="9470" width="32.53515625" customWidth="1"/>
    <col min="9724" max="9724" width="4.84375" customWidth="1"/>
    <col min="9725" max="9725" width="70.84375" customWidth="1"/>
    <col min="9726" max="9726" width="32.53515625" customWidth="1"/>
    <col min="9980" max="9980" width="4.84375" customWidth="1"/>
    <col min="9981" max="9981" width="70.84375" customWidth="1"/>
    <col min="9982" max="9982" width="32.53515625" customWidth="1"/>
    <col min="10236" max="10236" width="4.84375" customWidth="1"/>
    <col min="10237" max="10237" width="70.84375" customWidth="1"/>
    <col min="10238" max="10238" width="32.53515625" customWidth="1"/>
    <col min="10492" max="10492" width="4.84375" customWidth="1"/>
    <col min="10493" max="10493" width="70.84375" customWidth="1"/>
    <col min="10494" max="10494" width="32.53515625" customWidth="1"/>
    <col min="10748" max="10748" width="4.84375" customWidth="1"/>
    <col min="10749" max="10749" width="70.84375" customWidth="1"/>
    <col min="10750" max="10750" width="32.53515625" customWidth="1"/>
    <col min="11004" max="11004" width="4.84375" customWidth="1"/>
    <col min="11005" max="11005" width="70.84375" customWidth="1"/>
    <col min="11006" max="11006" width="32.53515625" customWidth="1"/>
    <col min="11260" max="11260" width="4.84375" customWidth="1"/>
    <col min="11261" max="11261" width="70.84375" customWidth="1"/>
    <col min="11262" max="11262" width="32.53515625" customWidth="1"/>
    <col min="11516" max="11516" width="4.84375" customWidth="1"/>
    <col min="11517" max="11517" width="70.84375" customWidth="1"/>
    <col min="11518" max="11518" width="32.53515625" customWidth="1"/>
    <col min="11772" max="11772" width="4.84375" customWidth="1"/>
    <col min="11773" max="11773" width="70.84375" customWidth="1"/>
    <col min="11774" max="11774" width="32.53515625" customWidth="1"/>
    <col min="12028" max="12028" width="4.84375" customWidth="1"/>
    <col min="12029" max="12029" width="70.84375" customWidth="1"/>
    <col min="12030" max="12030" width="32.53515625" customWidth="1"/>
    <col min="12284" max="12284" width="4.84375" customWidth="1"/>
    <col min="12285" max="12285" width="70.84375" customWidth="1"/>
    <col min="12286" max="12286" width="32.53515625" customWidth="1"/>
    <col min="12540" max="12540" width="4.84375" customWidth="1"/>
    <col min="12541" max="12541" width="70.84375" customWidth="1"/>
    <col min="12542" max="12542" width="32.53515625" customWidth="1"/>
    <col min="12796" max="12796" width="4.84375" customWidth="1"/>
    <col min="12797" max="12797" width="70.84375" customWidth="1"/>
    <col min="12798" max="12798" width="32.53515625" customWidth="1"/>
    <col min="13052" max="13052" width="4.84375" customWidth="1"/>
    <col min="13053" max="13053" width="70.84375" customWidth="1"/>
    <col min="13054" max="13054" width="32.53515625" customWidth="1"/>
    <col min="13308" max="13308" width="4.84375" customWidth="1"/>
    <col min="13309" max="13309" width="70.84375" customWidth="1"/>
    <col min="13310" max="13310" width="32.53515625" customWidth="1"/>
    <col min="13564" max="13564" width="4.84375" customWidth="1"/>
    <col min="13565" max="13565" width="70.84375" customWidth="1"/>
    <col min="13566" max="13566" width="32.53515625" customWidth="1"/>
    <col min="13820" max="13820" width="4.84375" customWidth="1"/>
    <col min="13821" max="13821" width="70.84375" customWidth="1"/>
    <col min="13822" max="13822" width="32.53515625" customWidth="1"/>
    <col min="14076" max="14076" width="4.84375" customWidth="1"/>
    <col min="14077" max="14077" width="70.84375" customWidth="1"/>
    <col min="14078" max="14078" width="32.53515625" customWidth="1"/>
    <col min="14332" max="14332" width="4.84375" customWidth="1"/>
    <col min="14333" max="14333" width="70.84375" customWidth="1"/>
    <col min="14334" max="14334" width="32.53515625" customWidth="1"/>
    <col min="14588" max="14588" width="4.84375" customWidth="1"/>
    <col min="14589" max="14589" width="70.84375" customWidth="1"/>
    <col min="14590" max="14590" width="32.53515625" customWidth="1"/>
    <col min="14844" max="14844" width="4.84375" customWidth="1"/>
    <col min="14845" max="14845" width="70.84375" customWidth="1"/>
    <col min="14846" max="14846" width="32.53515625" customWidth="1"/>
    <col min="15100" max="15100" width="4.84375" customWidth="1"/>
    <col min="15101" max="15101" width="70.84375" customWidth="1"/>
    <col min="15102" max="15102" width="32.53515625" customWidth="1"/>
    <col min="15356" max="15356" width="4.84375" customWidth="1"/>
    <col min="15357" max="15357" width="70.84375" customWidth="1"/>
    <col min="15358" max="15358" width="32.53515625" customWidth="1"/>
    <col min="15612" max="15612" width="4.84375" customWidth="1"/>
    <col min="15613" max="15613" width="70.84375" customWidth="1"/>
    <col min="15614" max="15614" width="32.53515625" customWidth="1"/>
    <col min="15868" max="15868" width="4.84375" customWidth="1"/>
    <col min="15869" max="15869" width="70.84375" customWidth="1"/>
    <col min="15870" max="15870" width="32.53515625" customWidth="1"/>
    <col min="16124" max="16124" width="4.84375" customWidth="1"/>
    <col min="16125" max="16125" width="70.84375" customWidth="1"/>
    <col min="16126" max="16126" width="32.53515625" customWidth="1"/>
  </cols>
  <sheetData>
    <row r="1" spans="1:3" ht="17" customHeight="1" thickBot="1">
      <c r="A1" s="764" t="str">
        <f>+CONAMEDATE4</f>
        <v>Annual Report of VERIZON NEW YORK INC.                                                                      For the period ending DECEMBER 31, 2023</v>
      </c>
      <c r="B1" s="4"/>
      <c r="C1" s="4"/>
    </row>
    <row r="2" spans="1:3" ht="17" customHeight="1">
      <c r="A2" s="302"/>
      <c r="B2" s="303"/>
      <c r="C2" s="103"/>
    </row>
    <row r="3" spans="1:3" ht="17" customHeight="1">
      <c r="A3" s="511" t="s">
        <v>552</v>
      </c>
      <c r="B3" s="510"/>
      <c r="C3" s="305"/>
    </row>
    <row r="4" spans="1:3" ht="17" customHeight="1">
      <c r="A4" s="108"/>
      <c r="B4" s="4"/>
      <c r="C4" s="306"/>
    </row>
    <row r="5" spans="1:3" ht="17" customHeight="1">
      <c r="A5" s="330" t="s">
        <v>1858</v>
      </c>
      <c r="B5" s="4" t="s">
        <v>553</v>
      </c>
      <c r="C5" s="306"/>
    </row>
    <row r="6" spans="1:3" ht="17" customHeight="1">
      <c r="A6" s="108"/>
      <c r="B6" s="4" t="s">
        <v>554</v>
      </c>
      <c r="C6" s="306"/>
    </row>
    <row r="7" spans="1:3" ht="17" customHeight="1">
      <c r="A7" s="108"/>
      <c r="B7" s="4" t="s">
        <v>555</v>
      </c>
      <c r="C7" s="306"/>
    </row>
    <row r="8" spans="1:3" ht="17" customHeight="1">
      <c r="A8" s="108"/>
      <c r="B8" s="4" t="s">
        <v>556</v>
      </c>
      <c r="C8" s="306"/>
    </row>
    <row r="9" spans="1:3" ht="17" customHeight="1">
      <c r="A9" s="108"/>
      <c r="B9" s="4" t="s">
        <v>557</v>
      </c>
      <c r="C9" s="306"/>
    </row>
    <row r="10" spans="1:3" ht="17" customHeight="1">
      <c r="A10" s="108"/>
      <c r="B10" s="4" t="s">
        <v>558</v>
      </c>
      <c r="C10" s="306"/>
    </row>
    <row r="11" spans="1:3" ht="17" customHeight="1">
      <c r="A11" s="108"/>
      <c r="B11" s="4" t="s">
        <v>559</v>
      </c>
      <c r="C11" s="306"/>
    </row>
    <row r="12" spans="1:3" ht="17" customHeight="1">
      <c r="A12" s="108"/>
      <c r="B12" s="4" t="s">
        <v>560</v>
      </c>
      <c r="C12" s="306"/>
    </row>
    <row r="13" spans="1:3" ht="17" customHeight="1">
      <c r="A13" s="330" t="s">
        <v>1872</v>
      </c>
      <c r="B13" s="4" t="s">
        <v>561</v>
      </c>
      <c r="C13" s="306"/>
    </row>
    <row r="14" spans="1:3" ht="17" customHeight="1">
      <c r="A14" s="330" t="s">
        <v>1223</v>
      </c>
      <c r="B14" s="4" t="s">
        <v>562</v>
      </c>
      <c r="C14" s="306"/>
    </row>
    <row r="15" spans="1:3" ht="17" customHeight="1">
      <c r="A15" s="108"/>
      <c r="B15" s="4" t="s">
        <v>563</v>
      </c>
      <c r="C15" s="306"/>
    </row>
    <row r="16" spans="1:3" ht="17" customHeight="1">
      <c r="A16" s="330" t="s">
        <v>1243</v>
      </c>
      <c r="B16" s="4" t="s">
        <v>564</v>
      </c>
      <c r="C16" s="306"/>
    </row>
    <row r="17" spans="1:3" ht="17" customHeight="1">
      <c r="A17" s="108"/>
      <c r="B17" s="4" t="s">
        <v>565</v>
      </c>
      <c r="C17" s="306"/>
    </row>
    <row r="18" spans="1:3" ht="17" customHeight="1">
      <c r="A18" s="330" t="s">
        <v>1268</v>
      </c>
      <c r="B18" s="4" t="s">
        <v>566</v>
      </c>
      <c r="C18" s="306"/>
    </row>
    <row r="19" spans="1:3" ht="17" customHeight="1">
      <c r="A19" s="108"/>
      <c r="B19" s="4" t="s">
        <v>567</v>
      </c>
      <c r="C19" s="306"/>
    </row>
    <row r="20" spans="1:3" ht="17" customHeight="1">
      <c r="A20" s="108"/>
      <c r="B20" s="4" t="s">
        <v>568</v>
      </c>
      <c r="C20" s="306"/>
    </row>
    <row r="21" spans="1:3" ht="17" customHeight="1">
      <c r="A21" s="108"/>
      <c r="B21" s="4" t="s">
        <v>569</v>
      </c>
      <c r="C21" s="306"/>
    </row>
    <row r="22" spans="1:3" ht="17" customHeight="1">
      <c r="A22" s="330" t="s">
        <v>1271</v>
      </c>
      <c r="B22" s="4" t="s">
        <v>570</v>
      </c>
      <c r="C22" s="306"/>
    </row>
    <row r="23" spans="1:3" ht="17" customHeight="1">
      <c r="A23" s="108"/>
      <c r="B23" s="4" t="s">
        <v>571</v>
      </c>
      <c r="C23" s="306"/>
    </row>
    <row r="24" spans="1:3" ht="17" customHeight="1">
      <c r="A24" s="330" t="s">
        <v>474</v>
      </c>
      <c r="B24" s="4" t="s">
        <v>572</v>
      </c>
      <c r="C24" s="306"/>
    </row>
    <row r="25" spans="1:3" ht="17" customHeight="1">
      <c r="A25" s="108"/>
      <c r="B25" s="4" t="s">
        <v>573</v>
      </c>
      <c r="C25" s="306"/>
    </row>
    <row r="26" spans="1:3" ht="17" customHeight="1">
      <c r="A26" s="330" t="s">
        <v>1220</v>
      </c>
      <c r="B26" s="4" t="s">
        <v>574</v>
      </c>
      <c r="C26" s="306"/>
    </row>
    <row r="27" spans="1:3" ht="17" customHeight="1">
      <c r="A27" s="108"/>
      <c r="B27" s="4" t="s">
        <v>575</v>
      </c>
      <c r="C27" s="306"/>
    </row>
    <row r="28" spans="1:3" ht="17" customHeight="1">
      <c r="A28" s="108"/>
      <c r="B28" s="4" t="s">
        <v>576</v>
      </c>
      <c r="C28" s="306"/>
    </row>
    <row r="29" spans="1:3" ht="17" customHeight="1">
      <c r="A29" s="108"/>
      <c r="B29" s="4" t="s">
        <v>577</v>
      </c>
      <c r="C29" s="306"/>
    </row>
    <row r="30" spans="1:3" ht="17" customHeight="1">
      <c r="A30" s="330" t="s">
        <v>1241</v>
      </c>
      <c r="B30" s="4" t="s">
        <v>578</v>
      </c>
      <c r="C30" s="306"/>
    </row>
    <row r="31" spans="1:3" ht="17" customHeight="1">
      <c r="A31" s="330" t="s">
        <v>1258</v>
      </c>
      <c r="B31" s="4" t="s">
        <v>579</v>
      </c>
      <c r="C31" s="306"/>
    </row>
    <row r="32" spans="1:3" ht="17" customHeight="1">
      <c r="A32" s="330" t="s">
        <v>1269</v>
      </c>
      <c r="B32" s="4" t="s">
        <v>580</v>
      </c>
      <c r="C32" s="306"/>
    </row>
    <row r="33" spans="1:3" ht="17" customHeight="1">
      <c r="A33" s="108"/>
      <c r="B33" s="4" t="s">
        <v>581</v>
      </c>
      <c r="C33" s="306"/>
    </row>
    <row r="34" spans="1:3" ht="17" customHeight="1">
      <c r="A34" s="108"/>
      <c r="B34" s="4" t="s">
        <v>582</v>
      </c>
      <c r="C34" s="306"/>
    </row>
    <row r="35" spans="1:3" ht="17" customHeight="1">
      <c r="A35" s="330" t="s">
        <v>1273</v>
      </c>
      <c r="B35" s="4" t="s">
        <v>1711</v>
      </c>
      <c r="C35" s="306"/>
    </row>
    <row r="36" spans="1:3" ht="17" customHeight="1" thickBot="1">
      <c r="A36" s="108"/>
      <c r="B36" s="4" t="s">
        <v>1712</v>
      </c>
      <c r="C36" s="306"/>
    </row>
    <row r="37" spans="1:3" ht="17" customHeight="1">
      <c r="A37" s="302"/>
      <c r="B37" s="303"/>
      <c r="C37" s="103"/>
    </row>
    <row r="38" spans="1:3" ht="17" customHeight="1">
      <c r="A38" s="108"/>
      <c r="B38" s="913" t="s">
        <v>606</v>
      </c>
      <c r="C38" s="306"/>
    </row>
    <row r="39" spans="1:3" ht="17" customHeight="1">
      <c r="A39" s="108"/>
      <c r="B39" s="913" t="s">
        <v>607</v>
      </c>
      <c r="C39" s="306"/>
    </row>
    <row r="40" spans="1:3" ht="17" customHeight="1">
      <c r="A40" s="108"/>
      <c r="B40" s="913" t="s">
        <v>3035</v>
      </c>
      <c r="C40" s="306"/>
    </row>
    <row r="41" spans="1:3" ht="17" customHeight="1">
      <c r="A41" s="187"/>
      <c r="B41" s="786"/>
      <c r="C41" s="136"/>
    </row>
    <row r="42" spans="1:3" ht="17" customHeight="1">
      <c r="A42" s="187"/>
      <c r="B42" s="786" t="s">
        <v>3308</v>
      </c>
      <c r="C42" s="136"/>
    </row>
    <row r="43" spans="1:3" ht="17" customHeight="1">
      <c r="A43" s="187"/>
      <c r="B43" s="786"/>
      <c r="C43" s="765"/>
    </row>
    <row r="44" spans="1:3" ht="17" customHeight="1">
      <c r="A44" s="187"/>
      <c r="B44" s="914"/>
      <c r="C44" s="765"/>
    </row>
    <row r="45" spans="1:3" ht="17" customHeight="1">
      <c r="A45" s="187"/>
      <c r="B45" s="915"/>
      <c r="C45" s="765"/>
    </row>
    <row r="46" spans="1:3" ht="17" customHeight="1">
      <c r="A46" s="187"/>
      <c r="B46" s="915" t="s">
        <v>3127</v>
      </c>
      <c r="C46" s="765"/>
    </row>
    <row r="47" spans="1:3" ht="17" customHeight="1">
      <c r="A47" s="187"/>
      <c r="B47" s="786"/>
      <c r="C47" s="906"/>
    </row>
    <row r="48" spans="1:3" ht="17" customHeight="1">
      <c r="A48" s="187"/>
      <c r="B48" s="786" t="s">
        <v>2877</v>
      </c>
      <c r="C48" s="805">
        <v>1391736000</v>
      </c>
    </row>
    <row r="49" spans="1:6" ht="17" customHeight="1">
      <c r="A49" s="187"/>
      <c r="B49" s="786" t="s">
        <v>2878</v>
      </c>
      <c r="C49" s="806">
        <v>0</v>
      </c>
    </row>
    <row r="50" spans="1:6" ht="17" customHeight="1">
      <c r="A50" s="187"/>
      <c r="B50" s="786"/>
      <c r="C50" s="807"/>
    </row>
    <row r="51" spans="1:6" ht="17" customHeight="1">
      <c r="A51" s="187"/>
      <c r="B51" s="786" t="s">
        <v>22</v>
      </c>
      <c r="C51" s="916">
        <v>-11765000</v>
      </c>
    </row>
    <row r="52" spans="1:6" ht="17" customHeight="1">
      <c r="A52" s="187"/>
      <c r="B52" s="786" t="s">
        <v>1481</v>
      </c>
      <c r="C52" s="916">
        <v>132303000</v>
      </c>
    </row>
    <row r="53" spans="1:6" ht="17" customHeight="1">
      <c r="A53" s="187"/>
      <c r="B53" s="786" t="s">
        <v>2879</v>
      </c>
      <c r="C53" s="806">
        <v>0</v>
      </c>
    </row>
    <row r="54" spans="1:6" ht="17" customHeight="1">
      <c r="A54" s="187"/>
      <c r="B54" s="786" t="s">
        <v>2880</v>
      </c>
      <c r="C54" s="917">
        <v>0</v>
      </c>
    </row>
    <row r="55" spans="1:6" ht="17" customHeight="1">
      <c r="A55" s="187"/>
      <c r="B55" s="786" t="s">
        <v>2881</v>
      </c>
      <c r="C55" s="805">
        <v>120538000</v>
      </c>
      <c r="D55" s="668"/>
      <c r="E55" s="668"/>
      <c r="F55" s="668"/>
    </row>
    <row r="56" spans="1:6" ht="17" customHeight="1">
      <c r="A56" s="187"/>
      <c r="B56" s="786"/>
      <c r="C56" s="805"/>
      <c r="D56" s="668"/>
      <c r="E56" s="668"/>
      <c r="F56" s="668"/>
    </row>
    <row r="57" spans="1:6" ht="17" customHeight="1">
      <c r="A57" s="187"/>
      <c r="B57" s="786"/>
      <c r="C57" s="805"/>
      <c r="D57" s="668"/>
      <c r="E57" s="668"/>
      <c r="F57" s="668"/>
    </row>
    <row r="58" spans="1:6" ht="17" customHeight="1">
      <c r="A58" s="187"/>
      <c r="B58" s="786"/>
      <c r="C58" s="805"/>
      <c r="D58" s="668"/>
      <c r="E58" s="668"/>
      <c r="F58" s="668"/>
    </row>
    <row r="59" spans="1:6" ht="17" customHeight="1">
      <c r="A59" s="187"/>
      <c r="B59" s="786"/>
      <c r="C59" s="805"/>
      <c r="D59" s="668"/>
      <c r="E59" s="668"/>
      <c r="F59" s="668"/>
    </row>
    <row r="60" spans="1:6" ht="17" customHeight="1">
      <c r="A60" s="187"/>
      <c r="B60" s="786"/>
      <c r="C60" s="805"/>
      <c r="D60" s="668"/>
      <c r="E60" s="668"/>
      <c r="F60" s="668"/>
    </row>
    <row r="61" spans="1:6" ht="17" customHeight="1" thickBot="1">
      <c r="A61" s="189"/>
      <c r="B61" s="137"/>
      <c r="C61" s="138"/>
    </row>
    <row r="62" spans="1:6" ht="17" customHeight="1">
      <c r="A62" s="4" t="s">
        <v>608</v>
      </c>
      <c r="B62" s="4"/>
      <c r="C62" s="4"/>
    </row>
    <row r="63" spans="1:6" ht="17" customHeight="1">
      <c r="A63" s="105">
        <v>85</v>
      </c>
      <c r="B63" s="304"/>
      <c r="C63" s="304"/>
    </row>
    <row r="64" spans="1:6">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c r="A76" s="4"/>
    </row>
    <row r="77" spans="1:1">
      <c r="A77" s="4"/>
    </row>
    <row r="78" spans="1:1">
      <c r="A78" s="4"/>
    </row>
    <row r="79" spans="1:1">
      <c r="A79" s="4"/>
    </row>
    <row r="80" spans="1:1">
      <c r="A80" s="4"/>
    </row>
    <row r="81" spans="1:1">
      <c r="A81" s="4"/>
    </row>
    <row r="82" spans="1:1">
      <c r="A82" s="4"/>
    </row>
    <row r="83" spans="1:1">
      <c r="A83" s="4"/>
    </row>
    <row r="84" spans="1:1">
      <c r="A84" s="4"/>
    </row>
    <row r="85" spans="1:1">
      <c r="A85" s="4"/>
    </row>
    <row r="86" spans="1:1">
      <c r="A86" s="4"/>
    </row>
    <row r="87" spans="1:1">
      <c r="A87" s="4"/>
    </row>
  </sheetData>
  <printOptions horizontalCentered="1" verticalCentered="1"/>
  <pageMargins left="0" right="0" top="0.5" bottom="0.5" header="0" footer="0"/>
  <pageSetup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526" r:id="rId4" name="Button 62">
              <controlPr locked="0" defaultSize="0" autoFill="0" autoLine="0" autoPict="0">
                <anchor moveWithCells="1" sizeWithCells="1">
                  <from>
                    <xdr:col>0</xdr:col>
                    <xdr:colOff>0</xdr:colOff>
                    <xdr:row>62</xdr:row>
                    <xdr:rowOff>114300</xdr:rowOff>
                  </from>
                  <to>
                    <xdr:col>0</xdr:col>
                    <xdr:colOff>0</xdr:colOff>
                    <xdr:row>66</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A1:J90"/>
  <sheetViews>
    <sheetView defaultGridColor="0" colorId="22" zoomScale="75" zoomScaleNormal="75" workbookViewId="0">
      <selection activeCell="O28" sqref="O28"/>
    </sheetView>
  </sheetViews>
  <sheetFormatPr defaultColWidth="9.84375" defaultRowHeight="15.5"/>
  <cols>
    <col min="1" max="1" width="4.84375" style="570" customWidth="1"/>
    <col min="2" max="2" width="1.84375" style="570" customWidth="1"/>
    <col min="3" max="3" width="29.4609375" style="570" customWidth="1"/>
    <col min="4" max="4" width="15.53515625" style="570" customWidth="1"/>
    <col min="5" max="5" width="16.07421875" style="570" customWidth="1"/>
    <col min="6" max="6" width="4.07421875" style="570" customWidth="1"/>
    <col min="7" max="7" width="16.4609375" style="570" customWidth="1"/>
    <col min="8" max="8" width="3.84375" style="570" customWidth="1"/>
    <col min="9" max="9" width="18.84375" style="570" customWidth="1"/>
    <col min="10" max="10" width="3.84375" style="570" customWidth="1"/>
    <col min="11" max="250" width="9.84375" style="570"/>
    <col min="251" max="251" width="4.84375" style="570" customWidth="1"/>
    <col min="252" max="252" width="1.84375" style="570" customWidth="1"/>
    <col min="253" max="253" width="29.4609375" style="570" customWidth="1"/>
    <col min="254" max="254" width="15.53515625" style="570" customWidth="1"/>
    <col min="255" max="255" width="16.07421875" style="570" customWidth="1"/>
    <col min="256" max="256" width="4.07421875" style="570" customWidth="1"/>
    <col min="257" max="257" width="11.84375" style="570" bestFit="1" customWidth="1"/>
    <col min="258" max="258" width="3.84375" style="570" customWidth="1"/>
    <col min="259" max="259" width="18.84375" style="570" customWidth="1"/>
    <col min="260" max="260" width="3.84375" style="570" customWidth="1"/>
    <col min="261" max="506" width="9.84375" style="570"/>
    <col min="507" max="507" width="4.84375" style="570" customWidth="1"/>
    <col min="508" max="508" width="1.84375" style="570" customWidth="1"/>
    <col min="509" max="509" width="29.4609375" style="570" customWidth="1"/>
    <col min="510" max="510" width="15.53515625" style="570" customWidth="1"/>
    <col min="511" max="511" width="16.07421875" style="570" customWidth="1"/>
    <col min="512" max="512" width="4.07421875" style="570" customWidth="1"/>
    <col min="513" max="513" width="11.84375" style="570" bestFit="1" customWidth="1"/>
    <col min="514" max="514" width="3.84375" style="570" customWidth="1"/>
    <col min="515" max="515" width="18.84375" style="570" customWidth="1"/>
    <col min="516" max="516" width="3.84375" style="570" customWidth="1"/>
    <col min="517" max="762" width="9.84375" style="570"/>
    <col min="763" max="763" width="4.84375" style="570" customWidth="1"/>
    <col min="764" max="764" width="1.84375" style="570" customWidth="1"/>
    <col min="765" max="765" width="29.4609375" style="570" customWidth="1"/>
    <col min="766" max="766" width="15.53515625" style="570" customWidth="1"/>
    <col min="767" max="767" width="16.07421875" style="570" customWidth="1"/>
    <col min="768" max="768" width="4.07421875" style="570" customWidth="1"/>
    <col min="769" max="769" width="11.84375" style="570" bestFit="1" customWidth="1"/>
    <col min="770" max="770" width="3.84375" style="570" customWidth="1"/>
    <col min="771" max="771" width="18.84375" style="570" customWidth="1"/>
    <col min="772" max="772" width="3.84375" style="570" customWidth="1"/>
    <col min="773" max="1018" width="9.84375" style="570"/>
    <col min="1019" max="1019" width="4.84375" style="570" customWidth="1"/>
    <col min="1020" max="1020" width="1.84375" style="570" customWidth="1"/>
    <col min="1021" max="1021" width="29.4609375" style="570" customWidth="1"/>
    <col min="1022" max="1022" width="15.53515625" style="570" customWidth="1"/>
    <col min="1023" max="1023" width="16.07421875" style="570" customWidth="1"/>
    <col min="1024" max="1024" width="4.07421875" style="570" customWidth="1"/>
    <col min="1025" max="1025" width="11.84375" style="570" bestFit="1" customWidth="1"/>
    <col min="1026" max="1026" width="3.84375" style="570" customWidth="1"/>
    <col min="1027" max="1027" width="18.84375" style="570" customWidth="1"/>
    <col min="1028" max="1028" width="3.84375" style="570" customWidth="1"/>
    <col min="1029" max="1274" width="9.84375" style="570"/>
    <col min="1275" max="1275" width="4.84375" style="570" customWidth="1"/>
    <col min="1276" max="1276" width="1.84375" style="570" customWidth="1"/>
    <col min="1277" max="1277" width="29.4609375" style="570" customWidth="1"/>
    <col min="1278" max="1278" width="15.53515625" style="570" customWidth="1"/>
    <col min="1279" max="1279" width="16.07421875" style="570" customWidth="1"/>
    <col min="1280" max="1280" width="4.07421875" style="570" customWidth="1"/>
    <col min="1281" max="1281" width="11.84375" style="570" bestFit="1" customWidth="1"/>
    <col min="1282" max="1282" width="3.84375" style="570" customWidth="1"/>
    <col min="1283" max="1283" width="18.84375" style="570" customWidth="1"/>
    <col min="1284" max="1284" width="3.84375" style="570" customWidth="1"/>
    <col min="1285" max="1530" width="9.84375" style="570"/>
    <col min="1531" max="1531" width="4.84375" style="570" customWidth="1"/>
    <col min="1532" max="1532" width="1.84375" style="570" customWidth="1"/>
    <col min="1533" max="1533" width="29.4609375" style="570" customWidth="1"/>
    <col min="1534" max="1534" width="15.53515625" style="570" customWidth="1"/>
    <col min="1535" max="1535" width="16.07421875" style="570" customWidth="1"/>
    <col min="1536" max="1536" width="4.07421875" style="570" customWidth="1"/>
    <col min="1537" max="1537" width="11.84375" style="570" bestFit="1" customWidth="1"/>
    <col min="1538" max="1538" width="3.84375" style="570" customWidth="1"/>
    <col min="1539" max="1539" width="18.84375" style="570" customWidth="1"/>
    <col min="1540" max="1540" width="3.84375" style="570" customWidth="1"/>
    <col min="1541" max="1786" width="9.84375" style="570"/>
    <col min="1787" max="1787" width="4.84375" style="570" customWidth="1"/>
    <col min="1788" max="1788" width="1.84375" style="570" customWidth="1"/>
    <col min="1789" max="1789" width="29.4609375" style="570" customWidth="1"/>
    <col min="1790" max="1790" width="15.53515625" style="570" customWidth="1"/>
    <col min="1791" max="1791" width="16.07421875" style="570" customWidth="1"/>
    <col min="1792" max="1792" width="4.07421875" style="570" customWidth="1"/>
    <col min="1793" max="1793" width="11.84375" style="570" bestFit="1" customWidth="1"/>
    <col min="1794" max="1794" width="3.84375" style="570" customWidth="1"/>
    <col min="1795" max="1795" width="18.84375" style="570" customWidth="1"/>
    <col min="1796" max="1796" width="3.84375" style="570" customWidth="1"/>
    <col min="1797" max="2042" width="9.84375" style="570"/>
    <col min="2043" max="2043" width="4.84375" style="570" customWidth="1"/>
    <col min="2044" max="2044" width="1.84375" style="570" customWidth="1"/>
    <col min="2045" max="2045" width="29.4609375" style="570" customWidth="1"/>
    <col min="2046" max="2046" width="15.53515625" style="570" customWidth="1"/>
    <col min="2047" max="2047" width="16.07421875" style="570" customWidth="1"/>
    <col min="2048" max="2048" width="4.07421875" style="570" customWidth="1"/>
    <col min="2049" max="2049" width="11.84375" style="570" bestFit="1" customWidth="1"/>
    <col min="2050" max="2050" width="3.84375" style="570" customWidth="1"/>
    <col min="2051" max="2051" width="18.84375" style="570" customWidth="1"/>
    <col min="2052" max="2052" width="3.84375" style="570" customWidth="1"/>
    <col min="2053" max="2298" width="9.84375" style="570"/>
    <col min="2299" max="2299" width="4.84375" style="570" customWidth="1"/>
    <col min="2300" max="2300" width="1.84375" style="570" customWidth="1"/>
    <col min="2301" max="2301" width="29.4609375" style="570" customWidth="1"/>
    <col min="2302" max="2302" width="15.53515625" style="570" customWidth="1"/>
    <col min="2303" max="2303" width="16.07421875" style="570" customWidth="1"/>
    <col min="2304" max="2304" width="4.07421875" style="570" customWidth="1"/>
    <col min="2305" max="2305" width="11.84375" style="570" bestFit="1" customWidth="1"/>
    <col min="2306" max="2306" width="3.84375" style="570" customWidth="1"/>
    <col min="2307" max="2307" width="18.84375" style="570" customWidth="1"/>
    <col min="2308" max="2308" width="3.84375" style="570" customWidth="1"/>
    <col min="2309" max="2554" width="9.84375" style="570"/>
    <col min="2555" max="2555" width="4.84375" style="570" customWidth="1"/>
    <col min="2556" max="2556" width="1.84375" style="570" customWidth="1"/>
    <col min="2557" max="2557" width="29.4609375" style="570" customWidth="1"/>
    <col min="2558" max="2558" width="15.53515625" style="570" customWidth="1"/>
    <col min="2559" max="2559" width="16.07421875" style="570" customWidth="1"/>
    <col min="2560" max="2560" width="4.07421875" style="570" customWidth="1"/>
    <col min="2561" max="2561" width="11.84375" style="570" bestFit="1" customWidth="1"/>
    <col min="2562" max="2562" width="3.84375" style="570" customWidth="1"/>
    <col min="2563" max="2563" width="18.84375" style="570" customWidth="1"/>
    <col min="2564" max="2564" width="3.84375" style="570" customWidth="1"/>
    <col min="2565" max="2810" width="9.84375" style="570"/>
    <col min="2811" max="2811" width="4.84375" style="570" customWidth="1"/>
    <col min="2812" max="2812" width="1.84375" style="570" customWidth="1"/>
    <col min="2813" max="2813" width="29.4609375" style="570" customWidth="1"/>
    <col min="2814" max="2814" width="15.53515625" style="570" customWidth="1"/>
    <col min="2815" max="2815" width="16.07421875" style="570" customWidth="1"/>
    <col min="2816" max="2816" width="4.07421875" style="570" customWidth="1"/>
    <col min="2817" max="2817" width="11.84375" style="570" bestFit="1" customWidth="1"/>
    <col min="2818" max="2818" width="3.84375" style="570" customWidth="1"/>
    <col min="2819" max="2819" width="18.84375" style="570" customWidth="1"/>
    <col min="2820" max="2820" width="3.84375" style="570" customWidth="1"/>
    <col min="2821" max="3066" width="9.84375" style="570"/>
    <col min="3067" max="3067" width="4.84375" style="570" customWidth="1"/>
    <col min="3068" max="3068" width="1.84375" style="570" customWidth="1"/>
    <col min="3069" max="3069" width="29.4609375" style="570" customWidth="1"/>
    <col min="3070" max="3070" width="15.53515625" style="570" customWidth="1"/>
    <col min="3071" max="3071" width="16.07421875" style="570" customWidth="1"/>
    <col min="3072" max="3072" width="4.07421875" style="570" customWidth="1"/>
    <col min="3073" max="3073" width="11.84375" style="570" bestFit="1" customWidth="1"/>
    <col min="3074" max="3074" width="3.84375" style="570" customWidth="1"/>
    <col min="3075" max="3075" width="18.84375" style="570" customWidth="1"/>
    <col min="3076" max="3076" width="3.84375" style="570" customWidth="1"/>
    <col min="3077" max="3322" width="9.84375" style="570"/>
    <col min="3323" max="3323" width="4.84375" style="570" customWidth="1"/>
    <col min="3324" max="3324" width="1.84375" style="570" customWidth="1"/>
    <col min="3325" max="3325" width="29.4609375" style="570" customWidth="1"/>
    <col min="3326" max="3326" width="15.53515625" style="570" customWidth="1"/>
    <col min="3327" max="3327" width="16.07421875" style="570" customWidth="1"/>
    <col min="3328" max="3328" width="4.07421875" style="570" customWidth="1"/>
    <col min="3329" max="3329" width="11.84375" style="570" bestFit="1" customWidth="1"/>
    <col min="3330" max="3330" width="3.84375" style="570" customWidth="1"/>
    <col min="3331" max="3331" width="18.84375" style="570" customWidth="1"/>
    <col min="3332" max="3332" width="3.84375" style="570" customWidth="1"/>
    <col min="3333" max="3578" width="9.84375" style="570"/>
    <col min="3579" max="3579" width="4.84375" style="570" customWidth="1"/>
    <col min="3580" max="3580" width="1.84375" style="570" customWidth="1"/>
    <col min="3581" max="3581" width="29.4609375" style="570" customWidth="1"/>
    <col min="3582" max="3582" width="15.53515625" style="570" customWidth="1"/>
    <col min="3583" max="3583" width="16.07421875" style="570" customWidth="1"/>
    <col min="3584" max="3584" width="4.07421875" style="570" customWidth="1"/>
    <col min="3585" max="3585" width="11.84375" style="570" bestFit="1" customWidth="1"/>
    <col min="3586" max="3586" width="3.84375" style="570" customWidth="1"/>
    <col min="3587" max="3587" width="18.84375" style="570" customWidth="1"/>
    <col min="3588" max="3588" width="3.84375" style="570" customWidth="1"/>
    <col min="3589" max="3834" width="9.84375" style="570"/>
    <col min="3835" max="3835" width="4.84375" style="570" customWidth="1"/>
    <col min="3836" max="3836" width="1.84375" style="570" customWidth="1"/>
    <col min="3837" max="3837" width="29.4609375" style="570" customWidth="1"/>
    <col min="3838" max="3838" width="15.53515625" style="570" customWidth="1"/>
    <col min="3839" max="3839" width="16.07421875" style="570" customWidth="1"/>
    <col min="3840" max="3840" width="4.07421875" style="570" customWidth="1"/>
    <col min="3841" max="3841" width="11.84375" style="570" bestFit="1" customWidth="1"/>
    <col min="3842" max="3842" width="3.84375" style="570" customWidth="1"/>
    <col min="3843" max="3843" width="18.84375" style="570" customWidth="1"/>
    <col min="3844" max="3844" width="3.84375" style="570" customWidth="1"/>
    <col min="3845" max="4090" width="9.84375" style="570"/>
    <col min="4091" max="4091" width="4.84375" style="570" customWidth="1"/>
    <col min="4092" max="4092" width="1.84375" style="570" customWidth="1"/>
    <col min="4093" max="4093" width="29.4609375" style="570" customWidth="1"/>
    <col min="4094" max="4094" width="15.53515625" style="570" customWidth="1"/>
    <col min="4095" max="4095" width="16.07421875" style="570" customWidth="1"/>
    <col min="4096" max="4096" width="4.07421875" style="570" customWidth="1"/>
    <col min="4097" max="4097" width="11.84375" style="570" bestFit="1" customWidth="1"/>
    <col min="4098" max="4098" width="3.84375" style="570" customWidth="1"/>
    <col min="4099" max="4099" width="18.84375" style="570" customWidth="1"/>
    <col min="4100" max="4100" width="3.84375" style="570" customWidth="1"/>
    <col min="4101" max="4346" width="9.84375" style="570"/>
    <col min="4347" max="4347" width="4.84375" style="570" customWidth="1"/>
    <col min="4348" max="4348" width="1.84375" style="570" customWidth="1"/>
    <col min="4349" max="4349" width="29.4609375" style="570" customWidth="1"/>
    <col min="4350" max="4350" width="15.53515625" style="570" customWidth="1"/>
    <col min="4351" max="4351" width="16.07421875" style="570" customWidth="1"/>
    <col min="4352" max="4352" width="4.07421875" style="570" customWidth="1"/>
    <col min="4353" max="4353" width="11.84375" style="570" bestFit="1" customWidth="1"/>
    <col min="4354" max="4354" width="3.84375" style="570" customWidth="1"/>
    <col min="4355" max="4355" width="18.84375" style="570" customWidth="1"/>
    <col min="4356" max="4356" width="3.84375" style="570" customWidth="1"/>
    <col min="4357" max="4602" width="9.84375" style="570"/>
    <col min="4603" max="4603" width="4.84375" style="570" customWidth="1"/>
    <col min="4604" max="4604" width="1.84375" style="570" customWidth="1"/>
    <col min="4605" max="4605" width="29.4609375" style="570" customWidth="1"/>
    <col min="4606" max="4606" width="15.53515625" style="570" customWidth="1"/>
    <col min="4607" max="4607" width="16.07421875" style="570" customWidth="1"/>
    <col min="4608" max="4608" width="4.07421875" style="570" customWidth="1"/>
    <col min="4609" max="4609" width="11.84375" style="570" bestFit="1" customWidth="1"/>
    <col min="4610" max="4610" width="3.84375" style="570" customWidth="1"/>
    <col min="4611" max="4611" width="18.84375" style="570" customWidth="1"/>
    <col min="4612" max="4612" width="3.84375" style="570" customWidth="1"/>
    <col min="4613" max="4858" width="9.84375" style="570"/>
    <col min="4859" max="4859" width="4.84375" style="570" customWidth="1"/>
    <col min="4860" max="4860" width="1.84375" style="570" customWidth="1"/>
    <col min="4861" max="4861" width="29.4609375" style="570" customWidth="1"/>
    <col min="4862" max="4862" width="15.53515625" style="570" customWidth="1"/>
    <col min="4863" max="4863" width="16.07421875" style="570" customWidth="1"/>
    <col min="4864" max="4864" width="4.07421875" style="570" customWidth="1"/>
    <col min="4865" max="4865" width="11.84375" style="570" bestFit="1" customWidth="1"/>
    <col min="4866" max="4866" width="3.84375" style="570" customWidth="1"/>
    <col min="4867" max="4867" width="18.84375" style="570" customWidth="1"/>
    <col min="4868" max="4868" width="3.84375" style="570" customWidth="1"/>
    <col min="4869" max="5114" width="9.84375" style="570"/>
    <col min="5115" max="5115" width="4.84375" style="570" customWidth="1"/>
    <col min="5116" max="5116" width="1.84375" style="570" customWidth="1"/>
    <col min="5117" max="5117" width="29.4609375" style="570" customWidth="1"/>
    <col min="5118" max="5118" width="15.53515625" style="570" customWidth="1"/>
    <col min="5119" max="5119" width="16.07421875" style="570" customWidth="1"/>
    <col min="5120" max="5120" width="4.07421875" style="570" customWidth="1"/>
    <col min="5121" max="5121" width="11.84375" style="570" bestFit="1" customWidth="1"/>
    <col min="5122" max="5122" width="3.84375" style="570" customWidth="1"/>
    <col min="5123" max="5123" width="18.84375" style="570" customWidth="1"/>
    <col min="5124" max="5124" width="3.84375" style="570" customWidth="1"/>
    <col min="5125" max="5370" width="9.84375" style="570"/>
    <col min="5371" max="5371" width="4.84375" style="570" customWidth="1"/>
    <col min="5372" max="5372" width="1.84375" style="570" customWidth="1"/>
    <col min="5373" max="5373" width="29.4609375" style="570" customWidth="1"/>
    <col min="5374" max="5374" width="15.53515625" style="570" customWidth="1"/>
    <col min="5375" max="5375" width="16.07421875" style="570" customWidth="1"/>
    <col min="5376" max="5376" width="4.07421875" style="570" customWidth="1"/>
    <col min="5377" max="5377" width="11.84375" style="570" bestFit="1" customWidth="1"/>
    <col min="5378" max="5378" width="3.84375" style="570" customWidth="1"/>
    <col min="5379" max="5379" width="18.84375" style="570" customWidth="1"/>
    <col min="5380" max="5380" width="3.84375" style="570" customWidth="1"/>
    <col min="5381" max="5626" width="9.84375" style="570"/>
    <col min="5627" max="5627" width="4.84375" style="570" customWidth="1"/>
    <col min="5628" max="5628" width="1.84375" style="570" customWidth="1"/>
    <col min="5629" max="5629" width="29.4609375" style="570" customWidth="1"/>
    <col min="5630" max="5630" width="15.53515625" style="570" customWidth="1"/>
    <col min="5631" max="5631" width="16.07421875" style="570" customWidth="1"/>
    <col min="5632" max="5632" width="4.07421875" style="570" customWidth="1"/>
    <col min="5633" max="5633" width="11.84375" style="570" bestFit="1" customWidth="1"/>
    <col min="5634" max="5634" width="3.84375" style="570" customWidth="1"/>
    <col min="5635" max="5635" width="18.84375" style="570" customWidth="1"/>
    <col min="5636" max="5636" width="3.84375" style="570" customWidth="1"/>
    <col min="5637" max="5882" width="9.84375" style="570"/>
    <col min="5883" max="5883" width="4.84375" style="570" customWidth="1"/>
    <col min="5884" max="5884" width="1.84375" style="570" customWidth="1"/>
    <col min="5885" max="5885" width="29.4609375" style="570" customWidth="1"/>
    <col min="5886" max="5886" width="15.53515625" style="570" customWidth="1"/>
    <col min="5887" max="5887" width="16.07421875" style="570" customWidth="1"/>
    <col min="5888" max="5888" width="4.07421875" style="570" customWidth="1"/>
    <col min="5889" max="5889" width="11.84375" style="570" bestFit="1" customWidth="1"/>
    <col min="5890" max="5890" width="3.84375" style="570" customWidth="1"/>
    <col min="5891" max="5891" width="18.84375" style="570" customWidth="1"/>
    <col min="5892" max="5892" width="3.84375" style="570" customWidth="1"/>
    <col min="5893" max="6138" width="9.84375" style="570"/>
    <col min="6139" max="6139" width="4.84375" style="570" customWidth="1"/>
    <col min="6140" max="6140" width="1.84375" style="570" customWidth="1"/>
    <col min="6141" max="6141" width="29.4609375" style="570" customWidth="1"/>
    <col min="6142" max="6142" width="15.53515625" style="570" customWidth="1"/>
    <col min="6143" max="6143" width="16.07421875" style="570" customWidth="1"/>
    <col min="6144" max="6144" width="4.07421875" style="570" customWidth="1"/>
    <col min="6145" max="6145" width="11.84375" style="570" bestFit="1" customWidth="1"/>
    <col min="6146" max="6146" width="3.84375" style="570" customWidth="1"/>
    <col min="6147" max="6147" width="18.84375" style="570" customWidth="1"/>
    <col min="6148" max="6148" width="3.84375" style="570" customWidth="1"/>
    <col min="6149" max="6394" width="9.84375" style="570"/>
    <col min="6395" max="6395" width="4.84375" style="570" customWidth="1"/>
    <col min="6396" max="6396" width="1.84375" style="570" customWidth="1"/>
    <col min="6397" max="6397" width="29.4609375" style="570" customWidth="1"/>
    <col min="6398" max="6398" width="15.53515625" style="570" customWidth="1"/>
    <col min="6399" max="6399" width="16.07421875" style="570" customWidth="1"/>
    <col min="6400" max="6400" width="4.07421875" style="570" customWidth="1"/>
    <col min="6401" max="6401" width="11.84375" style="570" bestFit="1" customWidth="1"/>
    <col min="6402" max="6402" width="3.84375" style="570" customWidth="1"/>
    <col min="6403" max="6403" width="18.84375" style="570" customWidth="1"/>
    <col min="6404" max="6404" width="3.84375" style="570" customWidth="1"/>
    <col min="6405" max="6650" width="9.84375" style="570"/>
    <col min="6651" max="6651" width="4.84375" style="570" customWidth="1"/>
    <col min="6652" max="6652" width="1.84375" style="570" customWidth="1"/>
    <col min="6653" max="6653" width="29.4609375" style="570" customWidth="1"/>
    <col min="6654" max="6654" width="15.53515625" style="570" customWidth="1"/>
    <col min="6655" max="6655" width="16.07421875" style="570" customWidth="1"/>
    <col min="6656" max="6656" width="4.07421875" style="570" customWidth="1"/>
    <col min="6657" max="6657" width="11.84375" style="570" bestFit="1" customWidth="1"/>
    <col min="6658" max="6658" width="3.84375" style="570" customWidth="1"/>
    <col min="6659" max="6659" width="18.84375" style="570" customWidth="1"/>
    <col min="6660" max="6660" width="3.84375" style="570" customWidth="1"/>
    <col min="6661" max="6906" width="9.84375" style="570"/>
    <col min="6907" max="6907" width="4.84375" style="570" customWidth="1"/>
    <col min="6908" max="6908" width="1.84375" style="570" customWidth="1"/>
    <col min="6909" max="6909" width="29.4609375" style="570" customWidth="1"/>
    <col min="6910" max="6910" width="15.53515625" style="570" customWidth="1"/>
    <col min="6911" max="6911" width="16.07421875" style="570" customWidth="1"/>
    <col min="6912" max="6912" width="4.07421875" style="570" customWidth="1"/>
    <col min="6913" max="6913" width="11.84375" style="570" bestFit="1" customWidth="1"/>
    <col min="6914" max="6914" width="3.84375" style="570" customWidth="1"/>
    <col min="6915" max="6915" width="18.84375" style="570" customWidth="1"/>
    <col min="6916" max="6916" width="3.84375" style="570" customWidth="1"/>
    <col min="6917" max="7162" width="9.84375" style="570"/>
    <col min="7163" max="7163" width="4.84375" style="570" customWidth="1"/>
    <col min="7164" max="7164" width="1.84375" style="570" customWidth="1"/>
    <col min="7165" max="7165" width="29.4609375" style="570" customWidth="1"/>
    <col min="7166" max="7166" width="15.53515625" style="570" customWidth="1"/>
    <col min="7167" max="7167" width="16.07421875" style="570" customWidth="1"/>
    <col min="7168" max="7168" width="4.07421875" style="570" customWidth="1"/>
    <col min="7169" max="7169" width="11.84375" style="570" bestFit="1" customWidth="1"/>
    <col min="7170" max="7170" width="3.84375" style="570" customWidth="1"/>
    <col min="7171" max="7171" width="18.84375" style="570" customWidth="1"/>
    <col min="7172" max="7172" width="3.84375" style="570" customWidth="1"/>
    <col min="7173" max="7418" width="9.84375" style="570"/>
    <col min="7419" max="7419" width="4.84375" style="570" customWidth="1"/>
    <col min="7420" max="7420" width="1.84375" style="570" customWidth="1"/>
    <col min="7421" max="7421" width="29.4609375" style="570" customWidth="1"/>
    <col min="7422" max="7422" width="15.53515625" style="570" customWidth="1"/>
    <col min="7423" max="7423" width="16.07421875" style="570" customWidth="1"/>
    <col min="7424" max="7424" width="4.07421875" style="570" customWidth="1"/>
    <col min="7425" max="7425" width="11.84375" style="570" bestFit="1" customWidth="1"/>
    <col min="7426" max="7426" width="3.84375" style="570" customWidth="1"/>
    <col min="7427" max="7427" width="18.84375" style="570" customWidth="1"/>
    <col min="7428" max="7428" width="3.84375" style="570" customWidth="1"/>
    <col min="7429" max="7674" width="9.84375" style="570"/>
    <col min="7675" max="7675" width="4.84375" style="570" customWidth="1"/>
    <col min="7676" max="7676" width="1.84375" style="570" customWidth="1"/>
    <col min="7677" max="7677" width="29.4609375" style="570" customWidth="1"/>
    <col min="7678" max="7678" width="15.53515625" style="570" customWidth="1"/>
    <col min="7679" max="7679" width="16.07421875" style="570" customWidth="1"/>
    <col min="7680" max="7680" width="4.07421875" style="570" customWidth="1"/>
    <col min="7681" max="7681" width="11.84375" style="570" bestFit="1" customWidth="1"/>
    <col min="7682" max="7682" width="3.84375" style="570" customWidth="1"/>
    <col min="7683" max="7683" width="18.84375" style="570" customWidth="1"/>
    <col min="7684" max="7684" width="3.84375" style="570" customWidth="1"/>
    <col min="7685" max="7930" width="9.84375" style="570"/>
    <col min="7931" max="7931" width="4.84375" style="570" customWidth="1"/>
    <col min="7932" max="7932" width="1.84375" style="570" customWidth="1"/>
    <col min="7933" max="7933" width="29.4609375" style="570" customWidth="1"/>
    <col min="7934" max="7934" width="15.53515625" style="570" customWidth="1"/>
    <col min="7935" max="7935" width="16.07421875" style="570" customWidth="1"/>
    <col min="7936" max="7936" width="4.07421875" style="570" customWidth="1"/>
    <col min="7937" max="7937" width="11.84375" style="570" bestFit="1" customWidth="1"/>
    <col min="7938" max="7938" width="3.84375" style="570" customWidth="1"/>
    <col min="7939" max="7939" width="18.84375" style="570" customWidth="1"/>
    <col min="7940" max="7940" width="3.84375" style="570" customWidth="1"/>
    <col min="7941" max="8186" width="9.84375" style="570"/>
    <col min="8187" max="8187" width="4.84375" style="570" customWidth="1"/>
    <col min="8188" max="8188" width="1.84375" style="570" customWidth="1"/>
    <col min="8189" max="8189" width="29.4609375" style="570" customWidth="1"/>
    <col min="8190" max="8190" width="15.53515625" style="570" customWidth="1"/>
    <col min="8191" max="8191" width="16.07421875" style="570" customWidth="1"/>
    <col min="8192" max="8192" width="4.07421875" style="570" customWidth="1"/>
    <col min="8193" max="8193" width="11.84375" style="570" bestFit="1" customWidth="1"/>
    <col min="8194" max="8194" width="3.84375" style="570" customWidth="1"/>
    <col min="8195" max="8195" width="18.84375" style="570" customWidth="1"/>
    <col min="8196" max="8196" width="3.84375" style="570" customWidth="1"/>
    <col min="8197" max="8442" width="9.84375" style="570"/>
    <col min="8443" max="8443" width="4.84375" style="570" customWidth="1"/>
    <col min="8444" max="8444" width="1.84375" style="570" customWidth="1"/>
    <col min="8445" max="8445" width="29.4609375" style="570" customWidth="1"/>
    <col min="8446" max="8446" width="15.53515625" style="570" customWidth="1"/>
    <col min="8447" max="8447" width="16.07421875" style="570" customWidth="1"/>
    <col min="8448" max="8448" width="4.07421875" style="570" customWidth="1"/>
    <col min="8449" max="8449" width="11.84375" style="570" bestFit="1" customWidth="1"/>
    <col min="8450" max="8450" width="3.84375" style="570" customWidth="1"/>
    <col min="8451" max="8451" width="18.84375" style="570" customWidth="1"/>
    <col min="8452" max="8452" width="3.84375" style="570" customWidth="1"/>
    <col min="8453" max="8698" width="9.84375" style="570"/>
    <col min="8699" max="8699" width="4.84375" style="570" customWidth="1"/>
    <col min="8700" max="8700" width="1.84375" style="570" customWidth="1"/>
    <col min="8701" max="8701" width="29.4609375" style="570" customWidth="1"/>
    <col min="8702" max="8702" width="15.53515625" style="570" customWidth="1"/>
    <col min="8703" max="8703" width="16.07421875" style="570" customWidth="1"/>
    <col min="8704" max="8704" width="4.07421875" style="570" customWidth="1"/>
    <col min="8705" max="8705" width="11.84375" style="570" bestFit="1" customWidth="1"/>
    <col min="8706" max="8706" width="3.84375" style="570" customWidth="1"/>
    <col min="8707" max="8707" width="18.84375" style="570" customWidth="1"/>
    <col min="8708" max="8708" width="3.84375" style="570" customWidth="1"/>
    <col min="8709" max="8954" width="9.84375" style="570"/>
    <col min="8955" max="8955" width="4.84375" style="570" customWidth="1"/>
    <col min="8956" max="8956" width="1.84375" style="570" customWidth="1"/>
    <col min="8957" max="8957" width="29.4609375" style="570" customWidth="1"/>
    <col min="8958" max="8958" width="15.53515625" style="570" customWidth="1"/>
    <col min="8959" max="8959" width="16.07421875" style="570" customWidth="1"/>
    <col min="8960" max="8960" width="4.07421875" style="570" customWidth="1"/>
    <col min="8961" max="8961" width="11.84375" style="570" bestFit="1" customWidth="1"/>
    <col min="8962" max="8962" width="3.84375" style="570" customWidth="1"/>
    <col min="8963" max="8963" width="18.84375" style="570" customWidth="1"/>
    <col min="8964" max="8964" width="3.84375" style="570" customWidth="1"/>
    <col min="8965" max="9210" width="9.84375" style="570"/>
    <col min="9211" max="9211" width="4.84375" style="570" customWidth="1"/>
    <col min="9212" max="9212" width="1.84375" style="570" customWidth="1"/>
    <col min="9213" max="9213" width="29.4609375" style="570" customWidth="1"/>
    <col min="9214" max="9214" width="15.53515625" style="570" customWidth="1"/>
    <col min="9215" max="9215" width="16.07421875" style="570" customWidth="1"/>
    <col min="9216" max="9216" width="4.07421875" style="570" customWidth="1"/>
    <col min="9217" max="9217" width="11.84375" style="570" bestFit="1" customWidth="1"/>
    <col min="9218" max="9218" width="3.84375" style="570" customWidth="1"/>
    <col min="9219" max="9219" width="18.84375" style="570" customWidth="1"/>
    <col min="9220" max="9220" width="3.84375" style="570" customWidth="1"/>
    <col min="9221" max="9466" width="9.84375" style="570"/>
    <col min="9467" max="9467" width="4.84375" style="570" customWidth="1"/>
    <col min="9468" max="9468" width="1.84375" style="570" customWidth="1"/>
    <col min="9469" max="9469" width="29.4609375" style="570" customWidth="1"/>
    <col min="9470" max="9470" width="15.53515625" style="570" customWidth="1"/>
    <col min="9471" max="9471" width="16.07421875" style="570" customWidth="1"/>
    <col min="9472" max="9472" width="4.07421875" style="570" customWidth="1"/>
    <col min="9473" max="9473" width="11.84375" style="570" bestFit="1" customWidth="1"/>
    <col min="9474" max="9474" width="3.84375" style="570" customWidth="1"/>
    <col min="9475" max="9475" width="18.84375" style="570" customWidth="1"/>
    <col min="9476" max="9476" width="3.84375" style="570" customWidth="1"/>
    <col min="9477" max="9722" width="9.84375" style="570"/>
    <col min="9723" max="9723" width="4.84375" style="570" customWidth="1"/>
    <col min="9724" max="9724" width="1.84375" style="570" customWidth="1"/>
    <col min="9725" max="9725" width="29.4609375" style="570" customWidth="1"/>
    <col min="9726" max="9726" width="15.53515625" style="570" customWidth="1"/>
    <col min="9727" max="9727" width="16.07421875" style="570" customWidth="1"/>
    <col min="9728" max="9728" width="4.07421875" style="570" customWidth="1"/>
    <col min="9729" max="9729" width="11.84375" style="570" bestFit="1" customWidth="1"/>
    <col min="9730" max="9730" width="3.84375" style="570" customWidth="1"/>
    <col min="9731" max="9731" width="18.84375" style="570" customWidth="1"/>
    <col min="9732" max="9732" width="3.84375" style="570" customWidth="1"/>
    <col min="9733" max="9978" width="9.84375" style="570"/>
    <col min="9979" max="9979" width="4.84375" style="570" customWidth="1"/>
    <col min="9980" max="9980" width="1.84375" style="570" customWidth="1"/>
    <col min="9981" max="9981" width="29.4609375" style="570" customWidth="1"/>
    <col min="9982" max="9982" width="15.53515625" style="570" customWidth="1"/>
    <col min="9983" max="9983" width="16.07421875" style="570" customWidth="1"/>
    <col min="9984" max="9984" width="4.07421875" style="570" customWidth="1"/>
    <col min="9985" max="9985" width="11.84375" style="570" bestFit="1" customWidth="1"/>
    <col min="9986" max="9986" width="3.84375" style="570" customWidth="1"/>
    <col min="9987" max="9987" width="18.84375" style="570" customWidth="1"/>
    <col min="9988" max="9988" width="3.84375" style="570" customWidth="1"/>
    <col min="9989" max="10234" width="9.84375" style="570"/>
    <col min="10235" max="10235" width="4.84375" style="570" customWidth="1"/>
    <col min="10236" max="10236" width="1.84375" style="570" customWidth="1"/>
    <col min="10237" max="10237" width="29.4609375" style="570" customWidth="1"/>
    <col min="10238" max="10238" width="15.53515625" style="570" customWidth="1"/>
    <col min="10239" max="10239" width="16.07421875" style="570" customWidth="1"/>
    <col min="10240" max="10240" width="4.07421875" style="570" customWidth="1"/>
    <col min="10241" max="10241" width="11.84375" style="570" bestFit="1" customWidth="1"/>
    <col min="10242" max="10242" width="3.84375" style="570" customWidth="1"/>
    <col min="10243" max="10243" width="18.84375" style="570" customWidth="1"/>
    <col min="10244" max="10244" width="3.84375" style="570" customWidth="1"/>
    <col min="10245" max="10490" width="9.84375" style="570"/>
    <col min="10491" max="10491" width="4.84375" style="570" customWidth="1"/>
    <col min="10492" max="10492" width="1.84375" style="570" customWidth="1"/>
    <col min="10493" max="10493" width="29.4609375" style="570" customWidth="1"/>
    <col min="10494" max="10494" width="15.53515625" style="570" customWidth="1"/>
    <col min="10495" max="10495" width="16.07421875" style="570" customWidth="1"/>
    <col min="10496" max="10496" width="4.07421875" style="570" customWidth="1"/>
    <col min="10497" max="10497" width="11.84375" style="570" bestFit="1" customWidth="1"/>
    <col min="10498" max="10498" width="3.84375" style="570" customWidth="1"/>
    <col min="10499" max="10499" width="18.84375" style="570" customWidth="1"/>
    <col min="10500" max="10500" width="3.84375" style="570" customWidth="1"/>
    <col min="10501" max="10746" width="9.84375" style="570"/>
    <col min="10747" max="10747" width="4.84375" style="570" customWidth="1"/>
    <col min="10748" max="10748" width="1.84375" style="570" customWidth="1"/>
    <col min="10749" max="10749" width="29.4609375" style="570" customWidth="1"/>
    <col min="10750" max="10750" width="15.53515625" style="570" customWidth="1"/>
    <col min="10751" max="10751" width="16.07421875" style="570" customWidth="1"/>
    <col min="10752" max="10752" width="4.07421875" style="570" customWidth="1"/>
    <col min="10753" max="10753" width="11.84375" style="570" bestFit="1" customWidth="1"/>
    <col min="10754" max="10754" width="3.84375" style="570" customWidth="1"/>
    <col min="10755" max="10755" width="18.84375" style="570" customWidth="1"/>
    <col min="10756" max="10756" width="3.84375" style="570" customWidth="1"/>
    <col min="10757" max="11002" width="9.84375" style="570"/>
    <col min="11003" max="11003" width="4.84375" style="570" customWidth="1"/>
    <col min="11004" max="11004" width="1.84375" style="570" customWidth="1"/>
    <col min="11005" max="11005" width="29.4609375" style="570" customWidth="1"/>
    <col min="11006" max="11006" width="15.53515625" style="570" customWidth="1"/>
    <col min="11007" max="11007" width="16.07421875" style="570" customWidth="1"/>
    <col min="11008" max="11008" width="4.07421875" style="570" customWidth="1"/>
    <col min="11009" max="11009" width="11.84375" style="570" bestFit="1" customWidth="1"/>
    <col min="11010" max="11010" width="3.84375" style="570" customWidth="1"/>
    <col min="11011" max="11011" width="18.84375" style="570" customWidth="1"/>
    <col min="11012" max="11012" width="3.84375" style="570" customWidth="1"/>
    <col min="11013" max="11258" width="9.84375" style="570"/>
    <col min="11259" max="11259" width="4.84375" style="570" customWidth="1"/>
    <col min="11260" max="11260" width="1.84375" style="570" customWidth="1"/>
    <col min="11261" max="11261" width="29.4609375" style="570" customWidth="1"/>
    <col min="11262" max="11262" width="15.53515625" style="570" customWidth="1"/>
    <col min="11263" max="11263" width="16.07421875" style="570" customWidth="1"/>
    <col min="11264" max="11264" width="4.07421875" style="570" customWidth="1"/>
    <col min="11265" max="11265" width="11.84375" style="570" bestFit="1" customWidth="1"/>
    <col min="11266" max="11266" width="3.84375" style="570" customWidth="1"/>
    <col min="11267" max="11267" width="18.84375" style="570" customWidth="1"/>
    <col min="11268" max="11268" width="3.84375" style="570" customWidth="1"/>
    <col min="11269" max="11514" width="9.84375" style="570"/>
    <col min="11515" max="11515" width="4.84375" style="570" customWidth="1"/>
    <col min="11516" max="11516" width="1.84375" style="570" customWidth="1"/>
    <col min="11517" max="11517" width="29.4609375" style="570" customWidth="1"/>
    <col min="11518" max="11518" width="15.53515625" style="570" customWidth="1"/>
    <col min="11519" max="11519" width="16.07421875" style="570" customWidth="1"/>
    <col min="11520" max="11520" width="4.07421875" style="570" customWidth="1"/>
    <col min="11521" max="11521" width="11.84375" style="570" bestFit="1" customWidth="1"/>
    <col min="11522" max="11522" width="3.84375" style="570" customWidth="1"/>
    <col min="11523" max="11523" width="18.84375" style="570" customWidth="1"/>
    <col min="11524" max="11524" width="3.84375" style="570" customWidth="1"/>
    <col min="11525" max="11770" width="9.84375" style="570"/>
    <col min="11771" max="11771" width="4.84375" style="570" customWidth="1"/>
    <col min="11772" max="11772" width="1.84375" style="570" customWidth="1"/>
    <col min="11773" max="11773" width="29.4609375" style="570" customWidth="1"/>
    <col min="11774" max="11774" width="15.53515625" style="570" customWidth="1"/>
    <col min="11775" max="11775" width="16.07421875" style="570" customWidth="1"/>
    <col min="11776" max="11776" width="4.07421875" style="570" customWidth="1"/>
    <col min="11777" max="11777" width="11.84375" style="570" bestFit="1" customWidth="1"/>
    <col min="11778" max="11778" width="3.84375" style="570" customWidth="1"/>
    <col min="11779" max="11779" width="18.84375" style="570" customWidth="1"/>
    <col min="11780" max="11780" width="3.84375" style="570" customWidth="1"/>
    <col min="11781" max="12026" width="9.84375" style="570"/>
    <col min="12027" max="12027" width="4.84375" style="570" customWidth="1"/>
    <col min="12028" max="12028" width="1.84375" style="570" customWidth="1"/>
    <col min="12029" max="12029" width="29.4609375" style="570" customWidth="1"/>
    <col min="12030" max="12030" width="15.53515625" style="570" customWidth="1"/>
    <col min="12031" max="12031" width="16.07421875" style="570" customWidth="1"/>
    <col min="12032" max="12032" width="4.07421875" style="570" customWidth="1"/>
    <col min="12033" max="12033" width="11.84375" style="570" bestFit="1" customWidth="1"/>
    <col min="12034" max="12034" width="3.84375" style="570" customWidth="1"/>
    <col min="12035" max="12035" width="18.84375" style="570" customWidth="1"/>
    <col min="12036" max="12036" width="3.84375" style="570" customWidth="1"/>
    <col min="12037" max="12282" width="9.84375" style="570"/>
    <col min="12283" max="12283" width="4.84375" style="570" customWidth="1"/>
    <col min="12284" max="12284" width="1.84375" style="570" customWidth="1"/>
    <col min="12285" max="12285" width="29.4609375" style="570" customWidth="1"/>
    <col min="12286" max="12286" width="15.53515625" style="570" customWidth="1"/>
    <col min="12287" max="12287" width="16.07421875" style="570" customWidth="1"/>
    <col min="12288" max="12288" width="4.07421875" style="570" customWidth="1"/>
    <col min="12289" max="12289" width="11.84375" style="570" bestFit="1" customWidth="1"/>
    <col min="12290" max="12290" width="3.84375" style="570" customWidth="1"/>
    <col min="12291" max="12291" width="18.84375" style="570" customWidth="1"/>
    <col min="12292" max="12292" width="3.84375" style="570" customWidth="1"/>
    <col min="12293" max="12538" width="9.84375" style="570"/>
    <col min="12539" max="12539" width="4.84375" style="570" customWidth="1"/>
    <col min="12540" max="12540" width="1.84375" style="570" customWidth="1"/>
    <col min="12541" max="12541" width="29.4609375" style="570" customWidth="1"/>
    <col min="12542" max="12542" width="15.53515625" style="570" customWidth="1"/>
    <col min="12543" max="12543" width="16.07421875" style="570" customWidth="1"/>
    <col min="12544" max="12544" width="4.07421875" style="570" customWidth="1"/>
    <col min="12545" max="12545" width="11.84375" style="570" bestFit="1" customWidth="1"/>
    <col min="12546" max="12546" width="3.84375" style="570" customWidth="1"/>
    <col min="12547" max="12547" width="18.84375" style="570" customWidth="1"/>
    <col min="12548" max="12548" width="3.84375" style="570" customWidth="1"/>
    <col min="12549" max="12794" width="9.84375" style="570"/>
    <col min="12795" max="12795" width="4.84375" style="570" customWidth="1"/>
    <col min="12796" max="12796" width="1.84375" style="570" customWidth="1"/>
    <col min="12797" max="12797" width="29.4609375" style="570" customWidth="1"/>
    <col min="12798" max="12798" width="15.53515625" style="570" customWidth="1"/>
    <col min="12799" max="12799" width="16.07421875" style="570" customWidth="1"/>
    <col min="12800" max="12800" width="4.07421875" style="570" customWidth="1"/>
    <col min="12801" max="12801" width="11.84375" style="570" bestFit="1" customWidth="1"/>
    <col min="12802" max="12802" width="3.84375" style="570" customWidth="1"/>
    <col min="12803" max="12803" width="18.84375" style="570" customWidth="1"/>
    <col min="12804" max="12804" width="3.84375" style="570" customWidth="1"/>
    <col min="12805" max="13050" width="9.84375" style="570"/>
    <col min="13051" max="13051" width="4.84375" style="570" customWidth="1"/>
    <col min="13052" max="13052" width="1.84375" style="570" customWidth="1"/>
    <col min="13053" max="13053" width="29.4609375" style="570" customWidth="1"/>
    <col min="13054" max="13054" width="15.53515625" style="570" customWidth="1"/>
    <col min="13055" max="13055" width="16.07421875" style="570" customWidth="1"/>
    <col min="13056" max="13056" width="4.07421875" style="570" customWidth="1"/>
    <col min="13057" max="13057" width="11.84375" style="570" bestFit="1" customWidth="1"/>
    <col min="13058" max="13058" width="3.84375" style="570" customWidth="1"/>
    <col min="13059" max="13059" width="18.84375" style="570" customWidth="1"/>
    <col min="13060" max="13060" width="3.84375" style="570" customWidth="1"/>
    <col min="13061" max="13306" width="9.84375" style="570"/>
    <col min="13307" max="13307" width="4.84375" style="570" customWidth="1"/>
    <col min="13308" max="13308" width="1.84375" style="570" customWidth="1"/>
    <col min="13309" max="13309" width="29.4609375" style="570" customWidth="1"/>
    <col min="13310" max="13310" width="15.53515625" style="570" customWidth="1"/>
    <col min="13311" max="13311" width="16.07421875" style="570" customWidth="1"/>
    <col min="13312" max="13312" width="4.07421875" style="570" customWidth="1"/>
    <col min="13313" max="13313" width="11.84375" style="570" bestFit="1" customWidth="1"/>
    <col min="13314" max="13314" width="3.84375" style="570" customWidth="1"/>
    <col min="13315" max="13315" width="18.84375" style="570" customWidth="1"/>
    <col min="13316" max="13316" width="3.84375" style="570" customWidth="1"/>
    <col min="13317" max="13562" width="9.84375" style="570"/>
    <col min="13563" max="13563" width="4.84375" style="570" customWidth="1"/>
    <col min="13564" max="13564" width="1.84375" style="570" customWidth="1"/>
    <col min="13565" max="13565" width="29.4609375" style="570" customWidth="1"/>
    <col min="13566" max="13566" width="15.53515625" style="570" customWidth="1"/>
    <col min="13567" max="13567" width="16.07421875" style="570" customWidth="1"/>
    <col min="13568" max="13568" width="4.07421875" style="570" customWidth="1"/>
    <col min="13569" max="13569" width="11.84375" style="570" bestFit="1" customWidth="1"/>
    <col min="13570" max="13570" width="3.84375" style="570" customWidth="1"/>
    <col min="13571" max="13571" width="18.84375" style="570" customWidth="1"/>
    <col min="13572" max="13572" width="3.84375" style="570" customWidth="1"/>
    <col min="13573" max="13818" width="9.84375" style="570"/>
    <col min="13819" max="13819" width="4.84375" style="570" customWidth="1"/>
    <col min="13820" max="13820" width="1.84375" style="570" customWidth="1"/>
    <col min="13821" max="13821" width="29.4609375" style="570" customWidth="1"/>
    <col min="13822" max="13822" width="15.53515625" style="570" customWidth="1"/>
    <col min="13823" max="13823" width="16.07421875" style="570" customWidth="1"/>
    <col min="13824" max="13824" width="4.07421875" style="570" customWidth="1"/>
    <col min="13825" max="13825" width="11.84375" style="570" bestFit="1" customWidth="1"/>
    <col min="13826" max="13826" width="3.84375" style="570" customWidth="1"/>
    <col min="13827" max="13827" width="18.84375" style="570" customWidth="1"/>
    <col min="13828" max="13828" width="3.84375" style="570" customWidth="1"/>
    <col min="13829" max="14074" width="9.84375" style="570"/>
    <col min="14075" max="14075" width="4.84375" style="570" customWidth="1"/>
    <col min="14076" max="14076" width="1.84375" style="570" customWidth="1"/>
    <col min="14077" max="14077" width="29.4609375" style="570" customWidth="1"/>
    <col min="14078" max="14078" width="15.53515625" style="570" customWidth="1"/>
    <col min="14079" max="14079" width="16.07421875" style="570" customWidth="1"/>
    <col min="14080" max="14080" width="4.07421875" style="570" customWidth="1"/>
    <col min="14081" max="14081" width="11.84375" style="570" bestFit="1" customWidth="1"/>
    <col min="14082" max="14082" width="3.84375" style="570" customWidth="1"/>
    <col min="14083" max="14083" width="18.84375" style="570" customWidth="1"/>
    <col min="14084" max="14084" width="3.84375" style="570" customWidth="1"/>
    <col min="14085" max="14330" width="9.84375" style="570"/>
    <col min="14331" max="14331" width="4.84375" style="570" customWidth="1"/>
    <col min="14332" max="14332" width="1.84375" style="570" customWidth="1"/>
    <col min="14333" max="14333" width="29.4609375" style="570" customWidth="1"/>
    <col min="14334" max="14334" width="15.53515625" style="570" customWidth="1"/>
    <col min="14335" max="14335" width="16.07421875" style="570" customWidth="1"/>
    <col min="14336" max="14336" width="4.07421875" style="570" customWidth="1"/>
    <col min="14337" max="14337" width="11.84375" style="570" bestFit="1" customWidth="1"/>
    <col min="14338" max="14338" width="3.84375" style="570" customWidth="1"/>
    <col min="14339" max="14339" width="18.84375" style="570" customWidth="1"/>
    <col min="14340" max="14340" width="3.84375" style="570" customWidth="1"/>
    <col min="14341" max="14586" width="9.84375" style="570"/>
    <col min="14587" max="14587" width="4.84375" style="570" customWidth="1"/>
    <col min="14588" max="14588" width="1.84375" style="570" customWidth="1"/>
    <col min="14589" max="14589" width="29.4609375" style="570" customWidth="1"/>
    <col min="14590" max="14590" width="15.53515625" style="570" customWidth="1"/>
    <col min="14591" max="14591" width="16.07421875" style="570" customWidth="1"/>
    <col min="14592" max="14592" width="4.07421875" style="570" customWidth="1"/>
    <col min="14593" max="14593" width="11.84375" style="570" bestFit="1" customWidth="1"/>
    <col min="14594" max="14594" width="3.84375" style="570" customWidth="1"/>
    <col min="14595" max="14595" width="18.84375" style="570" customWidth="1"/>
    <col min="14596" max="14596" width="3.84375" style="570" customWidth="1"/>
    <col min="14597" max="14842" width="9.84375" style="570"/>
    <col min="14843" max="14843" width="4.84375" style="570" customWidth="1"/>
    <col min="14844" max="14844" width="1.84375" style="570" customWidth="1"/>
    <col min="14845" max="14845" width="29.4609375" style="570" customWidth="1"/>
    <col min="14846" max="14846" width="15.53515625" style="570" customWidth="1"/>
    <col min="14847" max="14847" width="16.07421875" style="570" customWidth="1"/>
    <col min="14848" max="14848" width="4.07421875" style="570" customWidth="1"/>
    <col min="14849" max="14849" width="11.84375" style="570" bestFit="1" customWidth="1"/>
    <col min="14850" max="14850" width="3.84375" style="570" customWidth="1"/>
    <col min="14851" max="14851" width="18.84375" style="570" customWidth="1"/>
    <col min="14852" max="14852" width="3.84375" style="570" customWidth="1"/>
    <col min="14853" max="15098" width="9.84375" style="570"/>
    <col min="15099" max="15099" width="4.84375" style="570" customWidth="1"/>
    <col min="15100" max="15100" width="1.84375" style="570" customWidth="1"/>
    <col min="15101" max="15101" width="29.4609375" style="570" customWidth="1"/>
    <col min="15102" max="15102" width="15.53515625" style="570" customWidth="1"/>
    <col min="15103" max="15103" width="16.07421875" style="570" customWidth="1"/>
    <col min="15104" max="15104" width="4.07421875" style="570" customWidth="1"/>
    <col min="15105" max="15105" width="11.84375" style="570" bestFit="1" customWidth="1"/>
    <col min="15106" max="15106" width="3.84375" style="570" customWidth="1"/>
    <col min="15107" max="15107" width="18.84375" style="570" customWidth="1"/>
    <col min="15108" max="15108" width="3.84375" style="570" customWidth="1"/>
    <col min="15109" max="15354" width="9.84375" style="570"/>
    <col min="15355" max="15355" width="4.84375" style="570" customWidth="1"/>
    <col min="15356" max="15356" width="1.84375" style="570" customWidth="1"/>
    <col min="15357" max="15357" width="29.4609375" style="570" customWidth="1"/>
    <col min="15358" max="15358" width="15.53515625" style="570" customWidth="1"/>
    <col min="15359" max="15359" width="16.07421875" style="570" customWidth="1"/>
    <col min="15360" max="15360" width="4.07421875" style="570" customWidth="1"/>
    <col min="15361" max="15361" width="11.84375" style="570" bestFit="1" customWidth="1"/>
    <col min="15362" max="15362" width="3.84375" style="570" customWidth="1"/>
    <col min="15363" max="15363" width="18.84375" style="570" customWidth="1"/>
    <col min="15364" max="15364" width="3.84375" style="570" customWidth="1"/>
    <col min="15365" max="15610" width="9.84375" style="570"/>
    <col min="15611" max="15611" width="4.84375" style="570" customWidth="1"/>
    <col min="15612" max="15612" width="1.84375" style="570" customWidth="1"/>
    <col min="15613" max="15613" width="29.4609375" style="570" customWidth="1"/>
    <col min="15614" max="15614" width="15.53515625" style="570" customWidth="1"/>
    <col min="15615" max="15615" width="16.07421875" style="570" customWidth="1"/>
    <col min="15616" max="15616" width="4.07421875" style="570" customWidth="1"/>
    <col min="15617" max="15617" width="11.84375" style="570" bestFit="1" customWidth="1"/>
    <col min="15618" max="15618" width="3.84375" style="570" customWidth="1"/>
    <col min="15619" max="15619" width="18.84375" style="570" customWidth="1"/>
    <col min="15620" max="15620" width="3.84375" style="570" customWidth="1"/>
    <col min="15621" max="15866" width="9.84375" style="570"/>
    <col min="15867" max="15867" width="4.84375" style="570" customWidth="1"/>
    <col min="15868" max="15868" width="1.84375" style="570" customWidth="1"/>
    <col min="15869" max="15869" width="29.4609375" style="570" customWidth="1"/>
    <col min="15870" max="15870" width="15.53515625" style="570" customWidth="1"/>
    <col min="15871" max="15871" width="16.07421875" style="570" customWidth="1"/>
    <col min="15872" max="15872" width="4.07421875" style="570" customWidth="1"/>
    <col min="15873" max="15873" width="11.84375" style="570" bestFit="1" customWidth="1"/>
    <col min="15874" max="15874" width="3.84375" style="570" customWidth="1"/>
    <col min="15875" max="15875" width="18.84375" style="570" customWidth="1"/>
    <col min="15876" max="15876" width="3.84375" style="570" customWidth="1"/>
    <col min="15877" max="16122" width="9.84375" style="570"/>
    <col min="16123" max="16123" width="4.84375" style="570" customWidth="1"/>
    <col min="16124" max="16124" width="1.84375" style="570" customWidth="1"/>
    <col min="16125" max="16125" width="29.4609375" style="570" customWidth="1"/>
    <col min="16126" max="16126" width="15.53515625" style="570" customWidth="1"/>
    <col min="16127" max="16127" width="16.07421875" style="570" customWidth="1"/>
    <col min="16128" max="16128" width="4.07421875" style="570" customWidth="1"/>
    <col min="16129" max="16129" width="11.84375" style="570" bestFit="1" customWidth="1"/>
    <col min="16130" max="16130" width="3.84375" style="570" customWidth="1"/>
    <col min="16131" max="16131" width="18.84375" style="570" customWidth="1"/>
    <col min="16132" max="16132" width="3.84375" style="570" customWidth="1"/>
    <col min="16133" max="16384" width="9.84375" style="570"/>
  </cols>
  <sheetData>
    <row r="1" spans="1:10" ht="17" customHeight="1" thickBot="1">
      <c r="A1" s="1780" t="str">
        <f>+CONAMEDATE4</f>
        <v>Annual Report of VERIZON NEW YORK INC.                                                                      For the period ending DECEMBER 31, 2023</v>
      </c>
      <c r="B1" s="1181"/>
      <c r="C1" s="1181"/>
      <c r="D1" s="1181"/>
      <c r="E1" s="1181"/>
      <c r="F1" s="1181"/>
      <c r="G1" s="1181"/>
      <c r="H1" s="1181"/>
      <c r="I1" s="1181"/>
      <c r="J1" s="1181"/>
    </row>
    <row r="2" spans="1:10" ht="17" customHeight="1">
      <c r="A2" s="707"/>
      <c r="B2" s="708"/>
      <c r="C2" s="708"/>
      <c r="D2" s="708"/>
      <c r="E2" s="708"/>
      <c r="F2" s="708"/>
      <c r="G2" s="708"/>
      <c r="H2" s="708"/>
      <c r="I2" s="708"/>
      <c r="J2" s="719"/>
    </row>
    <row r="3" spans="1:10" ht="17" customHeight="1">
      <c r="A3" s="1763" t="s">
        <v>609</v>
      </c>
      <c r="B3" s="711"/>
      <c r="C3" s="1399"/>
      <c r="D3" s="1399"/>
      <c r="E3" s="1399"/>
      <c r="F3" s="1399"/>
      <c r="G3" s="1399"/>
      <c r="H3" s="711"/>
      <c r="I3" s="711"/>
      <c r="J3" s="712"/>
    </row>
    <row r="4" spans="1:10" ht="17" customHeight="1">
      <c r="A4" s="714"/>
      <c r="B4" s="715"/>
      <c r="C4" s="715"/>
      <c r="D4" s="715"/>
      <c r="E4" s="715"/>
      <c r="F4" s="715"/>
      <c r="G4" s="715"/>
      <c r="H4" s="715"/>
      <c r="I4" s="715"/>
      <c r="J4" s="716"/>
    </row>
    <row r="5" spans="1:10" ht="17" customHeight="1">
      <c r="A5" s="1433"/>
      <c r="B5" s="557"/>
      <c r="C5" s="557"/>
      <c r="D5" s="557"/>
      <c r="E5" s="557"/>
      <c r="F5" s="557"/>
      <c r="G5" s="557"/>
      <c r="H5" s="761"/>
      <c r="I5" s="762" t="s">
        <v>46</v>
      </c>
      <c r="J5" s="558"/>
    </row>
    <row r="6" spans="1:10" ht="17" customHeight="1">
      <c r="A6" s="926" t="s">
        <v>35</v>
      </c>
      <c r="B6" s="761"/>
      <c r="C6" s="762" t="s">
        <v>546</v>
      </c>
      <c r="D6" s="762"/>
      <c r="E6" s="762"/>
      <c r="F6" s="762"/>
      <c r="G6" s="557"/>
      <c r="H6" s="761"/>
      <c r="I6" s="762" t="s">
        <v>610</v>
      </c>
      <c r="J6" s="558"/>
    </row>
    <row r="7" spans="1:10" ht="17" customHeight="1">
      <c r="A7" s="1770" t="s">
        <v>47</v>
      </c>
      <c r="B7" s="1177"/>
      <c r="C7" s="1178" t="s">
        <v>459</v>
      </c>
      <c r="D7" s="1178"/>
      <c r="E7" s="1178"/>
      <c r="F7" s="1178"/>
      <c r="G7" s="715"/>
      <c r="H7" s="1177"/>
      <c r="I7" s="1178" t="s">
        <v>460</v>
      </c>
      <c r="J7" s="716"/>
    </row>
    <row r="8" spans="1:10" ht="17" customHeight="1">
      <c r="A8" s="556"/>
      <c r="B8" s="761"/>
      <c r="C8" s="902" t="s">
        <v>3103</v>
      </c>
      <c r="D8" s="1781"/>
      <c r="E8" s="1781"/>
      <c r="F8" s="1781"/>
      <c r="G8" s="769"/>
      <c r="H8" s="761"/>
      <c r="I8" s="557"/>
      <c r="J8" s="558"/>
    </row>
    <row r="9" spans="1:10" ht="17" customHeight="1">
      <c r="A9" s="556"/>
      <c r="B9" s="761"/>
      <c r="C9" s="557" t="s">
        <v>611</v>
      </c>
      <c r="D9" s="557"/>
      <c r="E9" s="557"/>
      <c r="F9" s="557"/>
      <c r="G9" s="557"/>
      <c r="H9" s="761"/>
      <c r="I9" s="557"/>
      <c r="J9" s="558"/>
    </row>
    <row r="10" spans="1:10" ht="17" customHeight="1">
      <c r="A10" s="1204" t="s">
        <v>463</v>
      </c>
      <c r="B10" s="761"/>
      <c r="C10" s="557" t="s">
        <v>612</v>
      </c>
      <c r="D10" s="557"/>
      <c r="E10" s="557"/>
      <c r="F10" s="557"/>
      <c r="G10" s="557"/>
      <c r="H10" s="759" t="s">
        <v>1736</v>
      </c>
      <c r="I10" s="893">
        <v>4368980000</v>
      </c>
      <c r="J10" s="558"/>
    </row>
    <row r="11" spans="1:10" ht="17" customHeight="1">
      <c r="A11" s="1204" t="s">
        <v>820</v>
      </c>
      <c r="B11" s="761"/>
      <c r="C11" s="557" t="s">
        <v>613</v>
      </c>
      <c r="D11" s="557"/>
      <c r="E11" s="557"/>
      <c r="F11" s="557"/>
      <c r="G11" s="557"/>
      <c r="H11" s="759" t="s">
        <v>1736</v>
      </c>
      <c r="I11" s="893">
        <v>1012307000</v>
      </c>
      <c r="J11" s="558"/>
    </row>
    <row r="12" spans="1:10" ht="17" customHeight="1">
      <c r="A12" s="1204" t="s">
        <v>1058</v>
      </c>
      <c r="B12" s="761"/>
      <c r="C12" s="557" t="s">
        <v>614</v>
      </c>
      <c r="D12" s="557"/>
      <c r="E12" s="557"/>
      <c r="F12" s="557"/>
      <c r="G12" s="557"/>
      <c r="H12" s="759" t="s">
        <v>1736</v>
      </c>
      <c r="I12" s="893">
        <v>784774000</v>
      </c>
      <c r="J12" s="558"/>
    </row>
    <row r="13" spans="1:10" ht="17" customHeight="1">
      <c r="A13" s="1204" t="s">
        <v>70</v>
      </c>
      <c r="B13" s="761"/>
      <c r="C13" s="557" t="s">
        <v>615</v>
      </c>
      <c r="D13" s="557"/>
      <c r="E13" s="557"/>
      <c r="F13" s="557"/>
      <c r="G13" s="557"/>
      <c r="H13" s="759" t="s">
        <v>1736</v>
      </c>
      <c r="I13" s="893">
        <v>0</v>
      </c>
      <c r="J13" s="558"/>
    </row>
    <row r="14" spans="1:10" ht="17" customHeight="1">
      <c r="A14" s="556"/>
      <c r="B14" s="761"/>
      <c r="C14" s="557" t="s">
        <v>616</v>
      </c>
      <c r="D14" s="557"/>
      <c r="E14" s="557"/>
      <c r="F14" s="557"/>
      <c r="G14" s="557"/>
      <c r="H14" s="761"/>
      <c r="I14" s="894"/>
      <c r="J14" s="558"/>
    </row>
    <row r="15" spans="1:10" ht="17" customHeight="1">
      <c r="A15" s="1204" t="s">
        <v>71</v>
      </c>
      <c r="B15" s="761"/>
      <c r="C15" s="557" t="s">
        <v>617</v>
      </c>
      <c r="D15" s="557"/>
      <c r="E15" s="557"/>
      <c r="F15" s="557"/>
      <c r="G15" s="557"/>
      <c r="H15" s="759" t="s">
        <v>1736</v>
      </c>
      <c r="I15" s="893"/>
      <c r="J15" s="558"/>
    </row>
    <row r="16" spans="1:10" ht="17" customHeight="1">
      <c r="A16" s="1204" t="s">
        <v>471</v>
      </c>
      <c r="B16" s="761"/>
      <c r="C16" s="557" t="s">
        <v>618</v>
      </c>
      <c r="D16" s="557"/>
      <c r="E16" s="557"/>
      <c r="F16" s="557"/>
      <c r="G16" s="557"/>
      <c r="H16" s="759" t="s">
        <v>1736</v>
      </c>
      <c r="I16" s="893"/>
      <c r="J16" s="558"/>
    </row>
    <row r="17" spans="1:10" ht="17" customHeight="1">
      <c r="A17" s="1204" t="s">
        <v>474</v>
      </c>
      <c r="B17" s="761"/>
      <c r="C17" s="557" t="s">
        <v>884</v>
      </c>
      <c r="D17" s="557"/>
      <c r="E17" s="557"/>
      <c r="F17" s="557"/>
      <c r="G17" s="557"/>
      <c r="H17" s="759" t="s">
        <v>1736</v>
      </c>
      <c r="I17" s="893"/>
      <c r="J17" s="558"/>
    </row>
    <row r="18" spans="1:10" ht="17" customHeight="1">
      <c r="A18" s="1204" t="s">
        <v>2064</v>
      </c>
      <c r="B18" s="761"/>
      <c r="C18" s="557" t="s">
        <v>885</v>
      </c>
      <c r="D18" s="557"/>
      <c r="E18" s="557"/>
      <c r="F18" s="557"/>
      <c r="G18" s="557"/>
      <c r="H18" s="759" t="s">
        <v>1736</v>
      </c>
      <c r="I18" s="893">
        <v>0</v>
      </c>
      <c r="J18" s="558"/>
    </row>
    <row r="19" spans="1:10" ht="17" customHeight="1">
      <c r="A19" s="1204" t="s">
        <v>334</v>
      </c>
      <c r="B19" s="761"/>
      <c r="C19" s="557" t="s">
        <v>9</v>
      </c>
      <c r="D19" s="557"/>
      <c r="E19" s="557"/>
      <c r="F19" s="557"/>
      <c r="G19" s="557"/>
      <c r="H19" s="759" t="s">
        <v>1736</v>
      </c>
      <c r="I19" s="893">
        <v>-492801000</v>
      </c>
      <c r="J19" s="558"/>
    </row>
    <row r="20" spans="1:10" ht="17" customHeight="1">
      <c r="A20" s="1204" t="s">
        <v>72</v>
      </c>
      <c r="B20" s="761"/>
      <c r="C20" s="557" t="s">
        <v>11</v>
      </c>
      <c r="D20" s="557"/>
      <c r="E20" s="557"/>
      <c r="F20" s="557"/>
      <c r="G20" s="557"/>
      <c r="H20" s="759" t="s">
        <v>1736</v>
      </c>
      <c r="I20" s="893">
        <v>0</v>
      </c>
      <c r="J20" s="558"/>
    </row>
    <row r="21" spans="1:10" ht="17" customHeight="1">
      <c r="A21" s="1204" t="s">
        <v>73</v>
      </c>
      <c r="B21" s="761"/>
      <c r="C21" s="557" t="s">
        <v>886</v>
      </c>
      <c r="D21" s="557"/>
      <c r="E21" s="557"/>
      <c r="F21" s="557"/>
      <c r="G21" s="557"/>
      <c r="H21" s="759" t="s">
        <v>1736</v>
      </c>
      <c r="I21" s="893">
        <v>0</v>
      </c>
      <c r="J21" s="558"/>
    </row>
    <row r="22" spans="1:10" ht="17" customHeight="1">
      <c r="A22" s="1204" t="s">
        <v>74</v>
      </c>
      <c r="B22" s="761"/>
      <c r="C22" s="557" t="s">
        <v>887</v>
      </c>
      <c r="D22" s="557"/>
      <c r="E22" s="557"/>
      <c r="F22" s="557"/>
      <c r="G22" s="557"/>
      <c r="H22" s="759" t="s">
        <v>1736</v>
      </c>
      <c r="I22" s="893">
        <v>0</v>
      </c>
      <c r="J22" s="558"/>
    </row>
    <row r="23" spans="1:10" ht="17" customHeight="1">
      <c r="A23" s="1204" t="s">
        <v>75</v>
      </c>
      <c r="B23" s="761"/>
      <c r="C23" s="557" t="s">
        <v>888</v>
      </c>
      <c r="D23" s="557"/>
      <c r="E23" s="557"/>
      <c r="F23" s="557"/>
      <c r="G23" s="557"/>
      <c r="H23" s="761"/>
      <c r="I23" s="895">
        <v>44927</v>
      </c>
      <c r="J23" s="558"/>
    </row>
    <row r="24" spans="1:10" ht="17" customHeight="1">
      <c r="A24" s="1204" t="s">
        <v>76</v>
      </c>
      <c r="B24" s="761"/>
      <c r="C24" s="901" t="s">
        <v>3102</v>
      </c>
      <c r="D24" s="557"/>
      <c r="E24" s="557"/>
      <c r="F24" s="557"/>
      <c r="G24" s="557"/>
      <c r="H24" s="761"/>
      <c r="I24" s="896">
        <v>5.1799999999999999E-2</v>
      </c>
      <c r="J24" s="558"/>
    </row>
    <row r="25" spans="1:10" ht="17" customHeight="1">
      <c r="A25" s="1204" t="s">
        <v>77</v>
      </c>
      <c r="B25" s="761"/>
      <c r="C25" s="557" t="s">
        <v>2500</v>
      </c>
      <c r="D25" s="557"/>
      <c r="E25" s="557"/>
      <c r="F25" s="557"/>
      <c r="G25" s="557"/>
      <c r="H25" s="761"/>
      <c r="I25" s="897" t="s">
        <v>2821</v>
      </c>
      <c r="J25" s="558"/>
    </row>
    <row r="26" spans="1:10" ht="17" customHeight="1">
      <c r="A26" s="1204" t="s">
        <v>78</v>
      </c>
      <c r="B26" s="761"/>
      <c r="C26" s="557" t="s">
        <v>2501</v>
      </c>
      <c r="D26" s="557"/>
      <c r="E26" s="557"/>
      <c r="F26" s="557"/>
      <c r="G26" s="557"/>
      <c r="H26" s="761"/>
      <c r="I26" s="898"/>
      <c r="J26" s="558"/>
    </row>
    <row r="27" spans="1:10" ht="17" customHeight="1">
      <c r="A27" s="1204" t="s">
        <v>79</v>
      </c>
      <c r="B27" s="761"/>
      <c r="C27" s="557" t="s">
        <v>18</v>
      </c>
      <c r="D27" s="557"/>
      <c r="E27" s="557"/>
      <c r="F27" s="557"/>
      <c r="G27" s="557"/>
      <c r="H27" s="761"/>
      <c r="I27" s="899"/>
      <c r="J27" s="558"/>
    </row>
    <row r="28" spans="1:10" ht="17" customHeight="1">
      <c r="A28" s="556"/>
      <c r="B28" s="761"/>
      <c r="C28" s="902" t="s">
        <v>3104</v>
      </c>
      <c r="D28" s="1781"/>
      <c r="E28" s="1781"/>
      <c r="F28" s="1781"/>
      <c r="G28" s="769"/>
      <c r="H28" s="761"/>
      <c r="I28" s="900"/>
      <c r="J28" s="558"/>
    </row>
    <row r="29" spans="1:10" ht="17" customHeight="1">
      <c r="A29" s="1204" t="s">
        <v>80</v>
      </c>
      <c r="B29" s="761"/>
      <c r="C29" s="557" t="s">
        <v>22</v>
      </c>
      <c r="D29" s="557"/>
      <c r="E29" s="557"/>
      <c r="F29" s="557"/>
      <c r="G29" s="557"/>
      <c r="H29" s="759" t="s">
        <v>1736</v>
      </c>
      <c r="I29" s="894">
        <v>28581000</v>
      </c>
      <c r="J29" s="558"/>
    </row>
    <row r="30" spans="1:10" ht="17" customHeight="1">
      <c r="A30" s="1204" t="s">
        <v>81</v>
      </c>
      <c r="B30" s="761"/>
      <c r="C30" s="557" t="s">
        <v>1481</v>
      </c>
      <c r="D30" s="557"/>
      <c r="E30" s="557"/>
      <c r="F30" s="557"/>
      <c r="G30" s="557"/>
      <c r="H30" s="761"/>
      <c r="I30" s="894">
        <v>302336000</v>
      </c>
      <c r="J30" s="558"/>
    </row>
    <row r="31" spans="1:10" ht="17" customHeight="1">
      <c r="A31" s="1204" t="s">
        <v>82</v>
      </c>
      <c r="B31" s="761"/>
      <c r="C31" s="557" t="s">
        <v>2502</v>
      </c>
      <c r="D31" s="557"/>
      <c r="E31" s="557"/>
      <c r="F31" s="557"/>
      <c r="G31" s="557"/>
      <c r="H31" s="761"/>
      <c r="I31" s="894">
        <v>0</v>
      </c>
      <c r="J31" s="558"/>
    </row>
    <row r="32" spans="1:10" ht="17" customHeight="1">
      <c r="A32" s="1204" t="s">
        <v>83</v>
      </c>
      <c r="B32" s="761"/>
      <c r="C32" s="557" t="s">
        <v>1485</v>
      </c>
      <c r="D32" s="557"/>
      <c r="E32" s="557"/>
      <c r="F32" s="557"/>
      <c r="G32" s="557"/>
      <c r="H32" s="761"/>
      <c r="I32" s="894">
        <v>0</v>
      </c>
      <c r="J32" s="558"/>
    </row>
    <row r="33" spans="1:10" ht="17" customHeight="1">
      <c r="A33" s="1204" t="s">
        <v>84</v>
      </c>
      <c r="B33" s="761"/>
      <c r="C33" s="557" t="s">
        <v>1487</v>
      </c>
      <c r="D33" s="557"/>
      <c r="E33" s="557"/>
      <c r="F33" s="557"/>
      <c r="G33" s="557"/>
      <c r="H33" s="761"/>
      <c r="I33" s="894">
        <v>0</v>
      </c>
      <c r="J33" s="558"/>
    </row>
    <row r="34" spans="1:10" ht="17" customHeight="1">
      <c r="A34" s="1204" t="s">
        <v>85</v>
      </c>
      <c r="B34" s="761"/>
      <c r="C34" s="901" t="s">
        <v>1489</v>
      </c>
      <c r="D34" s="557"/>
      <c r="E34" s="557"/>
      <c r="F34" s="557"/>
      <c r="G34" s="557"/>
      <c r="H34" s="761"/>
      <c r="I34" s="894">
        <v>-64460000</v>
      </c>
      <c r="J34" s="558"/>
    </row>
    <row r="35" spans="1:10" ht="17" customHeight="1">
      <c r="A35" s="1204" t="s">
        <v>86</v>
      </c>
      <c r="B35" s="761"/>
      <c r="C35" s="901" t="s">
        <v>3247</v>
      </c>
      <c r="D35" s="557"/>
      <c r="E35" s="557"/>
      <c r="F35" s="557"/>
      <c r="G35" s="557"/>
      <c r="H35" s="761"/>
      <c r="I35" s="894">
        <v>412408000</v>
      </c>
      <c r="J35" s="558"/>
    </row>
    <row r="36" spans="1:10" ht="17" customHeight="1">
      <c r="A36" s="1204" t="s">
        <v>87</v>
      </c>
      <c r="B36" s="761"/>
      <c r="C36" s="557" t="s">
        <v>2503</v>
      </c>
      <c r="D36" s="557"/>
      <c r="E36" s="557"/>
      <c r="F36" s="557"/>
      <c r="G36" s="557"/>
      <c r="H36" s="761"/>
      <c r="I36" s="894">
        <v>0</v>
      </c>
      <c r="J36" s="558"/>
    </row>
    <row r="37" spans="1:10" ht="17" customHeight="1">
      <c r="A37" s="1770" t="s">
        <v>2076</v>
      </c>
      <c r="B37" s="1177"/>
      <c r="C37" s="1782" t="s">
        <v>2504</v>
      </c>
      <c r="D37" s="1782"/>
      <c r="E37" s="1782"/>
      <c r="F37" s="1782"/>
      <c r="G37" s="1782"/>
      <c r="H37" s="763" t="s">
        <v>1736</v>
      </c>
      <c r="I37" s="893">
        <v>678865000</v>
      </c>
      <c r="J37" s="716"/>
    </row>
    <row r="38" spans="1:10" ht="17" customHeight="1">
      <c r="A38" s="556"/>
      <c r="B38" s="761"/>
      <c r="C38" s="769"/>
      <c r="D38" s="769"/>
      <c r="E38" s="769"/>
      <c r="F38" s="769"/>
      <c r="G38" s="769"/>
      <c r="H38" s="557"/>
      <c r="I38" s="557"/>
      <c r="J38" s="558"/>
    </row>
    <row r="39" spans="1:10" ht="17" customHeight="1">
      <c r="A39" s="556"/>
      <c r="B39" s="767">
        <v>1</v>
      </c>
      <c r="C39" s="1305" t="s">
        <v>2882</v>
      </c>
      <c r="D39" s="768"/>
      <c r="E39" s="768"/>
      <c r="F39" s="768"/>
      <c r="G39" s="769"/>
      <c r="H39" s="557"/>
      <c r="I39" s="557"/>
      <c r="J39" s="558"/>
    </row>
    <row r="40" spans="1:10" ht="17" customHeight="1">
      <c r="A40" s="556"/>
      <c r="B40" s="1783"/>
      <c r="C40" s="1305" t="s">
        <v>3036</v>
      </c>
      <c r="D40" s="769"/>
      <c r="E40" s="769"/>
      <c r="F40" s="769"/>
      <c r="G40" s="769"/>
      <c r="H40" s="557"/>
      <c r="I40" s="557"/>
      <c r="J40" s="558"/>
    </row>
    <row r="41" spans="1:10" ht="17" customHeight="1">
      <c r="A41" s="556"/>
      <c r="B41" s="1783"/>
      <c r="C41" s="1305" t="s">
        <v>3037</v>
      </c>
      <c r="D41" s="768"/>
      <c r="E41" s="768"/>
      <c r="F41" s="768"/>
      <c r="G41" s="769"/>
      <c r="H41" s="557"/>
      <c r="I41" s="557"/>
      <c r="J41" s="558"/>
    </row>
    <row r="42" spans="1:10" ht="17" customHeight="1">
      <c r="A42" s="556"/>
      <c r="B42" s="1783"/>
      <c r="C42" s="1305"/>
      <c r="D42" s="768"/>
      <c r="E42" s="768"/>
      <c r="F42" s="768"/>
      <c r="G42" s="769"/>
      <c r="H42" s="557"/>
      <c r="I42" s="557"/>
      <c r="J42" s="558"/>
    </row>
    <row r="43" spans="1:10" ht="17" customHeight="1">
      <c r="A43" s="556"/>
      <c r="B43" s="767">
        <v>2</v>
      </c>
      <c r="C43" s="1305" t="s">
        <v>3335</v>
      </c>
      <c r="D43" s="769"/>
      <c r="E43" s="769"/>
      <c r="F43" s="769"/>
      <c r="G43" s="769"/>
      <c r="H43" s="557"/>
      <c r="I43" s="557"/>
      <c r="J43" s="558"/>
    </row>
    <row r="44" spans="1:10" ht="17" customHeight="1">
      <c r="A44" s="556"/>
      <c r="B44" s="767"/>
      <c r="C44" s="1305" t="s">
        <v>3452</v>
      </c>
      <c r="H44" s="557"/>
      <c r="I44" s="557"/>
      <c r="J44" s="558"/>
    </row>
    <row r="45" spans="1:10" ht="17" customHeight="1">
      <c r="A45" s="556"/>
      <c r="B45" s="1783"/>
      <c r="C45" s="1784"/>
      <c r="D45" s="768"/>
      <c r="E45" s="768"/>
      <c r="F45" s="768"/>
      <c r="G45" s="769"/>
      <c r="H45" s="557"/>
      <c r="I45" s="557"/>
      <c r="J45" s="558"/>
    </row>
    <row r="46" spans="1:10" ht="17" customHeight="1">
      <c r="A46" s="1783"/>
      <c r="B46" s="767">
        <v>3</v>
      </c>
      <c r="C46" s="1305" t="s">
        <v>3453</v>
      </c>
      <c r="D46" s="769"/>
      <c r="E46" s="769"/>
      <c r="F46" s="769"/>
      <c r="G46" s="769"/>
      <c r="H46" s="557"/>
      <c r="I46" s="557"/>
      <c r="J46" s="558"/>
    </row>
    <row r="47" spans="1:10" ht="17" customHeight="1">
      <c r="A47" s="556"/>
      <c r="B47" s="1783"/>
      <c r="C47" s="1305" t="s">
        <v>3101</v>
      </c>
      <c r="D47" s="769"/>
      <c r="E47" s="769"/>
      <c r="F47" s="769"/>
      <c r="G47" s="769"/>
      <c r="H47" s="557"/>
      <c r="I47" s="557"/>
      <c r="J47" s="558"/>
    </row>
    <row r="48" spans="1:10" ht="17" customHeight="1">
      <c r="A48" s="556"/>
      <c r="B48" s="1783"/>
      <c r="C48" s="1784"/>
      <c r="J48" s="558"/>
    </row>
    <row r="49" spans="1:10" ht="17" customHeight="1">
      <c r="A49" s="556"/>
      <c r="B49" s="767"/>
      <c r="C49" s="1305"/>
      <c r="J49" s="558"/>
    </row>
    <row r="50" spans="1:10" ht="17" customHeight="1">
      <c r="A50" s="556"/>
      <c r="B50" s="1783"/>
      <c r="C50" s="1305"/>
      <c r="J50" s="558"/>
    </row>
    <row r="51" spans="1:10" ht="17" customHeight="1">
      <c r="A51" s="556"/>
      <c r="B51" s="761"/>
      <c r="C51" s="768" t="s">
        <v>2883</v>
      </c>
      <c r="D51" s="1778"/>
      <c r="E51" s="1778"/>
      <c r="F51" s="1778"/>
      <c r="G51" s="762"/>
      <c r="H51" s="557"/>
      <c r="I51" s="557"/>
      <c r="J51" s="558"/>
    </row>
    <row r="52" spans="1:10" ht="17" customHeight="1">
      <c r="A52" s="556"/>
      <c r="B52" s="761"/>
      <c r="C52" s="768"/>
      <c r="D52" s="1785" t="s">
        <v>1731</v>
      </c>
      <c r="E52" s="1785" t="s">
        <v>720</v>
      </c>
      <c r="F52" s="1785"/>
      <c r="G52" s="1764" t="s">
        <v>45</v>
      </c>
      <c r="H52" s="557"/>
      <c r="I52" s="557"/>
      <c r="J52" s="558"/>
    </row>
    <row r="53" spans="1:10" ht="17" customHeight="1">
      <c r="A53" s="556"/>
      <c r="B53" s="761"/>
      <c r="C53" s="1786" t="s">
        <v>22</v>
      </c>
      <c r="D53" s="1306">
        <v>8629301.8487498425</v>
      </c>
      <c r="E53" s="1306">
        <v>4273002.7446929077</v>
      </c>
      <c r="G53" s="1306">
        <v>3780957.6937884619</v>
      </c>
      <c r="I53" s="557"/>
      <c r="J53" s="558"/>
    </row>
    <row r="54" spans="1:10" ht="17" customHeight="1">
      <c r="A54" s="556"/>
      <c r="B54" s="761"/>
      <c r="C54" s="1786" t="s">
        <v>1481</v>
      </c>
      <c r="D54" s="1306">
        <v>98503122.013414249</v>
      </c>
      <c r="E54" s="1306">
        <v>48776148.766324274</v>
      </c>
      <c r="G54" s="1306">
        <v>43159474.957149439</v>
      </c>
      <c r="I54" s="557"/>
      <c r="J54" s="558"/>
    </row>
    <row r="55" spans="1:10" ht="17" customHeight="1">
      <c r="A55" s="556"/>
      <c r="B55" s="761"/>
      <c r="C55" s="1786" t="s">
        <v>2884</v>
      </c>
      <c r="D55" s="1306">
        <v>0</v>
      </c>
      <c r="E55" s="1306">
        <v>0</v>
      </c>
      <c r="G55" s="1306">
        <v>0</v>
      </c>
      <c r="I55" s="557"/>
      <c r="J55" s="558"/>
    </row>
    <row r="56" spans="1:10" ht="17" customHeight="1">
      <c r="A56" s="556"/>
      <c r="B56" s="761"/>
      <c r="C56" s="1786" t="s">
        <v>2885</v>
      </c>
      <c r="D56" s="1306">
        <v>-27709941.139927864</v>
      </c>
      <c r="E56" s="1306">
        <v>-13721232.218032144</v>
      </c>
      <c r="G56" s="1306">
        <v>-12141204.118687088</v>
      </c>
      <c r="I56" s="557"/>
      <c r="J56" s="558"/>
    </row>
    <row r="57" spans="1:10" ht="17" customHeight="1">
      <c r="A57" s="556"/>
      <c r="B57" s="761"/>
      <c r="C57" s="1786" t="s">
        <v>2886</v>
      </c>
      <c r="D57" s="1306">
        <v>131747313.4320268</v>
      </c>
      <c r="E57" s="1306">
        <v>65237795.799497351</v>
      </c>
      <c r="G57" s="1306">
        <v>57725529.491003685</v>
      </c>
      <c r="I57" s="557"/>
      <c r="J57" s="558"/>
    </row>
    <row r="58" spans="1:10" ht="17" customHeight="1" thickBot="1">
      <c r="A58" s="556"/>
      <c r="B58" s="761"/>
      <c r="C58" s="1787" t="s">
        <v>46</v>
      </c>
      <c r="D58" s="839">
        <v>211169796.15426302</v>
      </c>
      <c r="E58" s="839">
        <v>104565715.09248239</v>
      </c>
      <c r="F58" s="839"/>
      <c r="G58" s="839">
        <v>92524758.023254499</v>
      </c>
      <c r="H58" s="557"/>
      <c r="I58" s="557"/>
      <c r="J58" s="558"/>
    </row>
    <row r="59" spans="1:10" ht="17" customHeight="1" thickTop="1">
      <c r="A59" s="556"/>
      <c r="B59" s="761"/>
      <c r="C59" s="1778"/>
      <c r="D59" s="1778"/>
      <c r="E59" s="1778"/>
      <c r="F59" s="1778"/>
      <c r="G59" s="762"/>
      <c r="H59" s="557"/>
      <c r="I59" s="557"/>
      <c r="J59" s="558"/>
    </row>
    <row r="60" spans="1:10" ht="17" customHeight="1">
      <c r="A60" s="556"/>
      <c r="B60" s="761"/>
      <c r="C60" s="769"/>
      <c r="D60" s="769"/>
      <c r="E60" s="769"/>
      <c r="F60" s="769"/>
      <c r="G60" s="769"/>
      <c r="H60" s="557"/>
      <c r="I60" s="557"/>
      <c r="J60" s="558"/>
    </row>
    <row r="61" spans="1:10" ht="17" customHeight="1">
      <c r="A61" s="556"/>
      <c r="B61" s="761"/>
      <c r="C61" s="769"/>
      <c r="D61" s="769"/>
      <c r="E61" s="769"/>
      <c r="F61" s="769"/>
      <c r="G61" s="769"/>
      <c r="H61" s="557"/>
      <c r="I61" s="557"/>
      <c r="J61" s="558"/>
    </row>
    <row r="62" spans="1:10" ht="17" customHeight="1">
      <c r="A62" s="556"/>
      <c r="B62" s="761"/>
      <c r="C62" s="769"/>
      <c r="D62" s="769"/>
      <c r="E62" s="769"/>
      <c r="F62" s="769"/>
      <c r="G62" s="769"/>
      <c r="H62" s="557"/>
      <c r="I62" s="557"/>
      <c r="J62" s="558"/>
    </row>
    <row r="63" spans="1:10" ht="17" customHeight="1">
      <c r="A63" s="556"/>
      <c r="B63" s="761"/>
      <c r="C63" s="769"/>
      <c r="D63" s="769"/>
      <c r="E63" s="769"/>
      <c r="F63" s="769"/>
      <c r="G63" s="769"/>
      <c r="H63" s="557"/>
      <c r="I63" s="557"/>
      <c r="J63" s="558"/>
    </row>
    <row r="64" spans="1:10" ht="17" customHeight="1">
      <c r="A64" s="556"/>
      <c r="B64" s="761"/>
      <c r="C64" s="769"/>
      <c r="D64" s="769"/>
      <c r="E64" s="769"/>
      <c r="F64" s="769"/>
      <c r="G64" s="769"/>
      <c r="H64" s="557"/>
      <c r="I64" s="557"/>
      <c r="J64" s="558"/>
    </row>
    <row r="65" spans="1:10" ht="17" customHeight="1" thickBot="1">
      <c r="A65" s="1468"/>
      <c r="B65" s="1627"/>
      <c r="C65" s="1788"/>
      <c r="D65" s="1788"/>
      <c r="E65" s="1788"/>
      <c r="F65" s="1788"/>
      <c r="G65" s="1788"/>
      <c r="H65" s="1181"/>
      <c r="I65" s="1181"/>
      <c r="J65" s="1469"/>
    </row>
    <row r="66" spans="1:10" ht="17" customHeight="1">
      <c r="A66" s="557" t="s">
        <v>1275</v>
      </c>
      <c r="B66" s="557"/>
      <c r="C66" s="557"/>
      <c r="D66" s="557"/>
      <c r="E66" s="557"/>
      <c r="F66" s="557"/>
      <c r="G66" s="557"/>
      <c r="H66" s="557"/>
      <c r="I66" s="557"/>
      <c r="J66" s="557"/>
    </row>
    <row r="67" spans="1:10" ht="17" customHeight="1">
      <c r="A67" s="1183">
        <v>86</v>
      </c>
      <c r="B67" s="711"/>
      <c r="C67" s="711"/>
      <c r="D67" s="711"/>
      <c r="E67" s="711"/>
      <c r="F67" s="711"/>
      <c r="G67" s="711"/>
      <c r="H67" s="711"/>
      <c r="I67" s="711"/>
      <c r="J67" s="711"/>
    </row>
    <row r="68" spans="1:10">
      <c r="A68" s="557"/>
    </row>
    <row r="69" spans="1:10">
      <c r="A69" s="557"/>
    </row>
    <row r="70" spans="1:10">
      <c r="A70" s="557"/>
    </row>
    <row r="71" spans="1:10">
      <c r="A71" s="557"/>
    </row>
    <row r="72" spans="1:10">
      <c r="A72" s="557"/>
    </row>
    <row r="73" spans="1:10">
      <c r="A73" s="557"/>
    </row>
    <row r="74" spans="1:10">
      <c r="A74" s="557"/>
    </row>
    <row r="75" spans="1:10">
      <c r="A75" s="557"/>
    </row>
    <row r="76" spans="1:10">
      <c r="A76" s="557"/>
    </row>
    <row r="77" spans="1:10">
      <c r="A77" s="557"/>
    </row>
    <row r="78" spans="1:10">
      <c r="A78" s="557"/>
    </row>
    <row r="79" spans="1:10">
      <c r="A79" s="557"/>
    </row>
    <row r="80" spans="1:10">
      <c r="A80" s="557"/>
    </row>
    <row r="81" spans="1:1">
      <c r="A81" s="557"/>
    </row>
    <row r="82" spans="1:1">
      <c r="A82" s="557"/>
    </row>
    <row r="83" spans="1:1">
      <c r="A83" s="557"/>
    </row>
    <row r="84" spans="1:1">
      <c r="A84" s="557"/>
    </row>
    <row r="85" spans="1:1">
      <c r="A85" s="557"/>
    </row>
    <row r="86" spans="1:1">
      <c r="A86" s="557"/>
    </row>
    <row r="87" spans="1:1">
      <c r="A87" s="557"/>
    </row>
    <row r="88" spans="1:1">
      <c r="A88" s="557"/>
    </row>
    <row r="89" spans="1:1">
      <c r="A89" s="557"/>
    </row>
    <row r="90" spans="1:1">
      <c r="A90" s="557"/>
    </row>
  </sheetData>
  <printOptions horizontalCentered="1"/>
  <pageMargins left="0.5" right="0.5" top="0.5" bottom="0.5" header="0.5" footer="0.5"/>
  <pageSetup scale="6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68</xdr:row>
                    <xdr:rowOff>0</xdr:rowOff>
                  </from>
                  <to>
                    <xdr:col>0</xdr:col>
                    <xdr:colOff>0</xdr:colOff>
                    <xdr:row>70</xdr:row>
                    <xdr:rowOff>152400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pageSetUpPr fitToPage="1"/>
  </sheetPr>
  <dimension ref="A1:E83"/>
  <sheetViews>
    <sheetView defaultGridColor="0" colorId="22" zoomScale="75" zoomScaleNormal="75" workbookViewId="0"/>
  </sheetViews>
  <sheetFormatPr defaultColWidth="9.84375" defaultRowHeight="15.5"/>
  <cols>
    <col min="1" max="1" width="6.84375" customWidth="1"/>
    <col min="2" max="2" width="4.84375" customWidth="1"/>
    <col min="3" max="3" width="71.84375" customWidth="1"/>
    <col min="5" max="5" width="16.84375" customWidth="1"/>
    <col min="6" max="6" width="11.84375" bestFit="1" customWidth="1"/>
    <col min="249" max="249" width="6.84375" customWidth="1"/>
    <col min="250" max="250" width="4.84375" customWidth="1"/>
    <col min="251" max="251" width="71.84375" customWidth="1"/>
    <col min="253" max="253" width="16.84375" customWidth="1"/>
    <col min="505" max="505" width="6.84375" customWidth="1"/>
    <col min="506" max="506" width="4.84375" customWidth="1"/>
    <col min="507" max="507" width="71.84375" customWidth="1"/>
    <col min="509" max="509" width="16.84375" customWidth="1"/>
    <col min="761" max="761" width="6.84375" customWidth="1"/>
    <col min="762" max="762" width="4.84375" customWidth="1"/>
    <col min="763" max="763" width="71.84375" customWidth="1"/>
    <col min="765" max="765" width="16.84375" customWidth="1"/>
    <col min="1017" max="1017" width="6.84375" customWidth="1"/>
    <col min="1018" max="1018" width="4.84375" customWidth="1"/>
    <col min="1019" max="1019" width="71.84375" customWidth="1"/>
    <col min="1021" max="1021" width="16.84375" customWidth="1"/>
    <col min="1273" max="1273" width="6.84375" customWidth="1"/>
    <col min="1274" max="1274" width="4.84375" customWidth="1"/>
    <col min="1275" max="1275" width="71.84375" customWidth="1"/>
    <col min="1277" max="1277" width="16.84375" customWidth="1"/>
    <col min="1529" max="1529" width="6.84375" customWidth="1"/>
    <col min="1530" max="1530" width="4.84375" customWidth="1"/>
    <col min="1531" max="1531" width="71.84375" customWidth="1"/>
    <col min="1533" max="1533" width="16.84375" customWidth="1"/>
    <col min="1785" max="1785" width="6.84375" customWidth="1"/>
    <col min="1786" max="1786" width="4.84375" customWidth="1"/>
    <col min="1787" max="1787" width="71.84375" customWidth="1"/>
    <col min="1789" max="1789" width="16.84375" customWidth="1"/>
    <col min="2041" max="2041" width="6.84375" customWidth="1"/>
    <col min="2042" max="2042" width="4.84375" customWidth="1"/>
    <col min="2043" max="2043" width="71.84375" customWidth="1"/>
    <col min="2045" max="2045" width="16.84375" customWidth="1"/>
    <col min="2297" max="2297" width="6.84375" customWidth="1"/>
    <col min="2298" max="2298" width="4.84375" customWidth="1"/>
    <col min="2299" max="2299" width="71.84375" customWidth="1"/>
    <col min="2301" max="2301" width="16.84375" customWidth="1"/>
    <col min="2553" max="2553" width="6.84375" customWidth="1"/>
    <col min="2554" max="2554" width="4.84375" customWidth="1"/>
    <col min="2555" max="2555" width="71.84375" customWidth="1"/>
    <col min="2557" max="2557" width="16.84375" customWidth="1"/>
    <col min="2809" max="2809" width="6.84375" customWidth="1"/>
    <col min="2810" max="2810" width="4.84375" customWidth="1"/>
    <col min="2811" max="2811" width="71.84375" customWidth="1"/>
    <col min="2813" max="2813" width="16.84375" customWidth="1"/>
    <col min="3065" max="3065" width="6.84375" customWidth="1"/>
    <col min="3066" max="3066" width="4.84375" customWidth="1"/>
    <col min="3067" max="3067" width="71.84375" customWidth="1"/>
    <col min="3069" max="3069" width="16.84375" customWidth="1"/>
    <col min="3321" max="3321" width="6.84375" customWidth="1"/>
    <col min="3322" max="3322" width="4.84375" customWidth="1"/>
    <col min="3323" max="3323" width="71.84375" customWidth="1"/>
    <col min="3325" max="3325" width="16.84375" customWidth="1"/>
    <col min="3577" max="3577" width="6.84375" customWidth="1"/>
    <col min="3578" max="3578" width="4.84375" customWidth="1"/>
    <col min="3579" max="3579" width="71.84375" customWidth="1"/>
    <col min="3581" max="3581" width="16.84375" customWidth="1"/>
    <col min="3833" max="3833" width="6.84375" customWidth="1"/>
    <col min="3834" max="3834" width="4.84375" customWidth="1"/>
    <col min="3835" max="3835" width="71.84375" customWidth="1"/>
    <col min="3837" max="3837" width="16.84375" customWidth="1"/>
    <col min="4089" max="4089" width="6.84375" customWidth="1"/>
    <col min="4090" max="4090" width="4.84375" customWidth="1"/>
    <col min="4091" max="4091" width="71.84375" customWidth="1"/>
    <col min="4093" max="4093" width="16.84375" customWidth="1"/>
    <col min="4345" max="4345" width="6.84375" customWidth="1"/>
    <col min="4346" max="4346" width="4.84375" customWidth="1"/>
    <col min="4347" max="4347" width="71.84375" customWidth="1"/>
    <col min="4349" max="4349" width="16.84375" customWidth="1"/>
    <col min="4601" max="4601" width="6.84375" customWidth="1"/>
    <col min="4602" max="4602" width="4.84375" customWidth="1"/>
    <col min="4603" max="4603" width="71.84375" customWidth="1"/>
    <col min="4605" max="4605" width="16.84375" customWidth="1"/>
    <col min="4857" max="4857" width="6.84375" customWidth="1"/>
    <col min="4858" max="4858" width="4.84375" customWidth="1"/>
    <col min="4859" max="4859" width="71.84375" customWidth="1"/>
    <col min="4861" max="4861" width="16.84375" customWidth="1"/>
    <col min="5113" max="5113" width="6.84375" customWidth="1"/>
    <col min="5114" max="5114" width="4.84375" customWidth="1"/>
    <col min="5115" max="5115" width="71.84375" customWidth="1"/>
    <col min="5117" max="5117" width="16.84375" customWidth="1"/>
    <col min="5369" max="5369" width="6.84375" customWidth="1"/>
    <col min="5370" max="5370" width="4.84375" customWidth="1"/>
    <col min="5371" max="5371" width="71.84375" customWidth="1"/>
    <col min="5373" max="5373" width="16.84375" customWidth="1"/>
    <col min="5625" max="5625" width="6.84375" customWidth="1"/>
    <col min="5626" max="5626" width="4.84375" customWidth="1"/>
    <col min="5627" max="5627" width="71.84375" customWidth="1"/>
    <col min="5629" max="5629" width="16.84375" customWidth="1"/>
    <col min="5881" max="5881" width="6.84375" customWidth="1"/>
    <col min="5882" max="5882" width="4.84375" customWidth="1"/>
    <col min="5883" max="5883" width="71.84375" customWidth="1"/>
    <col min="5885" max="5885" width="16.84375" customWidth="1"/>
    <col min="6137" max="6137" width="6.84375" customWidth="1"/>
    <col min="6138" max="6138" width="4.84375" customWidth="1"/>
    <col min="6139" max="6139" width="71.84375" customWidth="1"/>
    <col min="6141" max="6141" width="16.84375" customWidth="1"/>
    <col min="6393" max="6393" width="6.84375" customWidth="1"/>
    <col min="6394" max="6394" width="4.84375" customWidth="1"/>
    <col min="6395" max="6395" width="71.84375" customWidth="1"/>
    <col min="6397" max="6397" width="16.84375" customWidth="1"/>
    <col min="6649" max="6649" width="6.84375" customWidth="1"/>
    <col min="6650" max="6650" width="4.84375" customWidth="1"/>
    <col min="6651" max="6651" width="71.84375" customWidth="1"/>
    <col min="6653" max="6653" width="16.84375" customWidth="1"/>
    <col min="6905" max="6905" width="6.84375" customWidth="1"/>
    <col min="6906" max="6906" width="4.84375" customWidth="1"/>
    <col min="6907" max="6907" width="71.84375" customWidth="1"/>
    <col min="6909" max="6909" width="16.84375" customWidth="1"/>
    <col min="7161" max="7161" width="6.84375" customWidth="1"/>
    <col min="7162" max="7162" width="4.84375" customWidth="1"/>
    <col min="7163" max="7163" width="71.84375" customWidth="1"/>
    <col min="7165" max="7165" width="16.84375" customWidth="1"/>
    <col min="7417" max="7417" width="6.84375" customWidth="1"/>
    <col min="7418" max="7418" width="4.84375" customWidth="1"/>
    <col min="7419" max="7419" width="71.84375" customWidth="1"/>
    <col min="7421" max="7421" width="16.84375" customWidth="1"/>
    <col min="7673" max="7673" width="6.84375" customWidth="1"/>
    <col min="7674" max="7674" width="4.84375" customWidth="1"/>
    <col min="7675" max="7675" width="71.84375" customWidth="1"/>
    <col min="7677" max="7677" width="16.84375" customWidth="1"/>
    <col min="7929" max="7929" width="6.84375" customWidth="1"/>
    <col min="7930" max="7930" width="4.84375" customWidth="1"/>
    <col min="7931" max="7931" width="71.84375" customWidth="1"/>
    <col min="7933" max="7933" width="16.84375" customWidth="1"/>
    <col min="8185" max="8185" width="6.84375" customWidth="1"/>
    <col min="8186" max="8186" width="4.84375" customWidth="1"/>
    <col min="8187" max="8187" width="71.84375" customWidth="1"/>
    <col min="8189" max="8189" width="16.84375" customWidth="1"/>
    <col min="8441" max="8441" width="6.84375" customWidth="1"/>
    <col min="8442" max="8442" width="4.84375" customWidth="1"/>
    <col min="8443" max="8443" width="71.84375" customWidth="1"/>
    <col min="8445" max="8445" width="16.84375" customWidth="1"/>
    <col min="8697" max="8697" width="6.84375" customWidth="1"/>
    <col min="8698" max="8698" width="4.84375" customWidth="1"/>
    <col min="8699" max="8699" width="71.84375" customWidth="1"/>
    <col min="8701" max="8701" width="16.84375" customWidth="1"/>
    <col min="8953" max="8953" width="6.84375" customWidth="1"/>
    <col min="8954" max="8954" width="4.84375" customWidth="1"/>
    <col min="8955" max="8955" width="71.84375" customWidth="1"/>
    <col min="8957" max="8957" width="16.84375" customWidth="1"/>
    <col min="9209" max="9209" width="6.84375" customWidth="1"/>
    <col min="9210" max="9210" width="4.84375" customWidth="1"/>
    <col min="9211" max="9211" width="71.84375" customWidth="1"/>
    <col min="9213" max="9213" width="16.84375" customWidth="1"/>
    <col min="9465" max="9465" width="6.84375" customWidth="1"/>
    <col min="9466" max="9466" width="4.84375" customWidth="1"/>
    <col min="9467" max="9467" width="71.84375" customWidth="1"/>
    <col min="9469" max="9469" width="16.84375" customWidth="1"/>
    <col min="9721" max="9721" width="6.84375" customWidth="1"/>
    <col min="9722" max="9722" width="4.84375" customWidth="1"/>
    <col min="9723" max="9723" width="71.84375" customWidth="1"/>
    <col min="9725" max="9725" width="16.84375" customWidth="1"/>
    <col min="9977" max="9977" width="6.84375" customWidth="1"/>
    <col min="9978" max="9978" width="4.84375" customWidth="1"/>
    <col min="9979" max="9979" width="71.84375" customWidth="1"/>
    <col min="9981" max="9981" width="16.84375" customWidth="1"/>
    <col min="10233" max="10233" width="6.84375" customWidth="1"/>
    <col min="10234" max="10234" width="4.84375" customWidth="1"/>
    <col min="10235" max="10235" width="71.84375" customWidth="1"/>
    <col min="10237" max="10237" width="16.84375" customWidth="1"/>
    <col min="10489" max="10489" width="6.84375" customWidth="1"/>
    <col min="10490" max="10490" width="4.84375" customWidth="1"/>
    <col min="10491" max="10491" width="71.84375" customWidth="1"/>
    <col min="10493" max="10493" width="16.84375" customWidth="1"/>
    <col min="10745" max="10745" width="6.84375" customWidth="1"/>
    <col min="10746" max="10746" width="4.84375" customWidth="1"/>
    <col min="10747" max="10747" width="71.84375" customWidth="1"/>
    <col min="10749" max="10749" width="16.84375" customWidth="1"/>
    <col min="11001" max="11001" width="6.84375" customWidth="1"/>
    <col min="11002" max="11002" width="4.84375" customWidth="1"/>
    <col min="11003" max="11003" width="71.84375" customWidth="1"/>
    <col min="11005" max="11005" width="16.84375" customWidth="1"/>
    <col min="11257" max="11257" width="6.84375" customWidth="1"/>
    <col min="11258" max="11258" width="4.84375" customWidth="1"/>
    <col min="11259" max="11259" width="71.84375" customWidth="1"/>
    <col min="11261" max="11261" width="16.84375" customWidth="1"/>
    <col min="11513" max="11513" width="6.84375" customWidth="1"/>
    <col min="11514" max="11514" width="4.84375" customWidth="1"/>
    <col min="11515" max="11515" width="71.84375" customWidth="1"/>
    <col min="11517" max="11517" width="16.84375" customWidth="1"/>
    <col min="11769" max="11769" width="6.84375" customWidth="1"/>
    <col min="11770" max="11770" width="4.84375" customWidth="1"/>
    <col min="11771" max="11771" width="71.84375" customWidth="1"/>
    <col min="11773" max="11773" width="16.84375" customWidth="1"/>
    <col min="12025" max="12025" width="6.84375" customWidth="1"/>
    <col min="12026" max="12026" width="4.84375" customWidth="1"/>
    <col min="12027" max="12027" width="71.84375" customWidth="1"/>
    <col min="12029" max="12029" width="16.84375" customWidth="1"/>
    <col min="12281" max="12281" width="6.84375" customWidth="1"/>
    <col min="12282" max="12282" width="4.84375" customWidth="1"/>
    <col min="12283" max="12283" width="71.84375" customWidth="1"/>
    <col min="12285" max="12285" width="16.84375" customWidth="1"/>
    <col min="12537" max="12537" width="6.84375" customWidth="1"/>
    <col min="12538" max="12538" width="4.84375" customWidth="1"/>
    <col min="12539" max="12539" width="71.84375" customWidth="1"/>
    <col min="12541" max="12541" width="16.84375" customWidth="1"/>
    <col min="12793" max="12793" width="6.84375" customWidth="1"/>
    <col min="12794" max="12794" width="4.84375" customWidth="1"/>
    <col min="12795" max="12795" width="71.84375" customWidth="1"/>
    <col min="12797" max="12797" width="16.84375" customWidth="1"/>
    <col min="13049" max="13049" width="6.84375" customWidth="1"/>
    <col min="13050" max="13050" width="4.84375" customWidth="1"/>
    <col min="13051" max="13051" width="71.84375" customWidth="1"/>
    <col min="13053" max="13053" width="16.84375" customWidth="1"/>
    <col min="13305" max="13305" width="6.84375" customWidth="1"/>
    <col min="13306" max="13306" width="4.84375" customWidth="1"/>
    <col min="13307" max="13307" width="71.84375" customWidth="1"/>
    <col min="13309" max="13309" width="16.84375" customWidth="1"/>
    <col min="13561" max="13561" width="6.84375" customWidth="1"/>
    <col min="13562" max="13562" width="4.84375" customWidth="1"/>
    <col min="13563" max="13563" width="71.84375" customWidth="1"/>
    <col min="13565" max="13565" width="16.84375" customWidth="1"/>
    <col min="13817" max="13817" width="6.84375" customWidth="1"/>
    <col min="13818" max="13818" width="4.84375" customWidth="1"/>
    <col min="13819" max="13819" width="71.84375" customWidth="1"/>
    <col min="13821" max="13821" width="16.84375" customWidth="1"/>
    <col min="14073" max="14073" width="6.84375" customWidth="1"/>
    <col min="14074" max="14074" width="4.84375" customWidth="1"/>
    <col min="14075" max="14075" width="71.84375" customWidth="1"/>
    <col min="14077" max="14077" width="16.84375" customWidth="1"/>
    <col min="14329" max="14329" width="6.84375" customWidth="1"/>
    <col min="14330" max="14330" width="4.84375" customWidth="1"/>
    <col min="14331" max="14331" width="71.84375" customWidth="1"/>
    <col min="14333" max="14333" width="16.84375" customWidth="1"/>
    <col min="14585" max="14585" width="6.84375" customWidth="1"/>
    <col min="14586" max="14586" width="4.84375" customWidth="1"/>
    <col min="14587" max="14587" width="71.84375" customWidth="1"/>
    <col min="14589" max="14589" width="16.84375" customWidth="1"/>
    <col min="14841" max="14841" width="6.84375" customWidth="1"/>
    <col min="14842" max="14842" width="4.84375" customWidth="1"/>
    <col min="14843" max="14843" width="71.84375" customWidth="1"/>
    <col min="14845" max="14845" width="16.84375" customWidth="1"/>
    <col min="15097" max="15097" width="6.84375" customWidth="1"/>
    <col min="15098" max="15098" width="4.84375" customWidth="1"/>
    <col min="15099" max="15099" width="71.84375" customWidth="1"/>
    <col min="15101" max="15101" width="16.84375" customWidth="1"/>
    <col min="15353" max="15353" width="6.84375" customWidth="1"/>
    <col min="15354" max="15354" width="4.84375" customWidth="1"/>
    <col min="15355" max="15355" width="71.84375" customWidth="1"/>
    <col min="15357" max="15357" width="16.84375" customWidth="1"/>
    <col min="15609" max="15609" width="6.84375" customWidth="1"/>
    <col min="15610" max="15610" width="4.84375" customWidth="1"/>
    <col min="15611" max="15611" width="71.84375" customWidth="1"/>
    <col min="15613" max="15613" width="16.84375" customWidth="1"/>
    <col min="15865" max="15865" width="6.84375" customWidth="1"/>
    <col min="15866" max="15866" width="4.84375" customWidth="1"/>
    <col min="15867" max="15867" width="71.84375" customWidth="1"/>
    <col min="15869" max="15869" width="16.84375" customWidth="1"/>
    <col min="16121" max="16121" width="6.84375" customWidth="1"/>
    <col min="16122" max="16122" width="4.84375" customWidth="1"/>
    <col min="16123" max="16123" width="71.84375" customWidth="1"/>
    <col min="16125" max="16125" width="16.84375" customWidth="1"/>
  </cols>
  <sheetData>
    <row r="1" spans="1:5" ht="17" customHeight="1" thickBot="1">
      <c r="A1" s="4" t="str">
        <f>+CONAMEDATE2</f>
        <v>Annual Report of VERIZON NEW YORK INC.                                                 For the period ending DECEMBER 31, 2023</v>
      </c>
      <c r="B1" s="4"/>
      <c r="C1" s="4"/>
      <c r="D1" s="4"/>
      <c r="E1" s="4"/>
    </row>
    <row r="2" spans="1:5" ht="17" customHeight="1">
      <c r="A2" s="302"/>
      <c r="B2" s="303"/>
      <c r="C2" s="303"/>
      <c r="D2" s="303"/>
      <c r="E2" s="103"/>
    </row>
    <row r="3" spans="1:5" ht="17" customHeight="1">
      <c r="A3" s="108"/>
      <c r="B3" s="4"/>
      <c r="C3" s="4"/>
      <c r="D3" s="4"/>
      <c r="E3" s="306"/>
    </row>
    <row r="4" spans="1:5" ht="17" customHeight="1">
      <c r="A4" s="511" t="s">
        <v>2505</v>
      </c>
      <c r="B4" s="105"/>
      <c r="C4" s="510"/>
      <c r="D4" s="510"/>
      <c r="E4" s="107"/>
    </row>
    <row r="5" spans="1:5" ht="17" customHeight="1">
      <c r="A5" s="108"/>
      <c r="B5" s="4"/>
      <c r="C5" s="4"/>
      <c r="D5" s="4"/>
      <c r="E5" s="306"/>
    </row>
    <row r="6" spans="1:5" ht="46.5">
      <c r="A6" s="512" t="s">
        <v>1858</v>
      </c>
      <c r="B6" s="4"/>
      <c r="C6" s="545" t="s">
        <v>2506</v>
      </c>
      <c r="D6" s="11"/>
      <c r="E6" s="306"/>
    </row>
    <row r="7" spans="1:5" ht="17" customHeight="1">
      <c r="A7" s="108"/>
      <c r="B7" s="4"/>
      <c r="C7" s="4"/>
      <c r="D7" s="4"/>
      <c r="E7" s="306"/>
    </row>
    <row r="8" spans="1:5" ht="17" customHeight="1">
      <c r="A8" s="330" t="s">
        <v>1872</v>
      </c>
      <c r="B8" s="4"/>
      <c r="C8" s="4" t="s">
        <v>2507</v>
      </c>
      <c r="D8" s="4"/>
      <c r="E8" s="306"/>
    </row>
    <row r="9" spans="1:5" ht="17" customHeight="1">
      <c r="A9" s="330"/>
      <c r="B9" s="4"/>
      <c r="C9" s="4"/>
      <c r="D9" s="4"/>
      <c r="E9" s="306"/>
    </row>
    <row r="10" spans="1:5" ht="17" customHeight="1">
      <c r="A10" s="108"/>
      <c r="B10" s="4"/>
      <c r="C10" s="4"/>
      <c r="D10" s="4"/>
      <c r="E10" s="327"/>
    </row>
    <row r="11" spans="1:5" ht="17" customHeight="1">
      <c r="A11" s="503" t="s">
        <v>35</v>
      </c>
      <c r="B11" s="308"/>
      <c r="C11" s="308"/>
      <c r="D11" s="308"/>
      <c r="E11" s="359" t="s">
        <v>46</v>
      </c>
    </row>
    <row r="12" spans="1:5" ht="17" customHeight="1">
      <c r="A12" s="330" t="s">
        <v>47</v>
      </c>
      <c r="B12" s="329"/>
      <c r="C12" s="100" t="s">
        <v>546</v>
      </c>
      <c r="D12" s="4"/>
      <c r="E12" s="361" t="s">
        <v>610</v>
      </c>
    </row>
    <row r="13" spans="1:5" ht="17" customHeight="1">
      <c r="A13" s="325"/>
      <c r="B13" s="331"/>
      <c r="C13" s="332" t="s">
        <v>459</v>
      </c>
      <c r="D13" s="326"/>
      <c r="E13" s="513" t="s">
        <v>2508</v>
      </c>
    </row>
    <row r="14" spans="1:5" ht="17" customHeight="1">
      <c r="A14" s="108"/>
      <c r="B14" s="329"/>
      <c r="C14" s="514" t="s">
        <v>2509</v>
      </c>
      <c r="D14" s="9"/>
      <c r="E14" s="515"/>
    </row>
    <row r="15" spans="1:5" ht="17" customHeight="1">
      <c r="A15" s="330" t="s">
        <v>463</v>
      </c>
      <c r="B15" s="329"/>
      <c r="C15" s="4" t="s">
        <v>2510</v>
      </c>
      <c r="D15" s="4"/>
      <c r="E15" s="808">
        <v>0</v>
      </c>
    </row>
    <row r="16" spans="1:5" ht="17" customHeight="1">
      <c r="A16" s="108"/>
      <c r="B16" s="329"/>
      <c r="C16" s="4" t="s">
        <v>2511</v>
      </c>
      <c r="D16" s="4"/>
      <c r="E16" s="808"/>
    </row>
    <row r="17" spans="1:5" ht="17" customHeight="1">
      <c r="A17" s="330" t="s">
        <v>820</v>
      </c>
      <c r="B17" s="329"/>
      <c r="C17" s="913" t="s">
        <v>3240</v>
      </c>
      <c r="D17" s="4"/>
      <c r="E17" s="808">
        <v>0</v>
      </c>
    </row>
    <row r="18" spans="1:5" ht="17" customHeight="1">
      <c r="A18" s="330" t="s">
        <v>1058</v>
      </c>
      <c r="B18" s="329"/>
      <c r="C18" s="4" t="s">
        <v>2512</v>
      </c>
      <c r="D18" s="4"/>
      <c r="E18" s="808">
        <v>0</v>
      </c>
    </row>
    <row r="19" spans="1:5" ht="17" customHeight="1">
      <c r="A19" s="330" t="s">
        <v>70</v>
      </c>
      <c r="B19" s="329"/>
      <c r="C19" s="4" t="s">
        <v>618</v>
      </c>
      <c r="D19" s="4"/>
      <c r="E19" s="808">
        <v>0</v>
      </c>
    </row>
    <row r="20" spans="1:5" ht="17" customHeight="1">
      <c r="A20" s="330" t="s">
        <v>71</v>
      </c>
      <c r="B20" s="329"/>
      <c r="C20" s="4" t="s">
        <v>2513</v>
      </c>
      <c r="D20" s="4"/>
      <c r="E20" s="808">
        <v>0</v>
      </c>
    </row>
    <row r="21" spans="1:5" ht="17" customHeight="1">
      <c r="A21" s="330" t="s">
        <v>471</v>
      </c>
      <c r="B21" s="329"/>
      <c r="C21" s="4" t="s">
        <v>2514</v>
      </c>
      <c r="D21" s="4"/>
      <c r="E21" s="808">
        <v>0</v>
      </c>
    </row>
    <row r="22" spans="1:5" ht="17" customHeight="1">
      <c r="A22" s="330" t="s">
        <v>474</v>
      </c>
      <c r="B22" s="329"/>
      <c r="C22" s="4" t="s">
        <v>2515</v>
      </c>
      <c r="D22" s="4"/>
      <c r="E22" s="808">
        <v>0</v>
      </c>
    </row>
    <row r="23" spans="1:5" ht="17" customHeight="1">
      <c r="A23" s="330" t="s">
        <v>2064</v>
      </c>
      <c r="B23" s="329"/>
      <c r="C23" s="4" t="s">
        <v>3241</v>
      </c>
      <c r="D23" s="4"/>
      <c r="E23" s="808">
        <v>0</v>
      </c>
    </row>
    <row r="24" spans="1:5" ht="17" customHeight="1" thickBot="1">
      <c r="A24" s="330" t="s">
        <v>334</v>
      </c>
      <c r="B24" s="329"/>
      <c r="C24" s="4" t="s">
        <v>1670</v>
      </c>
      <c r="D24" s="4"/>
      <c r="E24" s="808">
        <v>0</v>
      </c>
    </row>
    <row r="25" spans="1:5" ht="17.399999999999999" customHeight="1">
      <c r="A25" s="302"/>
      <c r="B25" s="303"/>
      <c r="C25" s="303"/>
      <c r="D25" s="303"/>
      <c r="E25" s="103"/>
    </row>
    <row r="26" spans="1:5" ht="17" customHeight="1">
      <c r="A26" s="108"/>
      <c r="B26" s="944"/>
      <c r="C26" s="4"/>
      <c r="D26" s="944"/>
      <c r="E26" s="306"/>
    </row>
    <row r="27" spans="1:5" ht="17" customHeight="1">
      <c r="A27" s="108"/>
      <c r="B27" s="944"/>
      <c r="C27" s="4"/>
      <c r="D27" s="944"/>
      <c r="E27" s="306"/>
    </row>
    <row r="28" spans="1:5" ht="17" customHeight="1">
      <c r="A28" s="108"/>
      <c r="B28" s="944"/>
      <c r="C28" s="4"/>
      <c r="D28" s="944"/>
      <c r="E28" s="306"/>
    </row>
    <row r="29" spans="1:5" ht="17" customHeight="1">
      <c r="A29" s="108"/>
      <c r="B29" s="944"/>
      <c r="C29" s="944"/>
      <c r="D29" s="944"/>
      <c r="E29" s="306"/>
    </row>
    <row r="30" spans="1:5" ht="17" customHeight="1">
      <c r="A30" s="108"/>
      <c r="B30" s="944"/>
      <c r="C30" s="944"/>
      <c r="D30" s="944"/>
      <c r="E30" s="306"/>
    </row>
    <row r="31" spans="1:5" ht="17" customHeight="1">
      <c r="A31" s="918"/>
      <c r="B31" s="913"/>
      <c r="C31" s="913"/>
      <c r="D31" s="23"/>
      <c r="E31" s="136"/>
    </row>
    <row r="32" spans="1:5" ht="17" customHeight="1">
      <c r="A32" s="919"/>
      <c r="B32" s="913"/>
      <c r="C32" s="913"/>
      <c r="D32" s="23"/>
      <c r="E32" s="136"/>
    </row>
    <row r="33" spans="1:5" ht="17" customHeight="1">
      <c r="A33" s="187"/>
      <c r="B33" s="23"/>
      <c r="C33" s="23"/>
      <c r="D33" s="23"/>
      <c r="E33" s="136"/>
    </row>
    <row r="34" spans="1:5" ht="17" customHeight="1">
      <c r="A34" s="187"/>
      <c r="B34" s="23"/>
      <c r="C34" s="23"/>
      <c r="D34" s="23"/>
      <c r="E34" s="136"/>
    </row>
    <row r="35" spans="1:5" ht="17" customHeight="1">
      <c r="A35" s="187"/>
      <c r="B35" s="23"/>
      <c r="C35" s="23"/>
      <c r="D35" s="23"/>
      <c r="E35" s="136"/>
    </row>
    <row r="36" spans="1:5" ht="17" customHeight="1">
      <c r="A36" s="187"/>
      <c r="B36" s="23"/>
      <c r="C36" s="23"/>
      <c r="D36" s="23"/>
      <c r="E36" s="136"/>
    </row>
    <row r="37" spans="1:5" ht="17" customHeight="1">
      <c r="A37" s="187"/>
      <c r="B37" s="23"/>
      <c r="C37" s="23"/>
      <c r="D37" s="23"/>
      <c r="E37" s="136"/>
    </row>
    <row r="38" spans="1:5" ht="17" customHeight="1">
      <c r="A38" s="187"/>
      <c r="B38" s="23"/>
      <c r="C38" s="23"/>
      <c r="D38" s="23"/>
      <c r="E38" s="136"/>
    </row>
    <row r="39" spans="1:5" ht="17" customHeight="1">
      <c r="A39" s="187"/>
      <c r="B39" s="23"/>
      <c r="C39" s="23"/>
      <c r="D39" s="23"/>
      <c r="E39" s="136"/>
    </row>
    <row r="40" spans="1:5" ht="17" customHeight="1">
      <c r="A40" s="187"/>
      <c r="B40" s="23"/>
      <c r="C40" s="23"/>
      <c r="D40" s="23"/>
      <c r="E40" s="136"/>
    </row>
    <row r="41" spans="1:5" ht="17" customHeight="1">
      <c r="A41" s="187"/>
      <c r="B41" s="23"/>
      <c r="C41" s="23"/>
      <c r="D41" s="23"/>
      <c r="E41" s="136"/>
    </row>
    <row r="42" spans="1:5" ht="17" customHeight="1">
      <c r="A42" s="187"/>
      <c r="B42" s="23"/>
      <c r="C42" s="23"/>
      <c r="D42" s="23"/>
      <c r="E42" s="136"/>
    </row>
    <row r="43" spans="1:5" ht="17" customHeight="1">
      <c r="A43" s="187"/>
      <c r="B43" s="23"/>
      <c r="C43" s="23"/>
      <c r="D43" s="23"/>
      <c r="E43" s="136"/>
    </row>
    <row r="44" spans="1:5" ht="17" customHeight="1">
      <c r="A44" s="187"/>
      <c r="B44" s="23"/>
      <c r="C44" s="23"/>
      <c r="D44" s="23"/>
      <c r="E44" s="136"/>
    </row>
    <row r="45" spans="1:5" ht="17" customHeight="1">
      <c r="A45" s="187"/>
      <c r="B45" s="23"/>
      <c r="C45" s="23"/>
      <c r="D45" s="23"/>
      <c r="E45" s="136"/>
    </row>
    <row r="46" spans="1:5" ht="17" customHeight="1">
      <c r="A46" s="187"/>
      <c r="B46" s="23"/>
      <c r="C46" s="23"/>
      <c r="D46" s="23"/>
      <c r="E46" s="136"/>
    </row>
    <row r="47" spans="1:5" ht="17" customHeight="1">
      <c r="A47" s="187"/>
      <c r="B47" s="23"/>
      <c r="C47" s="23"/>
      <c r="D47" s="23"/>
      <c r="E47" s="136"/>
    </row>
    <row r="48" spans="1:5" ht="17" customHeight="1">
      <c r="A48" s="187"/>
      <c r="B48" s="23"/>
      <c r="C48" s="23"/>
      <c r="D48" s="23"/>
      <c r="E48" s="136"/>
    </row>
    <row r="49" spans="1:5" ht="17" customHeight="1">
      <c r="A49" s="187"/>
      <c r="B49" s="23"/>
      <c r="C49" s="23"/>
      <c r="D49" s="23"/>
      <c r="E49" s="136"/>
    </row>
    <row r="50" spans="1:5" ht="17" customHeight="1">
      <c r="A50" s="187"/>
      <c r="B50" s="23"/>
      <c r="C50" s="23"/>
      <c r="D50" s="23"/>
      <c r="E50" s="136"/>
    </row>
    <row r="51" spans="1:5" ht="17" customHeight="1">
      <c r="A51" s="187"/>
      <c r="B51" s="23"/>
      <c r="C51" s="23"/>
      <c r="D51" s="23"/>
      <c r="E51" s="136"/>
    </row>
    <row r="52" spans="1:5" ht="17" customHeight="1">
      <c r="A52" s="187"/>
      <c r="B52" s="23"/>
      <c r="C52" s="23"/>
      <c r="D52" s="23"/>
      <c r="E52" s="136"/>
    </row>
    <row r="53" spans="1:5" ht="17" customHeight="1">
      <c r="A53" s="187"/>
      <c r="B53" s="23"/>
      <c r="C53" s="23"/>
      <c r="D53" s="23"/>
      <c r="E53" s="136"/>
    </row>
    <row r="54" spans="1:5" ht="17" customHeight="1">
      <c r="A54" s="187"/>
      <c r="B54" s="23"/>
      <c r="C54" s="23"/>
      <c r="D54" s="23"/>
      <c r="E54" s="136"/>
    </row>
    <row r="55" spans="1:5" ht="17" customHeight="1">
      <c r="A55" s="187"/>
      <c r="B55" s="23"/>
      <c r="C55" s="23"/>
      <c r="D55" s="23"/>
      <c r="E55" s="136"/>
    </row>
    <row r="56" spans="1:5" ht="17" customHeight="1">
      <c r="A56" s="187"/>
      <c r="B56" s="23"/>
      <c r="C56" s="23"/>
      <c r="D56" s="23"/>
      <c r="E56" s="136"/>
    </row>
    <row r="57" spans="1:5" ht="17" customHeight="1">
      <c r="A57" s="187"/>
      <c r="B57" s="23"/>
      <c r="C57" s="23"/>
      <c r="D57" s="23"/>
      <c r="E57" s="136"/>
    </row>
    <row r="58" spans="1:5" ht="17" customHeight="1" thickBot="1">
      <c r="A58" s="189"/>
      <c r="B58" s="137"/>
      <c r="C58" s="137"/>
      <c r="D58" s="137"/>
      <c r="E58" s="138"/>
    </row>
    <row r="59" spans="1:5" ht="17" customHeight="1">
      <c r="A59" s="4" t="s">
        <v>608</v>
      </c>
      <c r="B59" s="4"/>
      <c r="C59" s="4"/>
      <c r="D59" s="4"/>
      <c r="E59" s="4"/>
    </row>
    <row r="60" spans="1:5" ht="17" customHeight="1">
      <c r="A60" s="105">
        <v>87</v>
      </c>
      <c r="B60" s="105"/>
      <c r="C60" s="105"/>
      <c r="D60" s="105"/>
      <c r="E60" s="105"/>
    </row>
    <row r="61" spans="1:5">
      <c r="A61" s="4"/>
    </row>
    <row r="62" spans="1:5">
      <c r="A62" s="4"/>
    </row>
    <row r="63" spans="1:5">
      <c r="A63" s="4"/>
    </row>
    <row r="64" spans="1:5">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c r="A76" s="4"/>
    </row>
    <row r="77" spans="1:1">
      <c r="A77" s="4"/>
    </row>
    <row r="78" spans="1:1">
      <c r="A78" s="4"/>
    </row>
    <row r="79" spans="1:1">
      <c r="A79" s="4"/>
    </row>
    <row r="80" spans="1:1">
      <c r="A80" s="4"/>
    </row>
    <row r="81" spans="1:1">
      <c r="A81" s="4"/>
    </row>
    <row r="82" spans="1:1">
      <c r="A82" s="4"/>
    </row>
    <row r="83" spans="1:1">
      <c r="A83" s="4"/>
    </row>
  </sheetData>
  <pageMargins left="0.5" right="0.5" top="0.5" bottom="0.5" header="0.5" footer="0.5"/>
  <pageSetup scale="7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62</xdr:row>
                    <xdr:rowOff>120650</xdr:rowOff>
                  </from>
                  <to>
                    <xdr:col>0</xdr:col>
                    <xdr:colOff>0</xdr:colOff>
                    <xdr:row>65</xdr:row>
                    <xdr:rowOff>184150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ransitionEvaluation="1">
    <pageSetUpPr fitToPage="1"/>
  </sheetPr>
  <dimension ref="A1:E85"/>
  <sheetViews>
    <sheetView defaultGridColor="0" colorId="22" zoomScale="75" zoomScaleNormal="75" workbookViewId="0"/>
  </sheetViews>
  <sheetFormatPr defaultColWidth="9.84375" defaultRowHeight="15.5"/>
  <cols>
    <col min="1" max="1" width="4.84375" style="123" customWidth="1"/>
    <col min="2" max="2" width="1.84375" style="123" customWidth="1"/>
    <col min="3" max="3" width="77.84375" style="123" customWidth="1"/>
    <col min="4" max="4" width="4.84375" style="123" customWidth="1"/>
    <col min="5" max="5" width="32.61328125" style="123" customWidth="1"/>
    <col min="6" max="251" width="9.84375" style="123"/>
    <col min="252" max="252" width="4.84375" style="123" customWidth="1"/>
    <col min="253" max="253" width="1.84375" style="123" customWidth="1"/>
    <col min="254" max="254" width="77.84375" style="123" customWidth="1"/>
    <col min="255" max="255" width="4.84375" style="123" customWidth="1"/>
    <col min="256" max="256" width="32.61328125" style="123" customWidth="1"/>
    <col min="257" max="507" width="9.84375" style="123"/>
    <col min="508" max="508" width="4.84375" style="123" customWidth="1"/>
    <col min="509" max="509" width="1.84375" style="123" customWidth="1"/>
    <col min="510" max="510" width="77.84375" style="123" customWidth="1"/>
    <col min="511" max="511" width="4.84375" style="123" customWidth="1"/>
    <col min="512" max="512" width="32.61328125" style="123" customWidth="1"/>
    <col min="513" max="763" width="9.84375" style="123"/>
    <col min="764" max="764" width="4.84375" style="123" customWidth="1"/>
    <col min="765" max="765" width="1.84375" style="123" customWidth="1"/>
    <col min="766" max="766" width="77.84375" style="123" customWidth="1"/>
    <col min="767" max="767" width="4.84375" style="123" customWidth="1"/>
    <col min="768" max="768" width="32.61328125" style="123" customWidth="1"/>
    <col min="769" max="1019" width="9.84375" style="123"/>
    <col min="1020" max="1020" width="4.84375" style="123" customWidth="1"/>
    <col min="1021" max="1021" width="1.84375" style="123" customWidth="1"/>
    <col min="1022" max="1022" width="77.84375" style="123" customWidth="1"/>
    <col min="1023" max="1023" width="4.84375" style="123" customWidth="1"/>
    <col min="1024" max="1024" width="32.61328125" style="123" customWidth="1"/>
    <col min="1025" max="1275" width="9.84375" style="123"/>
    <col min="1276" max="1276" width="4.84375" style="123" customWidth="1"/>
    <col min="1277" max="1277" width="1.84375" style="123" customWidth="1"/>
    <col min="1278" max="1278" width="77.84375" style="123" customWidth="1"/>
    <col min="1279" max="1279" width="4.84375" style="123" customWidth="1"/>
    <col min="1280" max="1280" width="32.61328125" style="123" customWidth="1"/>
    <col min="1281" max="1531" width="9.84375" style="123"/>
    <col min="1532" max="1532" width="4.84375" style="123" customWidth="1"/>
    <col min="1533" max="1533" width="1.84375" style="123" customWidth="1"/>
    <col min="1534" max="1534" width="77.84375" style="123" customWidth="1"/>
    <col min="1535" max="1535" width="4.84375" style="123" customWidth="1"/>
    <col min="1536" max="1536" width="32.61328125" style="123" customWidth="1"/>
    <col min="1537" max="1787" width="9.84375" style="123"/>
    <col min="1788" max="1788" width="4.84375" style="123" customWidth="1"/>
    <col min="1789" max="1789" width="1.84375" style="123" customWidth="1"/>
    <col min="1790" max="1790" width="77.84375" style="123" customWidth="1"/>
    <col min="1791" max="1791" width="4.84375" style="123" customWidth="1"/>
    <col min="1792" max="1792" width="32.61328125" style="123" customWidth="1"/>
    <col min="1793" max="2043" width="9.84375" style="123"/>
    <col min="2044" max="2044" width="4.84375" style="123" customWidth="1"/>
    <col min="2045" max="2045" width="1.84375" style="123" customWidth="1"/>
    <col min="2046" max="2046" width="77.84375" style="123" customWidth="1"/>
    <col min="2047" max="2047" width="4.84375" style="123" customWidth="1"/>
    <col min="2048" max="2048" width="32.61328125" style="123" customWidth="1"/>
    <col min="2049" max="2299" width="9.84375" style="123"/>
    <col min="2300" max="2300" width="4.84375" style="123" customWidth="1"/>
    <col min="2301" max="2301" width="1.84375" style="123" customWidth="1"/>
    <col min="2302" max="2302" width="77.84375" style="123" customWidth="1"/>
    <col min="2303" max="2303" width="4.84375" style="123" customWidth="1"/>
    <col min="2304" max="2304" width="32.61328125" style="123" customWidth="1"/>
    <col min="2305" max="2555" width="9.84375" style="123"/>
    <col min="2556" max="2556" width="4.84375" style="123" customWidth="1"/>
    <col min="2557" max="2557" width="1.84375" style="123" customWidth="1"/>
    <col min="2558" max="2558" width="77.84375" style="123" customWidth="1"/>
    <col min="2559" max="2559" width="4.84375" style="123" customWidth="1"/>
    <col min="2560" max="2560" width="32.61328125" style="123" customWidth="1"/>
    <col min="2561" max="2811" width="9.84375" style="123"/>
    <col min="2812" max="2812" width="4.84375" style="123" customWidth="1"/>
    <col min="2813" max="2813" width="1.84375" style="123" customWidth="1"/>
    <col min="2814" max="2814" width="77.84375" style="123" customWidth="1"/>
    <col min="2815" max="2815" width="4.84375" style="123" customWidth="1"/>
    <col min="2816" max="2816" width="32.61328125" style="123" customWidth="1"/>
    <col min="2817" max="3067" width="9.84375" style="123"/>
    <col min="3068" max="3068" width="4.84375" style="123" customWidth="1"/>
    <col min="3069" max="3069" width="1.84375" style="123" customWidth="1"/>
    <col min="3070" max="3070" width="77.84375" style="123" customWidth="1"/>
    <col min="3071" max="3071" width="4.84375" style="123" customWidth="1"/>
    <col min="3072" max="3072" width="32.61328125" style="123" customWidth="1"/>
    <col min="3073" max="3323" width="9.84375" style="123"/>
    <col min="3324" max="3324" width="4.84375" style="123" customWidth="1"/>
    <col min="3325" max="3325" width="1.84375" style="123" customWidth="1"/>
    <col min="3326" max="3326" width="77.84375" style="123" customWidth="1"/>
    <col min="3327" max="3327" width="4.84375" style="123" customWidth="1"/>
    <col min="3328" max="3328" width="32.61328125" style="123" customWidth="1"/>
    <col min="3329" max="3579" width="9.84375" style="123"/>
    <col min="3580" max="3580" width="4.84375" style="123" customWidth="1"/>
    <col min="3581" max="3581" width="1.84375" style="123" customWidth="1"/>
    <col min="3582" max="3582" width="77.84375" style="123" customWidth="1"/>
    <col min="3583" max="3583" width="4.84375" style="123" customWidth="1"/>
    <col min="3584" max="3584" width="32.61328125" style="123" customWidth="1"/>
    <col min="3585" max="3835" width="9.84375" style="123"/>
    <col min="3836" max="3836" width="4.84375" style="123" customWidth="1"/>
    <col min="3837" max="3837" width="1.84375" style="123" customWidth="1"/>
    <col min="3838" max="3838" width="77.84375" style="123" customWidth="1"/>
    <col min="3839" max="3839" width="4.84375" style="123" customWidth="1"/>
    <col min="3840" max="3840" width="32.61328125" style="123" customWidth="1"/>
    <col min="3841" max="4091" width="9.84375" style="123"/>
    <col min="4092" max="4092" width="4.84375" style="123" customWidth="1"/>
    <col min="4093" max="4093" width="1.84375" style="123" customWidth="1"/>
    <col min="4094" max="4094" width="77.84375" style="123" customWidth="1"/>
    <col min="4095" max="4095" width="4.84375" style="123" customWidth="1"/>
    <col min="4096" max="4096" width="32.61328125" style="123" customWidth="1"/>
    <col min="4097" max="4347" width="9.84375" style="123"/>
    <col min="4348" max="4348" width="4.84375" style="123" customWidth="1"/>
    <col min="4349" max="4349" width="1.84375" style="123" customWidth="1"/>
    <col min="4350" max="4350" width="77.84375" style="123" customWidth="1"/>
    <col min="4351" max="4351" width="4.84375" style="123" customWidth="1"/>
    <col min="4352" max="4352" width="32.61328125" style="123" customWidth="1"/>
    <col min="4353" max="4603" width="9.84375" style="123"/>
    <col min="4604" max="4604" width="4.84375" style="123" customWidth="1"/>
    <col min="4605" max="4605" width="1.84375" style="123" customWidth="1"/>
    <col min="4606" max="4606" width="77.84375" style="123" customWidth="1"/>
    <col min="4607" max="4607" width="4.84375" style="123" customWidth="1"/>
    <col min="4608" max="4608" width="32.61328125" style="123" customWidth="1"/>
    <col min="4609" max="4859" width="9.84375" style="123"/>
    <col min="4860" max="4860" width="4.84375" style="123" customWidth="1"/>
    <col min="4861" max="4861" width="1.84375" style="123" customWidth="1"/>
    <col min="4862" max="4862" width="77.84375" style="123" customWidth="1"/>
    <col min="4863" max="4863" width="4.84375" style="123" customWidth="1"/>
    <col min="4864" max="4864" width="32.61328125" style="123" customWidth="1"/>
    <col min="4865" max="5115" width="9.84375" style="123"/>
    <col min="5116" max="5116" width="4.84375" style="123" customWidth="1"/>
    <col min="5117" max="5117" width="1.84375" style="123" customWidth="1"/>
    <col min="5118" max="5118" width="77.84375" style="123" customWidth="1"/>
    <col min="5119" max="5119" width="4.84375" style="123" customWidth="1"/>
    <col min="5120" max="5120" width="32.61328125" style="123" customWidth="1"/>
    <col min="5121" max="5371" width="9.84375" style="123"/>
    <col min="5372" max="5372" width="4.84375" style="123" customWidth="1"/>
    <col min="5373" max="5373" width="1.84375" style="123" customWidth="1"/>
    <col min="5374" max="5374" width="77.84375" style="123" customWidth="1"/>
    <col min="5375" max="5375" width="4.84375" style="123" customWidth="1"/>
    <col min="5376" max="5376" width="32.61328125" style="123" customWidth="1"/>
    <col min="5377" max="5627" width="9.84375" style="123"/>
    <col min="5628" max="5628" width="4.84375" style="123" customWidth="1"/>
    <col min="5629" max="5629" width="1.84375" style="123" customWidth="1"/>
    <col min="5630" max="5630" width="77.84375" style="123" customWidth="1"/>
    <col min="5631" max="5631" width="4.84375" style="123" customWidth="1"/>
    <col min="5632" max="5632" width="32.61328125" style="123" customWidth="1"/>
    <col min="5633" max="5883" width="9.84375" style="123"/>
    <col min="5884" max="5884" width="4.84375" style="123" customWidth="1"/>
    <col min="5885" max="5885" width="1.84375" style="123" customWidth="1"/>
    <col min="5886" max="5886" width="77.84375" style="123" customWidth="1"/>
    <col min="5887" max="5887" width="4.84375" style="123" customWidth="1"/>
    <col min="5888" max="5888" width="32.61328125" style="123" customWidth="1"/>
    <col min="5889" max="6139" width="9.84375" style="123"/>
    <col min="6140" max="6140" width="4.84375" style="123" customWidth="1"/>
    <col min="6141" max="6141" width="1.84375" style="123" customWidth="1"/>
    <col min="6142" max="6142" width="77.84375" style="123" customWidth="1"/>
    <col min="6143" max="6143" width="4.84375" style="123" customWidth="1"/>
    <col min="6144" max="6144" width="32.61328125" style="123" customWidth="1"/>
    <col min="6145" max="6395" width="9.84375" style="123"/>
    <col min="6396" max="6396" width="4.84375" style="123" customWidth="1"/>
    <col min="6397" max="6397" width="1.84375" style="123" customWidth="1"/>
    <col min="6398" max="6398" width="77.84375" style="123" customWidth="1"/>
    <col min="6399" max="6399" width="4.84375" style="123" customWidth="1"/>
    <col min="6400" max="6400" width="32.61328125" style="123" customWidth="1"/>
    <col min="6401" max="6651" width="9.84375" style="123"/>
    <col min="6652" max="6652" width="4.84375" style="123" customWidth="1"/>
    <col min="6653" max="6653" width="1.84375" style="123" customWidth="1"/>
    <col min="6654" max="6654" width="77.84375" style="123" customWidth="1"/>
    <col min="6655" max="6655" width="4.84375" style="123" customWidth="1"/>
    <col min="6656" max="6656" width="32.61328125" style="123" customWidth="1"/>
    <col min="6657" max="6907" width="9.84375" style="123"/>
    <col min="6908" max="6908" width="4.84375" style="123" customWidth="1"/>
    <col min="6909" max="6909" width="1.84375" style="123" customWidth="1"/>
    <col min="6910" max="6910" width="77.84375" style="123" customWidth="1"/>
    <col min="6911" max="6911" width="4.84375" style="123" customWidth="1"/>
    <col min="6912" max="6912" width="32.61328125" style="123" customWidth="1"/>
    <col min="6913" max="7163" width="9.84375" style="123"/>
    <col min="7164" max="7164" width="4.84375" style="123" customWidth="1"/>
    <col min="7165" max="7165" width="1.84375" style="123" customWidth="1"/>
    <col min="7166" max="7166" width="77.84375" style="123" customWidth="1"/>
    <col min="7167" max="7167" width="4.84375" style="123" customWidth="1"/>
    <col min="7168" max="7168" width="32.61328125" style="123" customWidth="1"/>
    <col min="7169" max="7419" width="9.84375" style="123"/>
    <col min="7420" max="7420" width="4.84375" style="123" customWidth="1"/>
    <col min="7421" max="7421" width="1.84375" style="123" customWidth="1"/>
    <col min="7422" max="7422" width="77.84375" style="123" customWidth="1"/>
    <col min="7423" max="7423" width="4.84375" style="123" customWidth="1"/>
    <col min="7424" max="7424" width="32.61328125" style="123" customWidth="1"/>
    <col min="7425" max="7675" width="9.84375" style="123"/>
    <col min="7676" max="7676" width="4.84375" style="123" customWidth="1"/>
    <col min="7677" max="7677" width="1.84375" style="123" customWidth="1"/>
    <col min="7678" max="7678" width="77.84375" style="123" customWidth="1"/>
    <col min="7679" max="7679" width="4.84375" style="123" customWidth="1"/>
    <col min="7680" max="7680" width="32.61328125" style="123" customWidth="1"/>
    <col min="7681" max="7931" width="9.84375" style="123"/>
    <col min="7932" max="7932" width="4.84375" style="123" customWidth="1"/>
    <col min="7933" max="7933" width="1.84375" style="123" customWidth="1"/>
    <col min="7934" max="7934" width="77.84375" style="123" customWidth="1"/>
    <col min="7935" max="7935" width="4.84375" style="123" customWidth="1"/>
    <col min="7936" max="7936" width="32.61328125" style="123" customWidth="1"/>
    <col min="7937" max="8187" width="9.84375" style="123"/>
    <col min="8188" max="8188" width="4.84375" style="123" customWidth="1"/>
    <col min="8189" max="8189" width="1.84375" style="123" customWidth="1"/>
    <col min="8190" max="8190" width="77.84375" style="123" customWidth="1"/>
    <col min="8191" max="8191" width="4.84375" style="123" customWidth="1"/>
    <col min="8192" max="8192" width="32.61328125" style="123" customWidth="1"/>
    <col min="8193" max="8443" width="9.84375" style="123"/>
    <col min="8444" max="8444" width="4.84375" style="123" customWidth="1"/>
    <col min="8445" max="8445" width="1.84375" style="123" customWidth="1"/>
    <col min="8446" max="8446" width="77.84375" style="123" customWidth="1"/>
    <col min="8447" max="8447" width="4.84375" style="123" customWidth="1"/>
    <col min="8448" max="8448" width="32.61328125" style="123" customWidth="1"/>
    <col min="8449" max="8699" width="9.84375" style="123"/>
    <col min="8700" max="8700" width="4.84375" style="123" customWidth="1"/>
    <col min="8701" max="8701" width="1.84375" style="123" customWidth="1"/>
    <col min="8702" max="8702" width="77.84375" style="123" customWidth="1"/>
    <col min="8703" max="8703" width="4.84375" style="123" customWidth="1"/>
    <col min="8704" max="8704" width="32.61328125" style="123" customWidth="1"/>
    <col min="8705" max="8955" width="9.84375" style="123"/>
    <col min="8956" max="8956" width="4.84375" style="123" customWidth="1"/>
    <col min="8957" max="8957" width="1.84375" style="123" customWidth="1"/>
    <col min="8958" max="8958" width="77.84375" style="123" customWidth="1"/>
    <col min="8959" max="8959" width="4.84375" style="123" customWidth="1"/>
    <col min="8960" max="8960" width="32.61328125" style="123" customWidth="1"/>
    <col min="8961" max="9211" width="9.84375" style="123"/>
    <col min="9212" max="9212" width="4.84375" style="123" customWidth="1"/>
    <col min="9213" max="9213" width="1.84375" style="123" customWidth="1"/>
    <col min="9214" max="9214" width="77.84375" style="123" customWidth="1"/>
    <col min="9215" max="9215" width="4.84375" style="123" customWidth="1"/>
    <col min="9216" max="9216" width="32.61328125" style="123" customWidth="1"/>
    <col min="9217" max="9467" width="9.84375" style="123"/>
    <col min="9468" max="9468" width="4.84375" style="123" customWidth="1"/>
    <col min="9469" max="9469" width="1.84375" style="123" customWidth="1"/>
    <col min="9470" max="9470" width="77.84375" style="123" customWidth="1"/>
    <col min="9471" max="9471" width="4.84375" style="123" customWidth="1"/>
    <col min="9472" max="9472" width="32.61328125" style="123" customWidth="1"/>
    <col min="9473" max="9723" width="9.84375" style="123"/>
    <col min="9724" max="9724" width="4.84375" style="123" customWidth="1"/>
    <col min="9725" max="9725" width="1.84375" style="123" customWidth="1"/>
    <col min="9726" max="9726" width="77.84375" style="123" customWidth="1"/>
    <col min="9727" max="9727" width="4.84375" style="123" customWidth="1"/>
    <col min="9728" max="9728" width="32.61328125" style="123" customWidth="1"/>
    <col min="9729" max="9979" width="9.84375" style="123"/>
    <col min="9980" max="9980" width="4.84375" style="123" customWidth="1"/>
    <col min="9981" max="9981" width="1.84375" style="123" customWidth="1"/>
    <col min="9982" max="9982" width="77.84375" style="123" customWidth="1"/>
    <col min="9983" max="9983" width="4.84375" style="123" customWidth="1"/>
    <col min="9984" max="9984" width="32.61328125" style="123" customWidth="1"/>
    <col min="9985" max="10235" width="9.84375" style="123"/>
    <col min="10236" max="10236" width="4.84375" style="123" customWidth="1"/>
    <col min="10237" max="10237" width="1.84375" style="123" customWidth="1"/>
    <col min="10238" max="10238" width="77.84375" style="123" customWidth="1"/>
    <col min="10239" max="10239" width="4.84375" style="123" customWidth="1"/>
    <col min="10240" max="10240" width="32.61328125" style="123" customWidth="1"/>
    <col min="10241" max="10491" width="9.84375" style="123"/>
    <col min="10492" max="10492" width="4.84375" style="123" customWidth="1"/>
    <col min="10493" max="10493" width="1.84375" style="123" customWidth="1"/>
    <col min="10494" max="10494" width="77.84375" style="123" customWidth="1"/>
    <col min="10495" max="10495" width="4.84375" style="123" customWidth="1"/>
    <col min="10496" max="10496" width="32.61328125" style="123" customWidth="1"/>
    <col min="10497" max="10747" width="9.84375" style="123"/>
    <col min="10748" max="10748" width="4.84375" style="123" customWidth="1"/>
    <col min="10749" max="10749" width="1.84375" style="123" customWidth="1"/>
    <col min="10750" max="10750" width="77.84375" style="123" customWidth="1"/>
    <col min="10751" max="10751" width="4.84375" style="123" customWidth="1"/>
    <col min="10752" max="10752" width="32.61328125" style="123" customWidth="1"/>
    <col min="10753" max="11003" width="9.84375" style="123"/>
    <col min="11004" max="11004" width="4.84375" style="123" customWidth="1"/>
    <col min="11005" max="11005" width="1.84375" style="123" customWidth="1"/>
    <col min="11006" max="11006" width="77.84375" style="123" customWidth="1"/>
    <col min="11007" max="11007" width="4.84375" style="123" customWidth="1"/>
    <col min="11008" max="11008" width="32.61328125" style="123" customWidth="1"/>
    <col min="11009" max="11259" width="9.84375" style="123"/>
    <col min="11260" max="11260" width="4.84375" style="123" customWidth="1"/>
    <col min="11261" max="11261" width="1.84375" style="123" customWidth="1"/>
    <col min="11262" max="11262" width="77.84375" style="123" customWidth="1"/>
    <col min="11263" max="11263" width="4.84375" style="123" customWidth="1"/>
    <col min="11264" max="11264" width="32.61328125" style="123" customWidth="1"/>
    <col min="11265" max="11515" width="9.84375" style="123"/>
    <col min="11516" max="11516" width="4.84375" style="123" customWidth="1"/>
    <col min="11517" max="11517" width="1.84375" style="123" customWidth="1"/>
    <col min="11518" max="11518" width="77.84375" style="123" customWidth="1"/>
    <col min="11519" max="11519" width="4.84375" style="123" customWidth="1"/>
    <col min="11520" max="11520" width="32.61328125" style="123" customWidth="1"/>
    <col min="11521" max="11771" width="9.84375" style="123"/>
    <col min="11772" max="11772" width="4.84375" style="123" customWidth="1"/>
    <col min="11773" max="11773" width="1.84375" style="123" customWidth="1"/>
    <col min="11774" max="11774" width="77.84375" style="123" customWidth="1"/>
    <col min="11775" max="11775" width="4.84375" style="123" customWidth="1"/>
    <col min="11776" max="11776" width="32.61328125" style="123" customWidth="1"/>
    <col min="11777" max="12027" width="9.84375" style="123"/>
    <col min="12028" max="12028" width="4.84375" style="123" customWidth="1"/>
    <col min="12029" max="12029" width="1.84375" style="123" customWidth="1"/>
    <col min="12030" max="12030" width="77.84375" style="123" customWidth="1"/>
    <col min="12031" max="12031" width="4.84375" style="123" customWidth="1"/>
    <col min="12032" max="12032" width="32.61328125" style="123" customWidth="1"/>
    <col min="12033" max="12283" width="9.84375" style="123"/>
    <col min="12284" max="12284" width="4.84375" style="123" customWidth="1"/>
    <col min="12285" max="12285" width="1.84375" style="123" customWidth="1"/>
    <col min="12286" max="12286" width="77.84375" style="123" customWidth="1"/>
    <col min="12287" max="12287" width="4.84375" style="123" customWidth="1"/>
    <col min="12288" max="12288" width="32.61328125" style="123" customWidth="1"/>
    <col min="12289" max="12539" width="9.84375" style="123"/>
    <col min="12540" max="12540" width="4.84375" style="123" customWidth="1"/>
    <col min="12541" max="12541" width="1.84375" style="123" customWidth="1"/>
    <col min="12542" max="12542" width="77.84375" style="123" customWidth="1"/>
    <col min="12543" max="12543" width="4.84375" style="123" customWidth="1"/>
    <col min="12544" max="12544" width="32.61328125" style="123" customWidth="1"/>
    <col min="12545" max="12795" width="9.84375" style="123"/>
    <col min="12796" max="12796" width="4.84375" style="123" customWidth="1"/>
    <col min="12797" max="12797" width="1.84375" style="123" customWidth="1"/>
    <col min="12798" max="12798" width="77.84375" style="123" customWidth="1"/>
    <col min="12799" max="12799" width="4.84375" style="123" customWidth="1"/>
    <col min="12800" max="12800" width="32.61328125" style="123" customWidth="1"/>
    <col min="12801" max="13051" width="9.84375" style="123"/>
    <col min="13052" max="13052" width="4.84375" style="123" customWidth="1"/>
    <col min="13053" max="13053" width="1.84375" style="123" customWidth="1"/>
    <col min="13054" max="13054" width="77.84375" style="123" customWidth="1"/>
    <col min="13055" max="13055" width="4.84375" style="123" customWidth="1"/>
    <col min="13056" max="13056" width="32.61328125" style="123" customWidth="1"/>
    <col min="13057" max="13307" width="9.84375" style="123"/>
    <col min="13308" max="13308" width="4.84375" style="123" customWidth="1"/>
    <col min="13309" max="13309" width="1.84375" style="123" customWidth="1"/>
    <col min="13310" max="13310" width="77.84375" style="123" customWidth="1"/>
    <col min="13311" max="13311" width="4.84375" style="123" customWidth="1"/>
    <col min="13312" max="13312" width="32.61328125" style="123" customWidth="1"/>
    <col min="13313" max="13563" width="9.84375" style="123"/>
    <col min="13564" max="13564" width="4.84375" style="123" customWidth="1"/>
    <col min="13565" max="13565" width="1.84375" style="123" customWidth="1"/>
    <col min="13566" max="13566" width="77.84375" style="123" customWidth="1"/>
    <col min="13567" max="13567" width="4.84375" style="123" customWidth="1"/>
    <col min="13568" max="13568" width="32.61328125" style="123" customWidth="1"/>
    <col min="13569" max="13819" width="9.84375" style="123"/>
    <col min="13820" max="13820" width="4.84375" style="123" customWidth="1"/>
    <col min="13821" max="13821" width="1.84375" style="123" customWidth="1"/>
    <col min="13822" max="13822" width="77.84375" style="123" customWidth="1"/>
    <col min="13823" max="13823" width="4.84375" style="123" customWidth="1"/>
    <col min="13824" max="13824" width="32.61328125" style="123" customWidth="1"/>
    <col min="13825" max="14075" width="9.84375" style="123"/>
    <col min="14076" max="14076" width="4.84375" style="123" customWidth="1"/>
    <col min="14077" max="14077" width="1.84375" style="123" customWidth="1"/>
    <col min="14078" max="14078" width="77.84375" style="123" customWidth="1"/>
    <col min="14079" max="14079" width="4.84375" style="123" customWidth="1"/>
    <col min="14080" max="14080" width="32.61328125" style="123" customWidth="1"/>
    <col min="14081" max="14331" width="9.84375" style="123"/>
    <col min="14332" max="14332" width="4.84375" style="123" customWidth="1"/>
    <col min="14333" max="14333" width="1.84375" style="123" customWidth="1"/>
    <col min="14334" max="14334" width="77.84375" style="123" customWidth="1"/>
    <col min="14335" max="14335" width="4.84375" style="123" customWidth="1"/>
    <col min="14336" max="14336" width="32.61328125" style="123" customWidth="1"/>
    <col min="14337" max="14587" width="9.84375" style="123"/>
    <col min="14588" max="14588" width="4.84375" style="123" customWidth="1"/>
    <col min="14589" max="14589" width="1.84375" style="123" customWidth="1"/>
    <col min="14590" max="14590" width="77.84375" style="123" customWidth="1"/>
    <col min="14591" max="14591" width="4.84375" style="123" customWidth="1"/>
    <col min="14592" max="14592" width="32.61328125" style="123" customWidth="1"/>
    <col min="14593" max="14843" width="9.84375" style="123"/>
    <col min="14844" max="14844" width="4.84375" style="123" customWidth="1"/>
    <col min="14845" max="14845" width="1.84375" style="123" customWidth="1"/>
    <col min="14846" max="14846" width="77.84375" style="123" customWidth="1"/>
    <col min="14847" max="14847" width="4.84375" style="123" customWidth="1"/>
    <col min="14848" max="14848" width="32.61328125" style="123" customWidth="1"/>
    <col min="14849" max="15099" width="9.84375" style="123"/>
    <col min="15100" max="15100" width="4.84375" style="123" customWidth="1"/>
    <col min="15101" max="15101" width="1.84375" style="123" customWidth="1"/>
    <col min="15102" max="15102" width="77.84375" style="123" customWidth="1"/>
    <col min="15103" max="15103" width="4.84375" style="123" customWidth="1"/>
    <col min="15104" max="15104" width="32.61328125" style="123" customWidth="1"/>
    <col min="15105" max="15355" width="9.84375" style="123"/>
    <col min="15356" max="15356" width="4.84375" style="123" customWidth="1"/>
    <col min="15357" max="15357" width="1.84375" style="123" customWidth="1"/>
    <col min="15358" max="15358" width="77.84375" style="123" customWidth="1"/>
    <col min="15359" max="15359" width="4.84375" style="123" customWidth="1"/>
    <col min="15360" max="15360" width="32.61328125" style="123" customWidth="1"/>
    <col min="15361" max="15611" width="9.84375" style="123"/>
    <col min="15612" max="15612" width="4.84375" style="123" customWidth="1"/>
    <col min="15613" max="15613" width="1.84375" style="123" customWidth="1"/>
    <col min="15614" max="15614" width="77.84375" style="123" customWidth="1"/>
    <col min="15615" max="15615" width="4.84375" style="123" customWidth="1"/>
    <col min="15616" max="15616" width="32.61328125" style="123" customWidth="1"/>
    <col min="15617" max="15867" width="9.84375" style="123"/>
    <col min="15868" max="15868" width="4.84375" style="123" customWidth="1"/>
    <col min="15869" max="15869" width="1.84375" style="123" customWidth="1"/>
    <col min="15870" max="15870" width="77.84375" style="123" customWidth="1"/>
    <col min="15871" max="15871" width="4.84375" style="123" customWidth="1"/>
    <col min="15872" max="15872" width="32.61328125" style="123" customWidth="1"/>
    <col min="15873" max="16123" width="9.84375" style="123"/>
    <col min="16124" max="16124" width="4.84375" style="123" customWidth="1"/>
    <col min="16125" max="16125" width="1.84375" style="123" customWidth="1"/>
    <col min="16126" max="16126" width="77.84375" style="123" customWidth="1"/>
    <col min="16127" max="16127" width="4.84375" style="123" customWidth="1"/>
    <col min="16128" max="16128" width="32.61328125" style="123" customWidth="1"/>
    <col min="16129" max="16384" width="9.84375" style="123"/>
  </cols>
  <sheetData>
    <row r="1" spans="1:5" ht="17" customHeight="1" thickBot="1">
      <c r="A1" s="757" t="str">
        <f>+CONAMEDATE2</f>
        <v>Annual Report of VERIZON NEW YORK INC.                                                 For the period ending DECEMBER 31, 2023</v>
      </c>
      <c r="B1" s="59"/>
      <c r="C1" s="59"/>
      <c r="D1" s="59"/>
      <c r="E1" s="59"/>
    </row>
    <row r="2" spans="1:5" ht="17" customHeight="1">
      <c r="A2" s="60"/>
      <c r="B2" s="61"/>
      <c r="C2" s="61"/>
      <c r="D2" s="61"/>
      <c r="E2" s="62"/>
    </row>
    <row r="3" spans="1:5" ht="17" customHeight="1">
      <c r="A3" s="509" t="s">
        <v>1671</v>
      </c>
      <c r="B3" s="125"/>
      <c r="C3" s="125"/>
      <c r="D3" s="125"/>
      <c r="E3" s="126"/>
    </row>
    <row r="4" spans="1:5" ht="17" customHeight="1">
      <c r="A4" s="66"/>
      <c r="B4" s="59"/>
      <c r="C4" s="59"/>
      <c r="D4" s="59"/>
      <c r="E4" s="67"/>
    </row>
    <row r="5" spans="1:5" ht="17" customHeight="1">
      <c r="A5" s="89" t="s">
        <v>1858</v>
      </c>
      <c r="B5" s="59"/>
      <c r="C5" s="59" t="s">
        <v>1672</v>
      </c>
      <c r="D5" s="59"/>
      <c r="E5" s="67"/>
    </row>
    <row r="6" spans="1:5" ht="17" customHeight="1">
      <c r="A6" s="66"/>
      <c r="B6" s="59"/>
      <c r="C6" s="59" t="s">
        <v>1673</v>
      </c>
      <c r="D6" s="59"/>
      <c r="E6" s="67"/>
    </row>
    <row r="7" spans="1:5" ht="17" customHeight="1">
      <c r="A7" s="66"/>
      <c r="B7" s="59"/>
      <c r="C7" s="59" t="s">
        <v>1674</v>
      </c>
      <c r="D7" s="59"/>
      <c r="E7" s="67"/>
    </row>
    <row r="8" spans="1:5" ht="17" customHeight="1">
      <c r="A8" s="66"/>
      <c r="B8" s="59"/>
      <c r="C8" s="59" t="s">
        <v>1675</v>
      </c>
      <c r="D8" s="59"/>
      <c r="E8" s="67"/>
    </row>
    <row r="9" spans="1:5" ht="17" customHeight="1">
      <c r="A9" s="89" t="s">
        <v>1872</v>
      </c>
      <c r="B9" s="59"/>
      <c r="C9" s="59" t="s">
        <v>1676</v>
      </c>
      <c r="D9" s="59"/>
      <c r="E9" s="67"/>
    </row>
    <row r="10" spans="1:5" ht="17" customHeight="1">
      <c r="A10" s="66"/>
      <c r="B10" s="59"/>
      <c r="C10" s="59" t="s">
        <v>1677</v>
      </c>
      <c r="D10" s="59"/>
      <c r="E10" s="67"/>
    </row>
    <row r="11" spans="1:5" ht="17" customHeight="1">
      <c r="A11" s="66"/>
      <c r="B11" s="59"/>
      <c r="C11" s="59" t="s">
        <v>1678</v>
      </c>
      <c r="D11" s="59"/>
      <c r="E11" s="67"/>
    </row>
    <row r="12" spans="1:5" ht="17" customHeight="1">
      <c r="A12" s="89" t="s">
        <v>1223</v>
      </c>
      <c r="B12" s="59"/>
      <c r="C12" s="59" t="s">
        <v>1679</v>
      </c>
      <c r="D12" s="59"/>
      <c r="E12" s="67"/>
    </row>
    <row r="13" spans="1:5" ht="17" customHeight="1">
      <c r="A13" s="89" t="s">
        <v>1243</v>
      </c>
      <c r="B13" s="59"/>
      <c r="C13" s="59" t="s">
        <v>1680</v>
      </c>
      <c r="D13" s="59"/>
      <c r="E13" s="67"/>
    </row>
    <row r="14" spans="1:5" ht="17" customHeight="1">
      <c r="A14" s="66"/>
      <c r="B14" s="59"/>
      <c r="C14" s="59" t="s">
        <v>1681</v>
      </c>
      <c r="D14" s="59"/>
      <c r="E14" s="67"/>
    </row>
    <row r="15" spans="1:5" ht="17" customHeight="1">
      <c r="A15" s="66"/>
      <c r="B15" s="59"/>
      <c r="C15" s="59" t="s">
        <v>1682</v>
      </c>
      <c r="D15" s="59"/>
      <c r="E15" s="67"/>
    </row>
    <row r="16" spans="1:5" ht="17" customHeight="1">
      <c r="A16" s="89" t="s">
        <v>1268</v>
      </c>
      <c r="B16" s="59"/>
      <c r="C16" s="59" t="s">
        <v>1683</v>
      </c>
      <c r="D16" s="59"/>
      <c r="E16" s="67"/>
    </row>
    <row r="17" spans="1:5" ht="17" customHeight="1">
      <c r="A17" s="66"/>
      <c r="B17" s="59"/>
      <c r="C17" s="59" t="s">
        <v>1684</v>
      </c>
      <c r="D17" s="59"/>
      <c r="E17" s="67"/>
    </row>
    <row r="18" spans="1:5" ht="17" customHeight="1">
      <c r="A18" s="66"/>
      <c r="B18" s="59"/>
      <c r="C18" s="59" t="s">
        <v>1685</v>
      </c>
      <c r="D18" s="59"/>
      <c r="E18" s="67"/>
    </row>
    <row r="19" spans="1:5" ht="17" customHeight="1">
      <c r="A19" s="66"/>
      <c r="B19" s="191"/>
      <c r="C19" s="59" t="s">
        <v>1686</v>
      </c>
      <c r="D19" s="59"/>
      <c r="E19" s="67"/>
    </row>
    <row r="20" spans="1:5" ht="17" customHeight="1">
      <c r="A20" s="382"/>
      <c r="B20" s="161"/>
      <c r="C20" s="165"/>
      <c r="D20" s="167"/>
      <c r="E20" s="169" t="s">
        <v>1687</v>
      </c>
    </row>
    <row r="21" spans="1:5" ht="17" customHeight="1">
      <c r="A21" s="89" t="s">
        <v>35</v>
      </c>
      <c r="B21" s="161"/>
      <c r="C21" s="87" t="s">
        <v>546</v>
      </c>
      <c r="D21" s="162"/>
      <c r="E21" s="131" t="s">
        <v>1688</v>
      </c>
    </row>
    <row r="22" spans="1:5" ht="17" customHeight="1">
      <c r="A22" s="73" t="s">
        <v>47</v>
      </c>
      <c r="B22" s="164"/>
      <c r="C22" s="75" t="s">
        <v>459</v>
      </c>
      <c r="D22" s="171"/>
      <c r="E22" s="260" t="s">
        <v>1689</v>
      </c>
    </row>
    <row r="23" spans="1:5" ht="17" customHeight="1">
      <c r="A23" s="66"/>
      <c r="B23" s="161"/>
      <c r="C23" s="59" t="s">
        <v>1690</v>
      </c>
      <c r="D23" s="162"/>
      <c r="E23" s="67"/>
    </row>
    <row r="24" spans="1:5" ht="17" customHeight="1">
      <c r="A24" s="89" t="s">
        <v>463</v>
      </c>
      <c r="B24" s="161"/>
      <c r="C24" s="59" t="s">
        <v>1691</v>
      </c>
      <c r="D24" s="162"/>
      <c r="E24" s="1307" t="s">
        <v>2821</v>
      </c>
    </row>
    <row r="25" spans="1:5" ht="17" customHeight="1">
      <c r="A25" s="89" t="s">
        <v>820</v>
      </c>
      <c r="B25" s="161"/>
      <c r="C25" s="59" t="s">
        <v>1692</v>
      </c>
      <c r="D25" s="162"/>
      <c r="E25" s="1307" t="s">
        <v>2821</v>
      </c>
    </row>
    <row r="26" spans="1:5" ht="17" customHeight="1">
      <c r="A26" s="89" t="s">
        <v>1058</v>
      </c>
      <c r="B26" s="161"/>
      <c r="C26" s="59" t="s">
        <v>1693</v>
      </c>
      <c r="D26" s="162"/>
      <c r="E26" s="1307" t="s">
        <v>2821</v>
      </c>
    </row>
    <row r="27" spans="1:5" ht="17" customHeight="1">
      <c r="A27" s="89" t="s">
        <v>70</v>
      </c>
      <c r="B27" s="161"/>
      <c r="C27" s="59" t="s">
        <v>1694</v>
      </c>
      <c r="D27" s="162"/>
      <c r="E27" s="1307" t="s">
        <v>2821</v>
      </c>
    </row>
    <row r="28" spans="1:5" ht="17" customHeight="1">
      <c r="A28" s="66"/>
      <c r="B28" s="161"/>
      <c r="C28" s="59" t="s">
        <v>1695</v>
      </c>
      <c r="D28" s="162"/>
      <c r="E28" s="1307" t="s">
        <v>2821</v>
      </c>
    </row>
    <row r="29" spans="1:5" ht="17" customHeight="1">
      <c r="A29" s="89" t="s">
        <v>71</v>
      </c>
      <c r="B29" s="161"/>
      <c r="C29" s="59" t="s">
        <v>1696</v>
      </c>
      <c r="D29" s="162"/>
      <c r="E29" s="1307" t="s">
        <v>2821</v>
      </c>
    </row>
    <row r="30" spans="1:5" ht="17" customHeight="1">
      <c r="A30" s="89" t="s">
        <v>471</v>
      </c>
      <c r="B30" s="161"/>
      <c r="C30" s="59" t="s">
        <v>1697</v>
      </c>
      <c r="D30" s="162"/>
      <c r="E30" s="1307" t="s">
        <v>2821</v>
      </c>
    </row>
    <row r="31" spans="1:5" ht="17" customHeight="1">
      <c r="A31" s="89" t="s">
        <v>474</v>
      </c>
      <c r="B31" s="161"/>
      <c r="C31" s="59" t="s">
        <v>1698</v>
      </c>
      <c r="D31" s="162"/>
      <c r="E31" s="1307" t="s">
        <v>2821</v>
      </c>
    </row>
    <row r="32" spans="1:5" ht="17" customHeight="1">
      <c r="A32" s="89" t="s">
        <v>2064</v>
      </c>
      <c r="B32" s="161"/>
      <c r="C32" s="59" t="s">
        <v>1699</v>
      </c>
      <c r="D32" s="162"/>
      <c r="E32" s="1307" t="s">
        <v>2821</v>
      </c>
    </row>
    <row r="33" spans="1:5" ht="17" customHeight="1">
      <c r="A33" s="89" t="s">
        <v>334</v>
      </c>
      <c r="B33" s="161"/>
      <c r="C33" s="59" t="s">
        <v>1700</v>
      </c>
      <c r="D33" s="162"/>
      <c r="E33" s="1307" t="s">
        <v>2821</v>
      </c>
    </row>
    <row r="34" spans="1:5" ht="17" customHeight="1">
      <c r="A34" s="89" t="s">
        <v>72</v>
      </c>
      <c r="B34" s="161"/>
      <c r="C34" s="59" t="s">
        <v>1701</v>
      </c>
      <c r="D34" s="162"/>
      <c r="E34" s="1307" t="s">
        <v>2821</v>
      </c>
    </row>
    <row r="35" spans="1:5" ht="17" customHeight="1">
      <c r="A35" s="89" t="s">
        <v>73</v>
      </c>
      <c r="B35" s="161"/>
      <c r="C35" s="59" t="s">
        <v>1702</v>
      </c>
      <c r="D35" s="162"/>
      <c r="E35" s="1307" t="s">
        <v>2821</v>
      </c>
    </row>
    <row r="36" spans="1:5" ht="17" customHeight="1">
      <c r="A36" s="89" t="s">
        <v>74</v>
      </c>
      <c r="B36" s="161"/>
      <c r="C36" s="59" t="s">
        <v>1703</v>
      </c>
      <c r="D36" s="162"/>
      <c r="E36" s="1307" t="s">
        <v>2821</v>
      </c>
    </row>
    <row r="37" spans="1:5" ht="17" customHeight="1">
      <c r="A37" s="66"/>
      <c r="B37" s="161"/>
      <c r="C37" s="59" t="s">
        <v>1704</v>
      </c>
      <c r="D37" s="162"/>
      <c r="E37" s="1307" t="s">
        <v>2821</v>
      </c>
    </row>
    <row r="38" spans="1:5" ht="17" customHeight="1">
      <c r="A38" s="89" t="s">
        <v>75</v>
      </c>
      <c r="B38" s="161"/>
      <c r="C38" s="59" t="s">
        <v>1705</v>
      </c>
      <c r="D38" s="162"/>
      <c r="E38" s="1307" t="s">
        <v>2821</v>
      </c>
    </row>
    <row r="39" spans="1:5" ht="17" customHeight="1">
      <c r="A39" s="89" t="s">
        <v>76</v>
      </c>
      <c r="B39" s="161"/>
      <c r="C39" s="59" t="s">
        <v>1706</v>
      </c>
      <c r="D39" s="162"/>
      <c r="E39" s="1307" t="s">
        <v>2821</v>
      </c>
    </row>
    <row r="40" spans="1:5" ht="17" customHeight="1">
      <c r="A40" s="89" t="s">
        <v>77</v>
      </c>
      <c r="B40" s="161"/>
      <c r="C40" s="59" t="s">
        <v>1707</v>
      </c>
      <c r="D40" s="162"/>
      <c r="E40" s="1307" t="s">
        <v>2821</v>
      </c>
    </row>
    <row r="41" spans="1:5" ht="17" customHeight="1">
      <c r="A41" s="89" t="s">
        <v>78</v>
      </c>
      <c r="B41" s="161"/>
      <c r="C41" s="59" t="s">
        <v>1708</v>
      </c>
      <c r="D41" s="162"/>
      <c r="E41" s="1307" t="s">
        <v>2821</v>
      </c>
    </row>
    <row r="42" spans="1:5" ht="17" customHeight="1">
      <c r="A42" s="89" t="s">
        <v>79</v>
      </c>
      <c r="B42" s="161"/>
      <c r="C42" s="59" t="s">
        <v>1709</v>
      </c>
      <c r="D42" s="162"/>
      <c r="E42" s="1307" t="s">
        <v>2821</v>
      </c>
    </row>
    <row r="43" spans="1:5" ht="17" customHeight="1">
      <c r="A43" s="66"/>
      <c r="B43" s="161"/>
      <c r="C43" s="59" t="s">
        <v>1710</v>
      </c>
      <c r="D43" s="162"/>
      <c r="E43" s="766"/>
    </row>
    <row r="44" spans="1:5" ht="17" customHeight="1">
      <c r="A44" s="66"/>
      <c r="B44" s="161"/>
      <c r="C44" s="830"/>
      <c r="D44" s="834"/>
      <c r="E44" s="766"/>
    </row>
    <row r="45" spans="1:5" ht="17" customHeight="1">
      <c r="A45" s="66"/>
      <c r="B45" s="161"/>
      <c r="C45" s="830"/>
      <c r="D45" s="834"/>
      <c r="E45" s="766"/>
    </row>
    <row r="46" spans="1:5" ht="17" customHeight="1">
      <c r="A46" s="66"/>
      <c r="B46" s="161"/>
      <c r="C46" s="830"/>
      <c r="D46" s="834"/>
      <c r="E46" s="766"/>
    </row>
    <row r="47" spans="1:5" ht="17" customHeight="1">
      <c r="A47" s="66"/>
      <c r="B47" s="161"/>
      <c r="C47" s="830"/>
      <c r="D47" s="834"/>
      <c r="E47" s="766"/>
    </row>
    <row r="48" spans="1:5" ht="17" customHeight="1">
      <c r="A48" s="66"/>
      <c r="B48" s="161"/>
      <c r="C48" s="830"/>
      <c r="D48" s="834"/>
      <c r="E48" s="766"/>
    </row>
    <row r="49" spans="1:5" ht="17" customHeight="1">
      <c r="A49" s="66"/>
      <c r="B49" s="161"/>
      <c r="C49" s="830"/>
      <c r="D49" s="834"/>
      <c r="E49" s="766"/>
    </row>
    <row r="50" spans="1:5" ht="17" customHeight="1">
      <c r="A50" s="66"/>
      <c r="B50" s="161"/>
      <c r="C50" s="830"/>
      <c r="D50" s="834"/>
      <c r="E50" s="766"/>
    </row>
    <row r="51" spans="1:5" ht="17" customHeight="1">
      <c r="A51" s="66"/>
      <c r="B51" s="161"/>
      <c r="C51" s="830"/>
      <c r="D51" s="834"/>
      <c r="E51" s="766"/>
    </row>
    <row r="52" spans="1:5" ht="17" customHeight="1">
      <c r="A52" s="66"/>
      <c r="B52" s="161"/>
      <c r="C52" s="830"/>
      <c r="D52" s="834"/>
      <c r="E52" s="766"/>
    </row>
    <row r="53" spans="1:5" ht="17" customHeight="1">
      <c r="A53" s="66"/>
      <c r="B53" s="161"/>
      <c r="C53" s="830"/>
      <c r="D53" s="834"/>
      <c r="E53" s="766"/>
    </row>
    <row r="54" spans="1:5" ht="17" customHeight="1">
      <c r="A54" s="66"/>
      <c r="B54" s="161"/>
      <c r="C54" s="830"/>
      <c r="D54" s="834"/>
      <c r="E54" s="766"/>
    </row>
    <row r="55" spans="1:5" ht="17" customHeight="1">
      <c r="A55" s="66"/>
      <c r="B55" s="161"/>
      <c r="C55" s="830"/>
      <c r="D55" s="834"/>
      <c r="E55" s="766"/>
    </row>
    <row r="56" spans="1:5" ht="17" customHeight="1">
      <c r="A56" s="66"/>
      <c r="B56" s="161"/>
      <c r="C56" s="830"/>
      <c r="D56" s="834"/>
      <c r="E56" s="766"/>
    </row>
    <row r="57" spans="1:5" ht="17" customHeight="1">
      <c r="A57" s="66"/>
      <c r="B57" s="161"/>
      <c r="C57" s="830"/>
      <c r="D57" s="834"/>
      <c r="E57" s="766"/>
    </row>
    <row r="58" spans="1:5" ht="17" customHeight="1" thickBot="1">
      <c r="A58" s="148"/>
      <c r="B58" s="347"/>
      <c r="C58" s="1265"/>
      <c r="D58" s="1308"/>
      <c r="E58" s="1309"/>
    </row>
    <row r="59" spans="1:5" ht="17" customHeight="1">
      <c r="A59" s="59" t="s">
        <v>608</v>
      </c>
      <c r="B59" s="59"/>
      <c r="C59" s="59"/>
      <c r="D59" s="59"/>
      <c r="E59" s="59"/>
    </row>
    <row r="60" spans="1:5" ht="17" customHeight="1">
      <c r="A60" s="125">
        <v>88</v>
      </c>
      <c r="B60" s="125"/>
      <c r="C60" s="125"/>
      <c r="D60" s="125"/>
      <c r="E60" s="125"/>
    </row>
    <row r="61" spans="1:5">
      <c r="A61" s="59"/>
    </row>
    <row r="62" spans="1:5">
      <c r="A62" s="59"/>
    </row>
    <row r="63" spans="1:5">
      <c r="A63" s="59"/>
    </row>
    <row r="64" spans="1:5">
      <c r="A64" s="59"/>
    </row>
    <row r="65" spans="1:1">
      <c r="A65" s="59"/>
    </row>
    <row r="66" spans="1:1">
      <c r="A66" s="59"/>
    </row>
    <row r="67" spans="1:1">
      <c r="A67" s="59"/>
    </row>
    <row r="68" spans="1:1">
      <c r="A68" s="59"/>
    </row>
    <row r="69" spans="1:1">
      <c r="A69" s="59"/>
    </row>
    <row r="70" spans="1:1">
      <c r="A70" s="59"/>
    </row>
    <row r="71" spans="1:1">
      <c r="A71" s="59"/>
    </row>
    <row r="72" spans="1:1">
      <c r="A72" s="59"/>
    </row>
    <row r="73" spans="1:1">
      <c r="A73" s="59"/>
    </row>
    <row r="74" spans="1:1">
      <c r="A74" s="59"/>
    </row>
    <row r="75" spans="1:1">
      <c r="A75" s="59"/>
    </row>
    <row r="76" spans="1:1">
      <c r="A76" s="59"/>
    </row>
    <row r="77" spans="1:1">
      <c r="A77" s="59"/>
    </row>
    <row r="78" spans="1:1">
      <c r="A78" s="59"/>
    </row>
    <row r="79" spans="1:1">
      <c r="A79" s="59"/>
    </row>
    <row r="80" spans="1:1">
      <c r="A80" s="59"/>
    </row>
    <row r="81" spans="1:1">
      <c r="A81" s="59"/>
    </row>
    <row r="82" spans="1:1">
      <c r="A82" s="59"/>
    </row>
    <row r="83" spans="1:1">
      <c r="A83" s="59"/>
    </row>
    <row r="84" spans="1:1">
      <c r="A84" s="59"/>
    </row>
    <row r="85" spans="1:1">
      <c r="A85" s="59"/>
    </row>
  </sheetData>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63</xdr:row>
                    <xdr:rowOff>69850</xdr:rowOff>
                  </from>
                  <to>
                    <xdr:col>0</xdr:col>
                    <xdr:colOff>0</xdr:colOff>
                    <xdr:row>66</xdr:row>
                    <xdr:rowOff>76200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ransitionEvaluation="1">
    <pageSetUpPr fitToPage="1"/>
  </sheetPr>
  <dimension ref="A1:G65"/>
  <sheetViews>
    <sheetView defaultGridColor="0" colorId="22" zoomScale="75" zoomScaleNormal="75" workbookViewId="0"/>
  </sheetViews>
  <sheetFormatPr defaultColWidth="9.84375" defaultRowHeight="15.5"/>
  <cols>
    <col min="1" max="1" width="6.84375" customWidth="1"/>
    <col min="2" max="2" width="1.84375" customWidth="1"/>
    <col min="3" max="3" width="75.84375" customWidth="1"/>
    <col min="4" max="4" width="1.84375" customWidth="1"/>
    <col min="5" max="5" width="20.84375" customWidth="1"/>
    <col min="6" max="6" width="12.84375" customWidth="1"/>
  </cols>
  <sheetData>
    <row r="1" spans="1:7" ht="17" customHeight="1" thickBot="1">
      <c r="A1" s="58" t="str">
        <f>'Data Sheet'!A54</f>
        <v>Annual Report of VERIZON NEW YORK INC.                                                                            For the period ending DECEMBER 31, 2023</v>
      </c>
      <c r="B1" s="59"/>
      <c r="C1" s="59"/>
      <c r="D1" s="59"/>
      <c r="E1" s="59"/>
      <c r="F1" s="59"/>
      <c r="G1" s="59"/>
    </row>
    <row r="2" spans="1:7" ht="17" customHeight="1">
      <c r="A2" s="60"/>
      <c r="B2" s="61"/>
      <c r="C2" s="61"/>
      <c r="D2" s="61"/>
      <c r="E2" s="61"/>
      <c r="F2" s="62"/>
      <c r="G2" s="59"/>
    </row>
    <row r="3" spans="1:7" ht="17" customHeight="1">
      <c r="A3" s="336"/>
      <c r="B3" s="125"/>
      <c r="C3" s="125"/>
      <c r="D3" s="125"/>
      <c r="E3" s="125"/>
      <c r="F3" s="126"/>
      <c r="G3" s="59"/>
    </row>
    <row r="4" spans="1:7" ht="17" customHeight="1">
      <c r="A4" s="66"/>
      <c r="B4" s="59"/>
      <c r="C4" s="59"/>
      <c r="D4" s="59"/>
      <c r="E4" s="59"/>
      <c r="F4" s="67"/>
      <c r="G4" s="59"/>
    </row>
    <row r="5" spans="1:7" ht="17" customHeight="1">
      <c r="A5" s="66"/>
      <c r="B5" s="59"/>
      <c r="C5" s="59"/>
      <c r="D5" s="59"/>
      <c r="E5" s="59"/>
      <c r="F5" s="67"/>
      <c r="G5" s="59"/>
    </row>
    <row r="6" spans="1:7" ht="17" customHeight="1">
      <c r="A6" s="66"/>
      <c r="B6" s="59"/>
      <c r="C6" s="59"/>
      <c r="D6" s="59"/>
      <c r="E6" s="59"/>
      <c r="F6" s="67"/>
      <c r="G6" s="59"/>
    </row>
    <row r="7" spans="1:7" ht="17" customHeight="1">
      <c r="A7" s="66"/>
      <c r="B7" s="59"/>
      <c r="C7" s="59"/>
      <c r="D7" s="59"/>
      <c r="E7" s="59"/>
      <c r="F7" s="67"/>
      <c r="G7" s="59"/>
    </row>
    <row r="8" spans="1:7" ht="17" customHeight="1">
      <c r="A8" s="66"/>
      <c r="B8" s="59"/>
      <c r="C8" s="59"/>
      <c r="D8" s="59"/>
      <c r="E8" s="59"/>
      <c r="F8" s="67"/>
      <c r="G8" s="59"/>
    </row>
    <row r="9" spans="1:7" ht="17" customHeight="1">
      <c r="A9" s="66"/>
      <c r="B9" s="59"/>
      <c r="C9" s="59"/>
      <c r="D9" s="59"/>
      <c r="E9" s="59"/>
      <c r="F9" s="67"/>
      <c r="G9" s="59"/>
    </row>
    <row r="10" spans="1:7" ht="17" customHeight="1">
      <c r="A10" s="66"/>
      <c r="B10" s="59"/>
      <c r="C10" s="59"/>
      <c r="D10" s="59"/>
      <c r="E10" s="59"/>
      <c r="F10" s="67"/>
      <c r="G10" s="59"/>
    </row>
    <row r="11" spans="1:7" ht="17" customHeight="1">
      <c r="A11" s="66"/>
      <c r="B11" s="59"/>
      <c r="C11" s="59"/>
      <c r="D11" s="59"/>
      <c r="E11" s="59"/>
      <c r="F11" s="67"/>
      <c r="G11" s="59"/>
    </row>
    <row r="12" spans="1:7" ht="17" customHeight="1">
      <c r="A12" s="66"/>
      <c r="B12" s="59"/>
      <c r="C12" s="59"/>
      <c r="D12" s="59"/>
      <c r="E12" s="59"/>
      <c r="F12" s="67"/>
      <c r="G12" s="59"/>
    </row>
    <row r="13" spans="1:7" ht="17" customHeight="1">
      <c r="A13" s="66"/>
      <c r="B13" s="59"/>
      <c r="C13" s="59"/>
      <c r="D13" s="59"/>
      <c r="E13" s="59"/>
      <c r="F13" s="67"/>
      <c r="G13" s="59"/>
    </row>
    <row r="14" spans="1:7" ht="17" customHeight="1">
      <c r="A14" s="66"/>
      <c r="B14" s="59"/>
      <c r="C14" s="59"/>
      <c r="D14" s="59"/>
      <c r="E14" s="59"/>
      <c r="F14" s="67"/>
      <c r="G14" s="59"/>
    </row>
    <row r="15" spans="1:7" ht="17" customHeight="1">
      <c r="A15" s="66"/>
      <c r="B15" s="59"/>
      <c r="C15" s="59"/>
      <c r="D15" s="59"/>
      <c r="E15" s="59"/>
      <c r="F15" s="67"/>
      <c r="G15" s="59"/>
    </row>
    <row r="16" spans="1:7" ht="17" customHeight="1">
      <c r="A16" s="66"/>
      <c r="B16" s="59"/>
      <c r="C16" s="59"/>
      <c r="D16" s="59"/>
      <c r="E16" s="59"/>
      <c r="F16" s="67"/>
      <c r="G16" s="59"/>
    </row>
    <row r="17" spans="1:7" ht="17" customHeight="1">
      <c r="A17" s="66"/>
      <c r="B17" s="59"/>
      <c r="C17" s="59"/>
      <c r="D17" s="59"/>
      <c r="E17" s="59"/>
      <c r="F17" s="67"/>
      <c r="G17" s="59"/>
    </row>
    <row r="18" spans="1:7" ht="17" customHeight="1">
      <c r="A18" s="66"/>
      <c r="B18" s="59"/>
      <c r="C18" s="59"/>
      <c r="D18" s="59"/>
      <c r="E18" s="59"/>
      <c r="F18" s="67"/>
      <c r="G18" s="59"/>
    </row>
    <row r="19" spans="1:7" ht="17" customHeight="1">
      <c r="A19" s="66"/>
      <c r="B19" s="59"/>
      <c r="C19" s="59"/>
      <c r="D19" s="59"/>
      <c r="E19" s="23"/>
      <c r="F19" s="516"/>
      <c r="G19" s="59"/>
    </row>
    <row r="20" spans="1:7" ht="17" customHeight="1">
      <c r="A20" s="66"/>
      <c r="B20" s="59"/>
      <c r="C20" s="59"/>
      <c r="D20" s="59"/>
      <c r="E20" s="23"/>
      <c r="F20" s="516"/>
      <c r="G20" s="59"/>
    </row>
    <row r="21" spans="1:7" ht="17" customHeight="1">
      <c r="A21" s="66"/>
      <c r="B21" s="59"/>
      <c r="C21" s="59"/>
      <c r="D21" s="59"/>
      <c r="E21" s="23"/>
      <c r="F21" s="516"/>
      <c r="G21" s="59"/>
    </row>
    <row r="22" spans="1:7" ht="17" customHeight="1">
      <c r="A22" s="509" t="s">
        <v>1398</v>
      </c>
      <c r="B22" s="280"/>
      <c r="C22" s="280"/>
      <c r="D22" s="280"/>
      <c r="E22" s="517"/>
      <c r="F22" s="518"/>
      <c r="G22" s="59"/>
    </row>
    <row r="23" spans="1:7" ht="17" customHeight="1">
      <c r="A23" s="66"/>
      <c r="B23" s="59"/>
      <c r="C23" s="59"/>
      <c r="D23" s="59"/>
      <c r="E23" s="23"/>
      <c r="F23" s="516"/>
      <c r="G23" s="59"/>
    </row>
    <row r="24" spans="1:7" ht="17" customHeight="1">
      <c r="A24" s="66"/>
      <c r="B24" s="59"/>
      <c r="C24" s="59"/>
      <c r="D24" s="59"/>
      <c r="E24" s="23"/>
      <c r="F24" s="516"/>
      <c r="G24" s="59"/>
    </row>
    <row r="25" spans="1:7" ht="17" customHeight="1">
      <c r="A25" s="66"/>
      <c r="B25" s="59"/>
      <c r="C25" s="59"/>
      <c r="D25" s="59"/>
      <c r="E25" s="23"/>
      <c r="F25" s="516"/>
      <c r="G25" s="59"/>
    </row>
    <row r="26" spans="1:7" ht="17" customHeight="1">
      <c r="A26" s="66"/>
      <c r="B26" s="59"/>
      <c r="C26" s="59"/>
      <c r="D26" s="59"/>
      <c r="E26" s="23"/>
      <c r="F26" s="516"/>
      <c r="G26" s="59"/>
    </row>
    <row r="27" spans="1:7" ht="17" customHeight="1">
      <c r="A27" s="66"/>
      <c r="B27" s="59"/>
      <c r="C27" s="59"/>
      <c r="D27" s="59"/>
      <c r="E27" s="23"/>
      <c r="F27" s="516"/>
      <c r="G27" s="59"/>
    </row>
    <row r="28" spans="1:7" ht="17" customHeight="1">
      <c r="A28" s="66"/>
      <c r="B28" s="59"/>
      <c r="C28" s="59"/>
      <c r="D28" s="59"/>
      <c r="E28" s="23"/>
      <c r="F28" s="516"/>
      <c r="G28" s="59"/>
    </row>
    <row r="29" spans="1:7" ht="17" customHeight="1">
      <c r="A29" s="66"/>
      <c r="B29" s="59"/>
      <c r="C29" s="59"/>
      <c r="D29" s="59"/>
      <c r="E29" s="23"/>
      <c r="F29" s="516"/>
      <c r="G29" s="59"/>
    </row>
    <row r="30" spans="1:7" ht="17" customHeight="1">
      <c r="A30" s="66"/>
      <c r="B30" s="59"/>
      <c r="C30" s="59"/>
      <c r="D30" s="59"/>
      <c r="E30" s="23"/>
      <c r="F30" s="516"/>
      <c r="G30" s="59"/>
    </row>
    <row r="31" spans="1:7" ht="17" customHeight="1">
      <c r="A31" s="66"/>
      <c r="B31" s="59"/>
      <c r="C31" s="59"/>
      <c r="D31" s="59"/>
      <c r="E31" s="23"/>
      <c r="F31" s="516"/>
      <c r="G31" s="59"/>
    </row>
    <row r="32" spans="1:7" ht="17" customHeight="1">
      <c r="A32" s="66"/>
      <c r="B32" s="59"/>
      <c r="C32" s="59"/>
      <c r="D32" s="59"/>
      <c r="E32" s="23"/>
      <c r="F32" s="516"/>
      <c r="G32" s="59"/>
    </row>
    <row r="33" spans="1:7" ht="17" customHeight="1">
      <c r="A33" s="66"/>
      <c r="B33" s="59"/>
      <c r="C33" s="59"/>
      <c r="D33" s="59"/>
      <c r="E33" s="59"/>
      <c r="F33" s="516"/>
      <c r="G33" s="59"/>
    </row>
    <row r="34" spans="1:7" ht="17" customHeight="1">
      <c r="A34" s="209"/>
      <c r="B34" s="125"/>
      <c r="C34" s="125"/>
      <c r="D34" s="125"/>
      <c r="E34" s="125"/>
      <c r="F34" s="126"/>
      <c r="G34" s="59"/>
    </row>
    <row r="35" spans="1:7" ht="17" customHeight="1">
      <c r="A35" s="66"/>
      <c r="B35" s="59"/>
      <c r="C35" s="59"/>
      <c r="D35" s="59"/>
      <c r="E35" s="59"/>
      <c r="F35" s="67"/>
      <c r="G35" s="59"/>
    </row>
    <row r="36" spans="1:7" ht="17" customHeight="1">
      <c r="A36" s="66"/>
      <c r="B36" s="59"/>
      <c r="C36" s="59"/>
      <c r="D36" s="59"/>
      <c r="E36" s="59"/>
      <c r="F36" s="67"/>
      <c r="G36" s="59"/>
    </row>
    <row r="37" spans="1:7" ht="17" customHeight="1">
      <c r="A37" s="66"/>
      <c r="B37" s="59"/>
      <c r="C37" s="59"/>
      <c r="D37" s="59"/>
      <c r="E37" s="59"/>
      <c r="F37" s="67"/>
      <c r="G37" s="59"/>
    </row>
    <row r="38" spans="1:7" ht="17" customHeight="1">
      <c r="A38" s="66"/>
      <c r="B38" s="59"/>
      <c r="C38" s="59"/>
      <c r="D38" s="59"/>
      <c r="E38" s="59"/>
      <c r="F38" s="67"/>
      <c r="G38" s="59"/>
    </row>
    <row r="39" spans="1:7" ht="17" customHeight="1">
      <c r="A39" s="66"/>
      <c r="B39" s="59"/>
      <c r="C39" s="59"/>
      <c r="D39" s="59"/>
      <c r="E39" s="59"/>
      <c r="F39" s="67"/>
      <c r="G39" s="59"/>
    </row>
    <row r="40" spans="1:7" ht="17" customHeight="1">
      <c r="A40" s="66"/>
      <c r="B40" s="59"/>
      <c r="C40" s="59"/>
      <c r="D40" s="59"/>
      <c r="E40" s="23"/>
      <c r="F40" s="516"/>
      <c r="G40" s="59"/>
    </row>
    <row r="41" spans="1:7" ht="17" customHeight="1">
      <c r="A41" s="66"/>
      <c r="B41" s="59"/>
      <c r="C41" s="59"/>
      <c r="D41" s="59"/>
      <c r="E41" s="23"/>
      <c r="F41" s="516"/>
      <c r="G41" s="59"/>
    </row>
    <row r="42" spans="1:7" ht="17" customHeight="1">
      <c r="A42" s="66"/>
      <c r="B42" s="59"/>
      <c r="C42" s="59"/>
      <c r="D42" s="59"/>
      <c r="E42" s="23"/>
      <c r="F42" s="516"/>
      <c r="G42" s="59"/>
    </row>
    <row r="43" spans="1:7" ht="17" customHeight="1">
      <c r="A43" s="66"/>
      <c r="B43" s="59"/>
      <c r="C43" s="59"/>
      <c r="D43" s="59"/>
      <c r="E43" s="23"/>
      <c r="F43" s="516"/>
      <c r="G43" s="59" t="s">
        <v>706</v>
      </c>
    </row>
    <row r="44" spans="1:7" ht="17" customHeight="1">
      <c r="A44" s="66"/>
      <c r="B44" s="59"/>
      <c r="C44" s="59"/>
      <c r="D44" s="59"/>
      <c r="E44" s="59"/>
      <c r="F44" s="516"/>
      <c r="G44" s="59"/>
    </row>
    <row r="45" spans="1:7" ht="17" customHeight="1">
      <c r="A45" s="66"/>
      <c r="B45" s="59"/>
      <c r="C45" s="59"/>
      <c r="D45" s="59"/>
      <c r="E45" s="59"/>
      <c r="F45" s="67"/>
      <c r="G45" s="59"/>
    </row>
    <row r="46" spans="1:7" ht="17" customHeight="1">
      <c r="A46" s="66"/>
      <c r="B46" s="59"/>
      <c r="C46" s="59"/>
      <c r="D46" s="59"/>
      <c r="E46" s="59"/>
      <c r="F46" s="67"/>
      <c r="G46" s="59"/>
    </row>
    <row r="47" spans="1:7" ht="17" customHeight="1">
      <c r="A47" s="66"/>
      <c r="B47" s="59"/>
      <c r="C47" s="59"/>
      <c r="D47" s="59"/>
      <c r="E47" s="59"/>
      <c r="F47" s="67"/>
      <c r="G47" s="59"/>
    </row>
    <row r="48" spans="1:7" ht="17" customHeight="1">
      <c r="A48" s="66"/>
      <c r="B48" s="59"/>
      <c r="C48" s="59"/>
      <c r="D48" s="59"/>
      <c r="E48" s="59"/>
      <c r="F48" s="67"/>
      <c r="G48" s="59"/>
    </row>
    <row r="49" spans="1:7" ht="17" customHeight="1">
      <c r="A49" s="66"/>
      <c r="B49" s="59"/>
      <c r="C49" s="59"/>
      <c r="D49" s="59"/>
      <c r="E49" s="59"/>
      <c r="F49" s="67"/>
      <c r="G49" s="59"/>
    </row>
    <row r="50" spans="1:7" ht="17" customHeight="1">
      <c r="A50" s="66"/>
      <c r="B50" s="59"/>
      <c r="C50" s="23"/>
      <c r="D50" s="59"/>
      <c r="E50" s="23"/>
      <c r="F50" s="67"/>
      <c r="G50" s="59"/>
    </row>
    <row r="51" spans="1:7" ht="17" customHeight="1">
      <c r="A51" s="66"/>
      <c r="B51" s="59"/>
      <c r="C51" s="23"/>
      <c r="D51" s="59"/>
      <c r="E51" s="23"/>
      <c r="F51" s="67"/>
      <c r="G51" s="59"/>
    </row>
    <row r="52" spans="1:7" ht="17" customHeight="1">
      <c r="A52" s="66"/>
      <c r="B52" s="59"/>
      <c r="C52" s="23"/>
      <c r="D52" s="59"/>
      <c r="E52" s="23"/>
      <c r="F52" s="67"/>
      <c r="G52" s="59"/>
    </row>
    <row r="53" spans="1:7" ht="17" customHeight="1">
      <c r="A53" s="66"/>
      <c r="B53" s="59"/>
      <c r="C53" s="23"/>
      <c r="D53" s="59"/>
      <c r="E53" s="23"/>
      <c r="F53" s="67"/>
      <c r="G53" s="59"/>
    </row>
    <row r="54" spans="1:7" ht="17" customHeight="1">
      <c r="A54" s="66"/>
      <c r="B54" s="59"/>
      <c r="C54" s="59"/>
      <c r="D54" s="59"/>
      <c r="E54" s="59"/>
      <c r="F54" s="67"/>
      <c r="G54" s="59"/>
    </row>
    <row r="55" spans="1:7" ht="17" customHeight="1">
      <c r="A55" s="66"/>
      <c r="B55" s="59"/>
      <c r="C55" s="59"/>
      <c r="D55" s="59"/>
      <c r="E55" s="59"/>
      <c r="F55" s="67"/>
      <c r="G55" s="59"/>
    </row>
    <row r="56" spans="1:7" ht="17" customHeight="1">
      <c r="A56" s="66"/>
      <c r="B56" s="59"/>
      <c r="C56" s="59"/>
      <c r="D56" s="59"/>
      <c r="E56" s="59"/>
      <c r="F56" s="67"/>
      <c r="G56" s="59"/>
    </row>
    <row r="57" spans="1:7" ht="17" customHeight="1">
      <c r="A57" s="66"/>
      <c r="B57" s="59"/>
      <c r="C57" s="59"/>
      <c r="D57" s="59"/>
      <c r="E57" s="59"/>
      <c r="F57" s="67"/>
      <c r="G57" s="59"/>
    </row>
    <row r="58" spans="1:7" ht="17" customHeight="1">
      <c r="A58" s="66"/>
      <c r="B58" s="59"/>
      <c r="C58" s="59"/>
      <c r="D58" s="59"/>
      <c r="E58" s="59"/>
      <c r="F58" s="67"/>
      <c r="G58" s="59"/>
    </row>
    <row r="59" spans="1:7" ht="17" customHeight="1">
      <c r="A59" s="66"/>
      <c r="B59" s="59"/>
      <c r="C59" s="59"/>
      <c r="D59" s="59"/>
      <c r="E59" s="23"/>
      <c r="F59" s="67"/>
      <c r="G59" s="59"/>
    </row>
    <row r="60" spans="1:7" ht="17" customHeight="1">
      <c r="A60" s="66"/>
      <c r="B60" s="59"/>
      <c r="C60" s="59"/>
      <c r="D60" s="59"/>
      <c r="E60" s="23"/>
      <c r="F60" s="67"/>
      <c r="G60" s="59"/>
    </row>
    <row r="61" spans="1:7" ht="17" customHeight="1">
      <c r="A61" s="66"/>
      <c r="B61" s="59"/>
      <c r="C61" s="59"/>
      <c r="D61" s="59"/>
      <c r="E61" s="23"/>
      <c r="F61" s="67"/>
      <c r="G61" s="59"/>
    </row>
    <row r="62" spans="1:7" ht="17" customHeight="1">
      <c r="A62" s="66"/>
      <c r="B62" s="59"/>
      <c r="C62" s="59"/>
      <c r="D62" s="59"/>
      <c r="E62" s="23"/>
      <c r="F62" s="67"/>
      <c r="G62" s="59"/>
    </row>
    <row r="63" spans="1:7" ht="17" customHeight="1" thickBot="1">
      <c r="A63" s="148"/>
      <c r="B63" s="94"/>
      <c r="C63" s="94"/>
      <c r="D63" s="94"/>
      <c r="E63" s="94"/>
      <c r="F63" s="135"/>
      <c r="G63" s="59"/>
    </row>
    <row r="64" spans="1:7" ht="17" customHeight="1">
      <c r="A64" s="59"/>
      <c r="B64" s="59"/>
      <c r="C64" s="59"/>
      <c r="D64" s="59"/>
      <c r="E64" s="59"/>
      <c r="F64" s="59"/>
      <c r="G64" s="59"/>
    </row>
    <row r="65" spans="1:7" ht="17" customHeight="1">
      <c r="A65" s="125">
        <v>89</v>
      </c>
      <c r="B65" s="98"/>
      <c r="C65" s="98"/>
      <c r="D65" s="98"/>
      <c r="E65" s="98"/>
      <c r="F65" s="98"/>
      <c r="G65" s="59"/>
    </row>
  </sheetData>
  <printOptions horizontalCentered="1" verticalCentered="1"/>
  <pageMargins left="0.5" right="0.5" top="0.5" bottom="0.5" header="0" footer="0"/>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66</xdr:row>
                    <xdr:rowOff>120650</xdr:rowOff>
                  </from>
                  <to>
                    <xdr:col>0</xdr:col>
                    <xdr:colOff>0</xdr:colOff>
                    <xdr:row>69</xdr:row>
                    <xdr:rowOff>152400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pageSetUpPr fitToPage="1"/>
  </sheetPr>
  <dimension ref="A1:H82"/>
  <sheetViews>
    <sheetView defaultGridColor="0" colorId="22" zoomScale="75" zoomScaleNormal="75" workbookViewId="0"/>
  </sheetViews>
  <sheetFormatPr defaultColWidth="9.84375" defaultRowHeight="15.5"/>
  <cols>
    <col min="1" max="1" width="5.84375" customWidth="1"/>
    <col min="2" max="2" width="1.84375" customWidth="1"/>
    <col min="3" max="3" width="7.84375" customWidth="1"/>
    <col min="4" max="4" width="70.84375" customWidth="1"/>
    <col min="5" max="5" width="1.84375" customWidth="1"/>
    <col min="6" max="7" width="20.84375" customWidth="1"/>
  </cols>
  <sheetData>
    <row r="1" spans="1:8" ht="17" customHeight="1" thickBot="1">
      <c r="A1" s="58" t="str">
        <f>'Data Sheet'!A56</f>
        <v>Annual Report of VERIZON NEW YORK INC.                                                                                    For the period ending DECEMBER 31, 2023</v>
      </c>
      <c r="B1" s="59"/>
      <c r="C1" s="59"/>
      <c r="D1" s="59"/>
      <c r="E1" s="59"/>
      <c r="F1" s="59"/>
      <c r="G1" s="59"/>
      <c r="H1" s="59"/>
    </row>
    <row r="2" spans="1:8" ht="17" customHeight="1">
      <c r="A2" s="60"/>
      <c r="B2" s="61"/>
      <c r="C2" s="61"/>
      <c r="D2" s="61"/>
      <c r="E2" s="61"/>
      <c r="F2" s="61"/>
      <c r="G2" s="62"/>
      <c r="H2" s="59"/>
    </row>
    <row r="3" spans="1:8" ht="17" customHeight="1">
      <c r="A3" s="509"/>
      <c r="B3" s="125"/>
      <c r="C3" s="125"/>
      <c r="D3" s="125"/>
      <c r="E3" s="125"/>
      <c r="F3" s="125"/>
      <c r="G3" s="126"/>
      <c r="H3" s="59"/>
    </row>
    <row r="4" spans="1:8" ht="17" customHeight="1">
      <c r="A4" s="383"/>
      <c r="B4" s="59"/>
      <c r="C4" s="98"/>
      <c r="D4" s="98"/>
      <c r="E4" s="98"/>
      <c r="F4" s="98"/>
      <c r="G4" s="141"/>
      <c r="H4" s="59"/>
    </row>
    <row r="5" spans="1:8" ht="17" customHeight="1">
      <c r="A5" s="66"/>
      <c r="B5" s="59"/>
      <c r="C5" s="59"/>
      <c r="D5" s="59"/>
      <c r="E5" s="59"/>
      <c r="F5" s="59"/>
      <c r="G5" s="141"/>
      <c r="H5" s="59"/>
    </row>
    <row r="6" spans="1:8" ht="17" customHeight="1">
      <c r="A6" s="66"/>
      <c r="B6" s="59"/>
      <c r="C6" s="59"/>
      <c r="D6" s="59"/>
      <c r="E6" s="59"/>
      <c r="F6" s="59"/>
      <c r="G6" s="67"/>
      <c r="H6" s="59"/>
    </row>
    <row r="7" spans="1:8" ht="17" customHeight="1">
      <c r="A7" s="66"/>
      <c r="B7" s="59"/>
      <c r="C7" s="59"/>
      <c r="D7" s="59"/>
      <c r="E7" s="59"/>
      <c r="F7" s="59"/>
      <c r="G7" s="67"/>
      <c r="H7" s="59"/>
    </row>
    <row r="8" spans="1:8" ht="17" customHeight="1">
      <c r="A8" s="66"/>
      <c r="B8" s="59"/>
      <c r="C8" s="59"/>
      <c r="D8" s="59"/>
      <c r="E8" s="59"/>
      <c r="F8" s="59"/>
      <c r="G8" s="67"/>
      <c r="H8" s="59"/>
    </row>
    <row r="9" spans="1:8" ht="17" customHeight="1">
      <c r="A9" s="66"/>
      <c r="B9" s="59"/>
      <c r="C9" s="59"/>
      <c r="D9" s="59"/>
      <c r="E9" s="59"/>
      <c r="F9" s="59"/>
      <c r="G9" s="67"/>
      <c r="H9" s="59"/>
    </row>
    <row r="10" spans="1:8" ht="17" customHeight="1">
      <c r="A10" s="66"/>
      <c r="B10" s="59"/>
      <c r="C10" s="59"/>
      <c r="D10" s="59"/>
      <c r="E10" s="59"/>
      <c r="F10" s="59"/>
      <c r="G10" s="67"/>
      <c r="H10" s="59"/>
    </row>
    <row r="11" spans="1:8" ht="17" customHeight="1">
      <c r="A11" s="66"/>
      <c r="B11" s="59"/>
      <c r="C11" s="59"/>
      <c r="D11" s="59"/>
      <c r="E11" s="59"/>
      <c r="F11" s="59"/>
      <c r="G11" s="67"/>
      <c r="H11" s="59"/>
    </row>
    <row r="12" spans="1:8" ht="17" customHeight="1">
      <c r="A12" s="209"/>
      <c r="B12" s="125"/>
      <c r="C12" s="125"/>
      <c r="D12" s="125"/>
      <c r="E12" s="125"/>
      <c r="F12" s="125"/>
      <c r="G12" s="126"/>
      <c r="H12" s="59"/>
    </row>
    <row r="13" spans="1:8" ht="17" customHeight="1">
      <c r="A13" s="66"/>
      <c r="B13" s="59"/>
      <c r="C13" s="59"/>
      <c r="D13" s="59"/>
      <c r="E13" s="59"/>
      <c r="F13" s="59"/>
      <c r="G13" s="67"/>
      <c r="H13" s="59"/>
    </row>
    <row r="14" spans="1:8" ht="17" customHeight="1">
      <c r="A14" s="66"/>
      <c r="B14" s="59"/>
      <c r="C14" s="59"/>
      <c r="D14" s="59"/>
      <c r="E14" s="59"/>
      <c r="F14" s="59"/>
      <c r="G14" s="67"/>
      <c r="H14" s="59"/>
    </row>
    <row r="15" spans="1:8" ht="17" customHeight="1">
      <c r="A15" s="66"/>
      <c r="B15" s="59"/>
      <c r="C15" s="98"/>
      <c r="D15" s="98"/>
      <c r="E15" s="59"/>
      <c r="F15" s="59"/>
      <c r="G15" s="67"/>
      <c r="H15" s="59"/>
    </row>
    <row r="16" spans="1:8" ht="17" customHeight="1">
      <c r="A16" s="66"/>
      <c r="B16" s="59"/>
      <c r="C16" s="98"/>
      <c r="D16" s="98"/>
      <c r="E16" s="59"/>
      <c r="F16" s="59"/>
      <c r="G16" s="67"/>
      <c r="H16" s="59"/>
    </row>
    <row r="17" spans="1:8" ht="17" customHeight="1">
      <c r="A17" s="66"/>
      <c r="B17" s="59"/>
      <c r="C17" s="59"/>
      <c r="D17" s="59"/>
      <c r="E17" s="59"/>
      <c r="F17" s="348"/>
      <c r="G17" s="516"/>
      <c r="H17" s="59"/>
    </row>
    <row r="18" spans="1:8" ht="17" customHeight="1">
      <c r="A18" s="66"/>
      <c r="B18" s="59"/>
      <c r="C18" s="59"/>
      <c r="D18" s="59"/>
      <c r="E18" s="59"/>
      <c r="F18" s="177"/>
      <c r="G18" s="516"/>
      <c r="H18" s="59"/>
    </row>
    <row r="19" spans="1:8" ht="17" customHeight="1">
      <c r="A19" s="66"/>
      <c r="B19" s="59"/>
      <c r="C19" s="59"/>
      <c r="D19" s="59"/>
      <c r="E19" s="59"/>
      <c r="F19" s="177"/>
      <c r="G19" s="516"/>
      <c r="H19" s="59"/>
    </row>
    <row r="20" spans="1:8" ht="17" customHeight="1">
      <c r="A20" s="66"/>
      <c r="B20" s="59"/>
      <c r="C20" s="59"/>
      <c r="D20" s="59"/>
      <c r="E20" s="59"/>
      <c r="F20" s="177"/>
      <c r="G20" s="516"/>
      <c r="H20" s="59"/>
    </row>
    <row r="21" spans="1:8" ht="17" customHeight="1">
      <c r="A21" s="66"/>
      <c r="B21" s="59"/>
      <c r="C21" s="59"/>
      <c r="D21" s="59"/>
      <c r="E21" s="59"/>
      <c r="F21" s="177"/>
      <c r="G21" s="516"/>
      <c r="H21" s="59"/>
    </row>
    <row r="22" spans="1:8" ht="17" customHeight="1">
      <c r="A22" s="509" t="s">
        <v>1398</v>
      </c>
      <c r="B22" s="125"/>
      <c r="C22" s="125"/>
      <c r="D22" s="125"/>
      <c r="E22" s="125"/>
      <c r="F22" s="519"/>
      <c r="G22" s="520"/>
      <c r="H22" s="59"/>
    </row>
    <row r="23" spans="1:8" ht="17" customHeight="1">
      <c r="A23" s="66"/>
      <c r="B23" s="59"/>
      <c r="C23" s="59"/>
      <c r="D23" s="59"/>
      <c r="E23" s="59"/>
      <c r="F23" s="177"/>
      <c r="G23" s="516"/>
      <c r="H23" s="59"/>
    </row>
    <row r="24" spans="1:8" ht="17" customHeight="1">
      <c r="A24" s="66"/>
      <c r="B24" s="59"/>
      <c r="C24" s="59"/>
      <c r="D24" s="59"/>
      <c r="E24" s="59"/>
      <c r="F24" s="177"/>
      <c r="G24" s="516"/>
      <c r="H24" s="59"/>
    </row>
    <row r="25" spans="1:8" ht="17" customHeight="1">
      <c r="A25" s="66"/>
      <c r="B25" s="59"/>
      <c r="C25" s="59"/>
      <c r="D25" s="59"/>
      <c r="E25" s="59"/>
      <c r="F25" s="177"/>
      <c r="G25" s="516"/>
      <c r="H25" s="59"/>
    </row>
    <row r="26" spans="1:8" ht="17" customHeight="1">
      <c r="A26" s="66"/>
      <c r="B26" s="59"/>
      <c r="C26" s="59"/>
      <c r="D26" s="59"/>
      <c r="E26" s="59"/>
      <c r="F26" s="177"/>
      <c r="G26" s="516"/>
      <c r="H26" s="59"/>
    </row>
    <row r="27" spans="1:8" ht="17" customHeight="1">
      <c r="A27" s="66"/>
      <c r="B27" s="59"/>
      <c r="C27" s="59"/>
      <c r="D27" s="59"/>
      <c r="E27" s="59"/>
      <c r="F27" s="177"/>
      <c r="G27" s="516"/>
      <c r="H27" s="59"/>
    </row>
    <row r="28" spans="1:8" ht="17" customHeight="1">
      <c r="A28" s="66"/>
      <c r="B28" s="59"/>
      <c r="C28" s="59"/>
      <c r="D28" s="59"/>
      <c r="E28" s="59"/>
      <c r="F28" s="268"/>
      <c r="G28" s="516"/>
      <c r="H28" s="59"/>
    </row>
    <row r="29" spans="1:8" ht="17" customHeight="1">
      <c r="A29" s="66"/>
      <c r="B29" s="59"/>
      <c r="C29" s="59"/>
      <c r="D29" s="59"/>
      <c r="E29" s="59"/>
      <c r="F29" s="59"/>
      <c r="G29" s="67"/>
      <c r="H29" s="59"/>
    </row>
    <row r="30" spans="1:8" ht="17" customHeight="1">
      <c r="A30" s="209"/>
      <c r="B30" s="125"/>
      <c r="C30" s="125"/>
      <c r="D30" s="125"/>
      <c r="E30" s="125"/>
      <c r="F30" s="125"/>
      <c r="G30" s="126"/>
      <c r="H30" s="59"/>
    </row>
    <row r="31" spans="1:8" ht="17" customHeight="1">
      <c r="A31" s="66"/>
      <c r="B31" s="59"/>
      <c r="C31" s="59"/>
      <c r="D31" s="59"/>
      <c r="E31" s="59"/>
      <c r="F31" s="59"/>
      <c r="G31" s="67"/>
      <c r="H31" s="59"/>
    </row>
    <row r="32" spans="1:8" ht="17" customHeight="1">
      <c r="A32" s="66"/>
      <c r="B32" s="59"/>
      <c r="C32" s="59"/>
      <c r="D32" s="59"/>
      <c r="E32" s="59"/>
      <c r="F32" s="59"/>
      <c r="G32" s="67"/>
      <c r="H32" s="59"/>
    </row>
    <row r="33" spans="1:8" ht="17" customHeight="1">
      <c r="A33" s="66"/>
      <c r="B33" s="59"/>
      <c r="C33" s="59"/>
      <c r="D33" s="87"/>
      <c r="E33" s="98"/>
      <c r="F33" s="98"/>
      <c r="G33" s="67"/>
      <c r="H33" s="59"/>
    </row>
    <row r="34" spans="1:8" ht="17" customHeight="1">
      <c r="A34" s="66"/>
      <c r="B34" s="59"/>
      <c r="C34" s="59"/>
      <c r="D34" s="87"/>
      <c r="E34" s="98"/>
      <c r="F34" s="98"/>
      <c r="G34" s="67"/>
      <c r="H34" s="59"/>
    </row>
    <row r="35" spans="1:8" ht="17" customHeight="1">
      <c r="A35" s="66"/>
      <c r="B35" s="59"/>
      <c r="C35" s="23"/>
      <c r="D35" s="23"/>
      <c r="E35" s="23"/>
      <c r="F35" s="23"/>
      <c r="G35" s="262"/>
      <c r="H35" s="59"/>
    </row>
    <row r="36" spans="1:8" ht="17" customHeight="1">
      <c r="A36" s="66"/>
      <c r="B36" s="59"/>
      <c r="C36" s="23"/>
      <c r="D36" s="23"/>
      <c r="E36" s="23"/>
      <c r="F36" s="23"/>
      <c r="G36" s="175"/>
      <c r="H36" s="59"/>
    </row>
    <row r="37" spans="1:8" ht="17" customHeight="1">
      <c r="A37" s="66"/>
      <c r="B37" s="59"/>
      <c r="C37" s="23"/>
      <c r="D37" s="23"/>
      <c r="E37" s="23"/>
      <c r="F37" s="23"/>
      <c r="G37" s="175"/>
      <c r="H37" s="59"/>
    </row>
    <row r="38" spans="1:8" ht="17" customHeight="1">
      <c r="A38" s="66"/>
      <c r="B38" s="59"/>
      <c r="C38" s="23"/>
      <c r="D38" s="23"/>
      <c r="E38" s="23"/>
      <c r="F38" s="23"/>
      <c r="G38" s="175"/>
      <c r="H38" s="59"/>
    </row>
    <row r="39" spans="1:8" ht="17" customHeight="1">
      <c r="A39" s="66"/>
      <c r="B39" s="59"/>
      <c r="C39" s="23"/>
      <c r="D39" s="23"/>
      <c r="E39" s="23"/>
      <c r="F39" s="23"/>
      <c r="G39" s="175"/>
      <c r="H39" s="59"/>
    </row>
    <row r="40" spans="1:8" ht="17" customHeight="1">
      <c r="A40" s="66"/>
      <c r="B40" s="59"/>
      <c r="C40" s="23"/>
      <c r="D40" s="23"/>
      <c r="E40" s="23"/>
      <c r="F40" s="23"/>
      <c r="G40" s="175"/>
      <c r="H40" s="59"/>
    </row>
    <row r="41" spans="1:8" ht="17" customHeight="1">
      <c r="A41" s="66"/>
      <c r="B41" s="59"/>
      <c r="C41" s="23"/>
      <c r="D41" s="23"/>
      <c r="E41" s="23"/>
      <c r="F41" s="23"/>
      <c r="G41" s="175"/>
      <c r="H41" s="59"/>
    </row>
    <row r="42" spans="1:8" ht="17" customHeight="1">
      <c r="A42" s="66"/>
      <c r="B42" s="59"/>
      <c r="C42" s="23"/>
      <c r="D42" s="23"/>
      <c r="E42" s="23"/>
      <c r="F42" s="23"/>
      <c r="G42" s="175"/>
      <c r="H42" s="59"/>
    </row>
    <row r="43" spans="1:8" ht="17" customHeight="1">
      <c r="A43" s="66"/>
      <c r="B43" s="59"/>
      <c r="C43" s="23"/>
      <c r="D43" s="23"/>
      <c r="E43" s="23"/>
      <c r="F43" s="23"/>
      <c r="G43" s="175"/>
      <c r="H43" s="59"/>
    </row>
    <row r="44" spans="1:8" ht="17" customHeight="1">
      <c r="A44" s="66"/>
      <c r="B44" s="59"/>
      <c r="C44" s="23"/>
      <c r="D44" s="23"/>
      <c r="E44" s="23"/>
      <c r="F44" s="23"/>
      <c r="G44" s="175"/>
      <c r="H44" s="59"/>
    </row>
    <row r="45" spans="1:8" ht="17" customHeight="1">
      <c r="A45" s="66"/>
      <c r="B45" s="59"/>
      <c r="C45" s="23"/>
      <c r="D45" s="23"/>
      <c r="E45" s="23"/>
      <c r="F45" s="23"/>
      <c r="G45" s="175"/>
      <c r="H45" s="59"/>
    </row>
    <row r="46" spans="1:8" ht="17" customHeight="1">
      <c r="A46" s="66"/>
      <c r="B46" s="59"/>
      <c r="C46" s="23"/>
      <c r="D46" s="23"/>
      <c r="E46" s="23"/>
      <c r="F46" s="23"/>
      <c r="G46" s="175"/>
      <c r="H46" s="59"/>
    </row>
    <row r="47" spans="1:8" ht="17" customHeight="1">
      <c r="A47" s="66"/>
      <c r="B47" s="59"/>
      <c r="C47" s="59"/>
      <c r="D47" s="59"/>
      <c r="E47" s="59"/>
      <c r="F47" s="59"/>
      <c r="G47" s="267"/>
      <c r="H47" s="59"/>
    </row>
    <row r="48" spans="1:8" ht="17" customHeight="1">
      <c r="A48" s="66"/>
      <c r="B48" s="59"/>
      <c r="C48" s="59"/>
      <c r="D48" s="59"/>
      <c r="E48" s="59"/>
      <c r="F48" s="59"/>
      <c r="G48" s="67"/>
      <c r="H48" s="59"/>
    </row>
    <row r="49" spans="1:8" ht="17" customHeight="1">
      <c r="A49" s="66"/>
      <c r="B49" s="59"/>
      <c r="C49" s="59"/>
      <c r="D49" s="59"/>
      <c r="E49" s="59"/>
      <c r="F49" s="59"/>
      <c r="G49" s="67"/>
      <c r="H49" s="59"/>
    </row>
    <row r="50" spans="1:8" ht="17" customHeight="1">
      <c r="A50" s="66"/>
      <c r="B50" s="59"/>
      <c r="C50" s="59"/>
      <c r="D50" s="59"/>
      <c r="E50" s="59"/>
      <c r="F50" s="59"/>
      <c r="G50" s="67"/>
      <c r="H50" s="59"/>
    </row>
    <row r="51" spans="1:8" ht="17" customHeight="1">
      <c r="A51" s="66"/>
      <c r="B51" s="59"/>
      <c r="C51" s="59"/>
      <c r="D51" s="59"/>
      <c r="E51" s="59"/>
      <c r="F51" s="59"/>
      <c r="G51" s="67"/>
      <c r="H51" s="59"/>
    </row>
    <row r="52" spans="1:8" ht="17" customHeight="1">
      <c r="A52" s="66"/>
      <c r="B52" s="59"/>
      <c r="C52" s="59"/>
      <c r="D52" s="59"/>
      <c r="E52" s="59"/>
      <c r="F52" s="59"/>
      <c r="G52" s="67"/>
      <c r="H52" s="59"/>
    </row>
    <row r="53" spans="1:8" ht="17" customHeight="1">
      <c r="A53" s="66"/>
      <c r="B53" s="59"/>
      <c r="C53" s="59"/>
      <c r="D53" s="59"/>
      <c r="E53" s="59"/>
      <c r="F53" s="125"/>
      <c r="G53" s="126"/>
      <c r="H53" s="59"/>
    </row>
    <row r="54" spans="1:8" ht="17" customHeight="1">
      <c r="A54" s="66"/>
      <c r="B54" s="59"/>
      <c r="C54" s="98"/>
      <c r="D54" s="98"/>
      <c r="E54" s="59"/>
      <c r="F54" s="59"/>
      <c r="G54" s="67"/>
      <c r="H54" s="59"/>
    </row>
    <row r="55" spans="1:8" ht="17" customHeight="1">
      <c r="A55" s="66"/>
      <c r="B55" s="59"/>
      <c r="C55" s="98"/>
      <c r="D55" s="98"/>
      <c r="E55" s="59"/>
      <c r="F55" s="59"/>
      <c r="G55" s="67"/>
      <c r="H55" s="59"/>
    </row>
    <row r="56" spans="1:8" ht="17" customHeight="1">
      <c r="A56" s="66"/>
      <c r="B56" s="59"/>
      <c r="C56" s="23"/>
      <c r="D56" s="23"/>
      <c r="E56" s="23"/>
      <c r="F56" s="177"/>
      <c r="G56" s="175"/>
      <c r="H56" s="59"/>
    </row>
    <row r="57" spans="1:8" ht="17" customHeight="1">
      <c r="A57" s="66"/>
      <c r="B57" s="59"/>
      <c r="C57" s="23"/>
      <c r="D57" s="23"/>
      <c r="E57" s="23"/>
      <c r="F57" s="177"/>
      <c r="G57" s="175"/>
      <c r="H57" s="59"/>
    </row>
    <row r="58" spans="1:8" ht="17" customHeight="1">
      <c r="A58" s="66"/>
      <c r="B58" s="59"/>
      <c r="C58" s="23"/>
      <c r="D58" s="23"/>
      <c r="E58" s="23"/>
      <c r="F58" s="177"/>
      <c r="G58" s="175"/>
      <c r="H58" s="59"/>
    </row>
    <row r="59" spans="1:8" ht="17" customHeight="1">
      <c r="A59" s="66"/>
      <c r="B59" s="59"/>
      <c r="C59" s="23"/>
      <c r="D59" s="23"/>
      <c r="E59" s="23"/>
      <c r="F59" s="177"/>
      <c r="G59" s="175"/>
      <c r="H59" s="59"/>
    </row>
    <row r="60" spans="1:8" ht="17" customHeight="1">
      <c r="A60" s="66"/>
      <c r="B60" s="59"/>
      <c r="C60" s="23"/>
      <c r="D60" s="23"/>
      <c r="E60" s="23"/>
      <c r="F60" s="177"/>
      <c r="G60" s="175"/>
      <c r="H60" s="59"/>
    </row>
    <row r="61" spans="1:8" ht="17" customHeight="1">
      <c r="A61" s="66"/>
      <c r="B61" s="59"/>
      <c r="C61" s="23"/>
      <c r="D61" s="23"/>
      <c r="E61" s="23"/>
      <c r="F61" s="177"/>
      <c r="G61" s="175"/>
      <c r="H61" s="59"/>
    </row>
    <row r="62" spans="1:8" ht="17" customHeight="1">
      <c r="A62" s="66"/>
      <c r="B62" s="59"/>
      <c r="C62" s="23"/>
      <c r="D62" s="23"/>
      <c r="E62" s="23"/>
      <c r="F62" s="177"/>
      <c r="G62" s="175"/>
      <c r="H62" s="59"/>
    </row>
    <row r="63" spans="1:8" ht="17" customHeight="1">
      <c r="A63" s="66"/>
      <c r="B63" s="59"/>
      <c r="C63" s="23"/>
      <c r="D63" s="23"/>
      <c r="E63" s="23"/>
      <c r="F63" s="177"/>
      <c r="G63" s="175"/>
      <c r="H63" s="59"/>
    </row>
    <row r="64" spans="1:8" ht="17" customHeight="1">
      <c r="A64" s="66"/>
      <c r="B64" s="59"/>
      <c r="C64" s="23"/>
      <c r="D64" s="23"/>
      <c r="E64" s="23"/>
      <c r="F64" s="177"/>
      <c r="G64" s="175"/>
      <c r="H64" s="59"/>
    </row>
    <row r="65" spans="1:8" ht="17" customHeight="1" thickBot="1">
      <c r="A65" s="148"/>
      <c r="B65" s="94"/>
      <c r="C65" s="137"/>
      <c r="D65" s="137"/>
      <c r="E65" s="137"/>
      <c r="F65" s="349"/>
      <c r="G65" s="350"/>
      <c r="H65" s="59"/>
    </row>
    <row r="66" spans="1:8" ht="17" customHeight="1">
      <c r="A66" s="59"/>
      <c r="B66" s="59"/>
      <c r="C66" s="59"/>
      <c r="D66" s="59"/>
      <c r="E66" s="59"/>
      <c r="F66" s="59"/>
      <c r="G66" s="59"/>
      <c r="H66" s="59"/>
    </row>
    <row r="67" spans="1:8" ht="17" customHeight="1">
      <c r="A67" s="125">
        <v>90</v>
      </c>
      <c r="B67" s="125"/>
      <c r="C67" s="125"/>
      <c r="D67" s="125"/>
      <c r="E67" s="125"/>
      <c r="F67" s="125"/>
      <c r="G67" s="125"/>
      <c r="H67" s="59"/>
    </row>
    <row r="68" spans="1:8">
      <c r="A68" s="59"/>
    </row>
    <row r="69" spans="1:8">
      <c r="A69" s="59"/>
    </row>
    <row r="70" spans="1:8">
      <c r="A70" s="59"/>
    </row>
    <row r="71" spans="1:8">
      <c r="A71" s="59"/>
    </row>
    <row r="72" spans="1:8">
      <c r="A72" s="59"/>
    </row>
    <row r="73" spans="1:8">
      <c r="A73" s="59"/>
    </row>
    <row r="74" spans="1:8">
      <c r="A74" s="59"/>
    </row>
    <row r="75" spans="1:8">
      <c r="A75" s="59"/>
    </row>
    <row r="76" spans="1:8">
      <c r="A76" s="59"/>
    </row>
    <row r="77" spans="1:8">
      <c r="A77" s="59"/>
    </row>
    <row r="78" spans="1:8">
      <c r="A78" s="59"/>
    </row>
    <row r="79" spans="1:8">
      <c r="A79" s="59"/>
    </row>
    <row r="80" spans="1:8">
      <c r="A80" s="59"/>
    </row>
    <row r="81" spans="1:1">
      <c r="A81" s="59"/>
    </row>
    <row r="82" spans="1:1">
      <c r="A82" s="59"/>
    </row>
  </sheetData>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146050</xdr:rowOff>
                  </from>
                  <to>
                    <xdr:col>0</xdr:col>
                    <xdr:colOff>0</xdr:colOff>
                    <xdr:row>71</xdr:row>
                    <xdr:rowOff>69850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G133"/>
  <sheetViews>
    <sheetView zoomScale="80" zoomScaleNormal="80" workbookViewId="0"/>
  </sheetViews>
  <sheetFormatPr defaultColWidth="9.84375" defaultRowHeight="15.5"/>
  <cols>
    <col min="1" max="1" width="7.84375" style="123" customWidth="1"/>
    <col min="2" max="2" width="1.84375" style="123" customWidth="1"/>
    <col min="3" max="3" width="45.4609375" style="123" bestFit="1" customWidth="1"/>
    <col min="4" max="5" width="12.84375" style="123" customWidth="1"/>
    <col min="6" max="6" width="30.84375" style="123" customWidth="1"/>
    <col min="7" max="7" width="15.84375" style="123" customWidth="1"/>
    <col min="8" max="252" width="9.84375" style="123"/>
    <col min="253" max="253" width="7.84375" style="123" customWidth="1"/>
    <col min="254" max="254" width="1.84375" style="123" customWidth="1"/>
    <col min="255" max="255" width="35.84375" style="123" customWidth="1"/>
    <col min="256" max="257" width="12.84375" style="123" customWidth="1"/>
    <col min="258" max="258" width="30.84375" style="123" customWidth="1"/>
    <col min="259" max="259" width="15.84375" style="123" customWidth="1"/>
    <col min="260" max="260" width="21.4609375" style="123" customWidth="1"/>
    <col min="261" max="261" width="15" style="123" customWidth="1"/>
    <col min="262" max="508" width="9.84375" style="123"/>
    <col min="509" max="509" width="7.84375" style="123" customWidth="1"/>
    <col min="510" max="510" width="1.84375" style="123" customWidth="1"/>
    <col min="511" max="511" width="35.84375" style="123" customWidth="1"/>
    <col min="512" max="513" width="12.84375" style="123" customWidth="1"/>
    <col min="514" max="514" width="30.84375" style="123" customWidth="1"/>
    <col min="515" max="515" width="15.84375" style="123" customWidth="1"/>
    <col min="516" max="516" width="21.4609375" style="123" customWidth="1"/>
    <col min="517" max="517" width="15" style="123" customWidth="1"/>
    <col min="518" max="764" width="9.84375" style="123"/>
    <col min="765" max="765" width="7.84375" style="123" customWidth="1"/>
    <col min="766" max="766" width="1.84375" style="123" customWidth="1"/>
    <col min="767" max="767" width="35.84375" style="123" customWidth="1"/>
    <col min="768" max="769" width="12.84375" style="123" customWidth="1"/>
    <col min="770" max="770" width="30.84375" style="123" customWidth="1"/>
    <col min="771" max="771" width="15.84375" style="123" customWidth="1"/>
    <col min="772" max="772" width="21.4609375" style="123" customWidth="1"/>
    <col min="773" max="773" width="15" style="123" customWidth="1"/>
    <col min="774" max="1020" width="9.84375" style="123"/>
    <col min="1021" max="1021" width="7.84375" style="123" customWidth="1"/>
    <col min="1022" max="1022" width="1.84375" style="123" customWidth="1"/>
    <col min="1023" max="1023" width="35.84375" style="123" customWidth="1"/>
    <col min="1024" max="1025" width="12.84375" style="123" customWidth="1"/>
    <col min="1026" max="1026" width="30.84375" style="123" customWidth="1"/>
    <col min="1027" max="1027" width="15.84375" style="123" customWidth="1"/>
    <col min="1028" max="1028" width="21.4609375" style="123" customWidth="1"/>
    <col min="1029" max="1029" width="15" style="123" customWidth="1"/>
    <col min="1030" max="1276" width="9.84375" style="123"/>
    <col min="1277" max="1277" width="7.84375" style="123" customWidth="1"/>
    <col min="1278" max="1278" width="1.84375" style="123" customWidth="1"/>
    <col min="1279" max="1279" width="35.84375" style="123" customWidth="1"/>
    <col min="1280" max="1281" width="12.84375" style="123" customWidth="1"/>
    <col min="1282" max="1282" width="30.84375" style="123" customWidth="1"/>
    <col min="1283" max="1283" width="15.84375" style="123" customWidth="1"/>
    <col min="1284" max="1284" width="21.4609375" style="123" customWidth="1"/>
    <col min="1285" max="1285" width="15" style="123" customWidth="1"/>
    <col min="1286" max="1532" width="9.84375" style="123"/>
    <col min="1533" max="1533" width="7.84375" style="123" customWidth="1"/>
    <col min="1534" max="1534" width="1.84375" style="123" customWidth="1"/>
    <col min="1535" max="1535" width="35.84375" style="123" customWidth="1"/>
    <col min="1536" max="1537" width="12.84375" style="123" customWidth="1"/>
    <col min="1538" max="1538" width="30.84375" style="123" customWidth="1"/>
    <col min="1539" max="1539" width="15.84375" style="123" customWidth="1"/>
    <col min="1540" max="1540" width="21.4609375" style="123" customWidth="1"/>
    <col min="1541" max="1541" width="15" style="123" customWidth="1"/>
    <col min="1542" max="1788" width="9.84375" style="123"/>
    <col min="1789" max="1789" width="7.84375" style="123" customWidth="1"/>
    <col min="1790" max="1790" width="1.84375" style="123" customWidth="1"/>
    <col min="1791" max="1791" width="35.84375" style="123" customWidth="1"/>
    <col min="1792" max="1793" width="12.84375" style="123" customWidth="1"/>
    <col min="1794" max="1794" width="30.84375" style="123" customWidth="1"/>
    <col min="1795" max="1795" width="15.84375" style="123" customWidth="1"/>
    <col min="1796" max="1796" width="21.4609375" style="123" customWidth="1"/>
    <col min="1797" max="1797" width="15" style="123" customWidth="1"/>
    <col min="1798" max="2044" width="9.84375" style="123"/>
    <col min="2045" max="2045" width="7.84375" style="123" customWidth="1"/>
    <col min="2046" max="2046" width="1.84375" style="123" customWidth="1"/>
    <col min="2047" max="2047" width="35.84375" style="123" customWidth="1"/>
    <col min="2048" max="2049" width="12.84375" style="123" customWidth="1"/>
    <col min="2050" max="2050" width="30.84375" style="123" customWidth="1"/>
    <col min="2051" max="2051" width="15.84375" style="123" customWidth="1"/>
    <col min="2052" max="2052" width="21.4609375" style="123" customWidth="1"/>
    <col min="2053" max="2053" width="15" style="123" customWidth="1"/>
    <col min="2054" max="2300" width="9.84375" style="123"/>
    <col min="2301" max="2301" width="7.84375" style="123" customWidth="1"/>
    <col min="2302" max="2302" width="1.84375" style="123" customWidth="1"/>
    <col min="2303" max="2303" width="35.84375" style="123" customWidth="1"/>
    <col min="2304" max="2305" width="12.84375" style="123" customWidth="1"/>
    <col min="2306" max="2306" width="30.84375" style="123" customWidth="1"/>
    <col min="2307" max="2307" width="15.84375" style="123" customWidth="1"/>
    <col min="2308" max="2308" width="21.4609375" style="123" customWidth="1"/>
    <col min="2309" max="2309" width="15" style="123" customWidth="1"/>
    <col min="2310" max="2556" width="9.84375" style="123"/>
    <col min="2557" max="2557" width="7.84375" style="123" customWidth="1"/>
    <col min="2558" max="2558" width="1.84375" style="123" customWidth="1"/>
    <col min="2559" max="2559" width="35.84375" style="123" customWidth="1"/>
    <col min="2560" max="2561" width="12.84375" style="123" customWidth="1"/>
    <col min="2562" max="2562" width="30.84375" style="123" customWidth="1"/>
    <col min="2563" max="2563" width="15.84375" style="123" customWidth="1"/>
    <col min="2564" max="2564" width="21.4609375" style="123" customWidth="1"/>
    <col min="2565" max="2565" width="15" style="123" customWidth="1"/>
    <col min="2566" max="2812" width="9.84375" style="123"/>
    <col min="2813" max="2813" width="7.84375" style="123" customWidth="1"/>
    <col min="2814" max="2814" width="1.84375" style="123" customWidth="1"/>
    <col min="2815" max="2815" width="35.84375" style="123" customWidth="1"/>
    <col min="2816" max="2817" width="12.84375" style="123" customWidth="1"/>
    <col min="2818" max="2818" width="30.84375" style="123" customWidth="1"/>
    <col min="2819" max="2819" width="15.84375" style="123" customWidth="1"/>
    <col min="2820" max="2820" width="21.4609375" style="123" customWidth="1"/>
    <col min="2821" max="2821" width="15" style="123" customWidth="1"/>
    <col min="2822" max="3068" width="9.84375" style="123"/>
    <col min="3069" max="3069" width="7.84375" style="123" customWidth="1"/>
    <col min="3070" max="3070" width="1.84375" style="123" customWidth="1"/>
    <col min="3071" max="3071" width="35.84375" style="123" customWidth="1"/>
    <col min="3072" max="3073" width="12.84375" style="123" customWidth="1"/>
    <col min="3074" max="3074" width="30.84375" style="123" customWidth="1"/>
    <col min="3075" max="3075" width="15.84375" style="123" customWidth="1"/>
    <col min="3076" max="3076" width="21.4609375" style="123" customWidth="1"/>
    <col min="3077" max="3077" width="15" style="123" customWidth="1"/>
    <col min="3078" max="3324" width="9.84375" style="123"/>
    <col min="3325" max="3325" width="7.84375" style="123" customWidth="1"/>
    <col min="3326" max="3326" width="1.84375" style="123" customWidth="1"/>
    <col min="3327" max="3327" width="35.84375" style="123" customWidth="1"/>
    <col min="3328" max="3329" width="12.84375" style="123" customWidth="1"/>
    <col min="3330" max="3330" width="30.84375" style="123" customWidth="1"/>
    <col min="3331" max="3331" width="15.84375" style="123" customWidth="1"/>
    <col min="3332" max="3332" width="21.4609375" style="123" customWidth="1"/>
    <col min="3333" max="3333" width="15" style="123" customWidth="1"/>
    <col min="3334" max="3580" width="9.84375" style="123"/>
    <col min="3581" max="3581" width="7.84375" style="123" customWidth="1"/>
    <col min="3582" max="3582" width="1.84375" style="123" customWidth="1"/>
    <col min="3583" max="3583" width="35.84375" style="123" customWidth="1"/>
    <col min="3584" max="3585" width="12.84375" style="123" customWidth="1"/>
    <col min="3586" max="3586" width="30.84375" style="123" customWidth="1"/>
    <col min="3587" max="3587" width="15.84375" style="123" customWidth="1"/>
    <col min="3588" max="3588" width="21.4609375" style="123" customWidth="1"/>
    <col min="3589" max="3589" width="15" style="123" customWidth="1"/>
    <col min="3590" max="3836" width="9.84375" style="123"/>
    <col min="3837" max="3837" width="7.84375" style="123" customWidth="1"/>
    <col min="3838" max="3838" width="1.84375" style="123" customWidth="1"/>
    <col min="3839" max="3839" width="35.84375" style="123" customWidth="1"/>
    <col min="3840" max="3841" width="12.84375" style="123" customWidth="1"/>
    <col min="3842" max="3842" width="30.84375" style="123" customWidth="1"/>
    <col min="3843" max="3843" width="15.84375" style="123" customWidth="1"/>
    <col min="3844" max="3844" width="21.4609375" style="123" customWidth="1"/>
    <col min="3845" max="3845" width="15" style="123" customWidth="1"/>
    <col min="3846" max="4092" width="9.84375" style="123"/>
    <col min="4093" max="4093" width="7.84375" style="123" customWidth="1"/>
    <col min="4094" max="4094" width="1.84375" style="123" customWidth="1"/>
    <col min="4095" max="4095" width="35.84375" style="123" customWidth="1"/>
    <col min="4096" max="4097" width="12.84375" style="123" customWidth="1"/>
    <col min="4098" max="4098" width="30.84375" style="123" customWidth="1"/>
    <col min="4099" max="4099" width="15.84375" style="123" customWidth="1"/>
    <col min="4100" max="4100" width="21.4609375" style="123" customWidth="1"/>
    <col min="4101" max="4101" width="15" style="123" customWidth="1"/>
    <col min="4102" max="4348" width="9.84375" style="123"/>
    <col min="4349" max="4349" width="7.84375" style="123" customWidth="1"/>
    <col min="4350" max="4350" width="1.84375" style="123" customWidth="1"/>
    <col min="4351" max="4351" width="35.84375" style="123" customWidth="1"/>
    <col min="4352" max="4353" width="12.84375" style="123" customWidth="1"/>
    <col min="4354" max="4354" width="30.84375" style="123" customWidth="1"/>
    <col min="4355" max="4355" width="15.84375" style="123" customWidth="1"/>
    <col min="4356" max="4356" width="21.4609375" style="123" customWidth="1"/>
    <col min="4357" max="4357" width="15" style="123" customWidth="1"/>
    <col min="4358" max="4604" width="9.84375" style="123"/>
    <col min="4605" max="4605" width="7.84375" style="123" customWidth="1"/>
    <col min="4606" max="4606" width="1.84375" style="123" customWidth="1"/>
    <col min="4607" max="4607" width="35.84375" style="123" customWidth="1"/>
    <col min="4608" max="4609" width="12.84375" style="123" customWidth="1"/>
    <col min="4610" max="4610" width="30.84375" style="123" customWidth="1"/>
    <col min="4611" max="4611" width="15.84375" style="123" customWidth="1"/>
    <col min="4612" max="4612" width="21.4609375" style="123" customWidth="1"/>
    <col min="4613" max="4613" width="15" style="123" customWidth="1"/>
    <col min="4614" max="4860" width="9.84375" style="123"/>
    <col min="4861" max="4861" width="7.84375" style="123" customWidth="1"/>
    <col min="4862" max="4862" width="1.84375" style="123" customWidth="1"/>
    <col min="4863" max="4863" width="35.84375" style="123" customWidth="1"/>
    <col min="4864" max="4865" width="12.84375" style="123" customWidth="1"/>
    <col min="4866" max="4866" width="30.84375" style="123" customWidth="1"/>
    <col min="4867" max="4867" width="15.84375" style="123" customWidth="1"/>
    <col min="4868" max="4868" width="21.4609375" style="123" customWidth="1"/>
    <col min="4869" max="4869" width="15" style="123" customWidth="1"/>
    <col min="4870" max="5116" width="9.84375" style="123"/>
    <col min="5117" max="5117" width="7.84375" style="123" customWidth="1"/>
    <col min="5118" max="5118" width="1.84375" style="123" customWidth="1"/>
    <col min="5119" max="5119" width="35.84375" style="123" customWidth="1"/>
    <col min="5120" max="5121" width="12.84375" style="123" customWidth="1"/>
    <col min="5122" max="5122" width="30.84375" style="123" customWidth="1"/>
    <col min="5123" max="5123" width="15.84375" style="123" customWidth="1"/>
    <col min="5124" max="5124" width="21.4609375" style="123" customWidth="1"/>
    <col min="5125" max="5125" width="15" style="123" customWidth="1"/>
    <col min="5126" max="5372" width="9.84375" style="123"/>
    <col min="5373" max="5373" width="7.84375" style="123" customWidth="1"/>
    <col min="5374" max="5374" width="1.84375" style="123" customWidth="1"/>
    <col min="5375" max="5375" width="35.84375" style="123" customWidth="1"/>
    <col min="5376" max="5377" width="12.84375" style="123" customWidth="1"/>
    <col min="5378" max="5378" width="30.84375" style="123" customWidth="1"/>
    <col min="5379" max="5379" width="15.84375" style="123" customWidth="1"/>
    <col min="5380" max="5380" width="21.4609375" style="123" customWidth="1"/>
    <col min="5381" max="5381" width="15" style="123" customWidth="1"/>
    <col min="5382" max="5628" width="9.84375" style="123"/>
    <col min="5629" max="5629" width="7.84375" style="123" customWidth="1"/>
    <col min="5630" max="5630" width="1.84375" style="123" customWidth="1"/>
    <col min="5631" max="5631" width="35.84375" style="123" customWidth="1"/>
    <col min="5632" max="5633" width="12.84375" style="123" customWidth="1"/>
    <col min="5634" max="5634" width="30.84375" style="123" customWidth="1"/>
    <col min="5635" max="5635" width="15.84375" style="123" customWidth="1"/>
    <col min="5636" max="5636" width="21.4609375" style="123" customWidth="1"/>
    <col min="5637" max="5637" width="15" style="123" customWidth="1"/>
    <col min="5638" max="5884" width="9.84375" style="123"/>
    <col min="5885" max="5885" width="7.84375" style="123" customWidth="1"/>
    <col min="5886" max="5886" width="1.84375" style="123" customWidth="1"/>
    <col min="5887" max="5887" width="35.84375" style="123" customWidth="1"/>
    <col min="5888" max="5889" width="12.84375" style="123" customWidth="1"/>
    <col min="5890" max="5890" width="30.84375" style="123" customWidth="1"/>
    <col min="5891" max="5891" width="15.84375" style="123" customWidth="1"/>
    <col min="5892" max="5892" width="21.4609375" style="123" customWidth="1"/>
    <col min="5893" max="5893" width="15" style="123" customWidth="1"/>
    <col min="5894" max="6140" width="9.84375" style="123"/>
    <col min="6141" max="6141" width="7.84375" style="123" customWidth="1"/>
    <col min="6142" max="6142" width="1.84375" style="123" customWidth="1"/>
    <col min="6143" max="6143" width="35.84375" style="123" customWidth="1"/>
    <col min="6144" max="6145" width="12.84375" style="123" customWidth="1"/>
    <col min="6146" max="6146" width="30.84375" style="123" customWidth="1"/>
    <col min="6147" max="6147" width="15.84375" style="123" customWidth="1"/>
    <col min="6148" max="6148" width="21.4609375" style="123" customWidth="1"/>
    <col min="6149" max="6149" width="15" style="123" customWidth="1"/>
    <col min="6150" max="6396" width="9.84375" style="123"/>
    <col min="6397" max="6397" width="7.84375" style="123" customWidth="1"/>
    <col min="6398" max="6398" width="1.84375" style="123" customWidth="1"/>
    <col min="6399" max="6399" width="35.84375" style="123" customWidth="1"/>
    <col min="6400" max="6401" width="12.84375" style="123" customWidth="1"/>
    <col min="6402" max="6402" width="30.84375" style="123" customWidth="1"/>
    <col min="6403" max="6403" width="15.84375" style="123" customWidth="1"/>
    <col min="6404" max="6404" width="21.4609375" style="123" customWidth="1"/>
    <col min="6405" max="6405" width="15" style="123" customWidth="1"/>
    <col min="6406" max="6652" width="9.84375" style="123"/>
    <col min="6653" max="6653" width="7.84375" style="123" customWidth="1"/>
    <col min="6654" max="6654" width="1.84375" style="123" customWidth="1"/>
    <col min="6655" max="6655" width="35.84375" style="123" customWidth="1"/>
    <col min="6656" max="6657" width="12.84375" style="123" customWidth="1"/>
    <col min="6658" max="6658" width="30.84375" style="123" customWidth="1"/>
    <col min="6659" max="6659" width="15.84375" style="123" customWidth="1"/>
    <col min="6660" max="6660" width="21.4609375" style="123" customWidth="1"/>
    <col min="6661" max="6661" width="15" style="123" customWidth="1"/>
    <col min="6662" max="6908" width="9.84375" style="123"/>
    <col min="6909" max="6909" width="7.84375" style="123" customWidth="1"/>
    <col min="6910" max="6910" width="1.84375" style="123" customWidth="1"/>
    <col min="6911" max="6911" width="35.84375" style="123" customWidth="1"/>
    <col min="6912" max="6913" width="12.84375" style="123" customWidth="1"/>
    <col min="6914" max="6914" width="30.84375" style="123" customWidth="1"/>
    <col min="6915" max="6915" width="15.84375" style="123" customWidth="1"/>
    <col min="6916" max="6916" width="21.4609375" style="123" customWidth="1"/>
    <col min="6917" max="6917" width="15" style="123" customWidth="1"/>
    <col min="6918" max="7164" width="9.84375" style="123"/>
    <col min="7165" max="7165" width="7.84375" style="123" customWidth="1"/>
    <col min="7166" max="7166" width="1.84375" style="123" customWidth="1"/>
    <col min="7167" max="7167" width="35.84375" style="123" customWidth="1"/>
    <col min="7168" max="7169" width="12.84375" style="123" customWidth="1"/>
    <col min="7170" max="7170" width="30.84375" style="123" customWidth="1"/>
    <col min="7171" max="7171" width="15.84375" style="123" customWidth="1"/>
    <col min="7172" max="7172" width="21.4609375" style="123" customWidth="1"/>
    <col min="7173" max="7173" width="15" style="123" customWidth="1"/>
    <col min="7174" max="7420" width="9.84375" style="123"/>
    <col min="7421" max="7421" width="7.84375" style="123" customWidth="1"/>
    <col min="7422" max="7422" width="1.84375" style="123" customWidth="1"/>
    <col min="7423" max="7423" width="35.84375" style="123" customWidth="1"/>
    <col min="7424" max="7425" width="12.84375" style="123" customWidth="1"/>
    <col min="7426" max="7426" width="30.84375" style="123" customWidth="1"/>
    <col min="7427" max="7427" width="15.84375" style="123" customWidth="1"/>
    <col min="7428" max="7428" width="21.4609375" style="123" customWidth="1"/>
    <col min="7429" max="7429" width="15" style="123" customWidth="1"/>
    <col min="7430" max="7676" width="9.84375" style="123"/>
    <col min="7677" max="7677" width="7.84375" style="123" customWidth="1"/>
    <col min="7678" max="7678" width="1.84375" style="123" customWidth="1"/>
    <col min="7679" max="7679" width="35.84375" style="123" customWidth="1"/>
    <col min="7680" max="7681" width="12.84375" style="123" customWidth="1"/>
    <col min="7682" max="7682" width="30.84375" style="123" customWidth="1"/>
    <col min="7683" max="7683" width="15.84375" style="123" customWidth="1"/>
    <col min="7684" max="7684" width="21.4609375" style="123" customWidth="1"/>
    <col min="7685" max="7685" width="15" style="123" customWidth="1"/>
    <col min="7686" max="7932" width="9.84375" style="123"/>
    <col min="7933" max="7933" width="7.84375" style="123" customWidth="1"/>
    <col min="7934" max="7934" width="1.84375" style="123" customWidth="1"/>
    <col min="7935" max="7935" width="35.84375" style="123" customWidth="1"/>
    <col min="7936" max="7937" width="12.84375" style="123" customWidth="1"/>
    <col min="7938" max="7938" width="30.84375" style="123" customWidth="1"/>
    <col min="7939" max="7939" width="15.84375" style="123" customWidth="1"/>
    <col min="7940" max="7940" width="21.4609375" style="123" customWidth="1"/>
    <col min="7941" max="7941" width="15" style="123" customWidth="1"/>
    <col min="7942" max="8188" width="9.84375" style="123"/>
    <col min="8189" max="8189" width="7.84375" style="123" customWidth="1"/>
    <col min="8190" max="8190" width="1.84375" style="123" customWidth="1"/>
    <col min="8191" max="8191" width="35.84375" style="123" customWidth="1"/>
    <col min="8192" max="8193" width="12.84375" style="123" customWidth="1"/>
    <col min="8194" max="8194" width="30.84375" style="123" customWidth="1"/>
    <col min="8195" max="8195" width="15.84375" style="123" customWidth="1"/>
    <col min="8196" max="8196" width="21.4609375" style="123" customWidth="1"/>
    <col min="8197" max="8197" width="15" style="123" customWidth="1"/>
    <col min="8198" max="8444" width="9.84375" style="123"/>
    <col min="8445" max="8445" width="7.84375" style="123" customWidth="1"/>
    <col min="8446" max="8446" width="1.84375" style="123" customWidth="1"/>
    <col min="8447" max="8447" width="35.84375" style="123" customWidth="1"/>
    <col min="8448" max="8449" width="12.84375" style="123" customWidth="1"/>
    <col min="8450" max="8450" width="30.84375" style="123" customWidth="1"/>
    <col min="8451" max="8451" width="15.84375" style="123" customWidth="1"/>
    <col min="8452" max="8452" width="21.4609375" style="123" customWidth="1"/>
    <col min="8453" max="8453" width="15" style="123" customWidth="1"/>
    <col min="8454" max="8700" width="9.84375" style="123"/>
    <col min="8701" max="8701" width="7.84375" style="123" customWidth="1"/>
    <col min="8702" max="8702" width="1.84375" style="123" customWidth="1"/>
    <col min="8703" max="8703" width="35.84375" style="123" customWidth="1"/>
    <col min="8704" max="8705" width="12.84375" style="123" customWidth="1"/>
    <col min="8706" max="8706" width="30.84375" style="123" customWidth="1"/>
    <col min="8707" max="8707" width="15.84375" style="123" customWidth="1"/>
    <col min="8708" max="8708" width="21.4609375" style="123" customWidth="1"/>
    <col min="8709" max="8709" width="15" style="123" customWidth="1"/>
    <col min="8710" max="8956" width="9.84375" style="123"/>
    <col min="8957" max="8957" width="7.84375" style="123" customWidth="1"/>
    <col min="8958" max="8958" width="1.84375" style="123" customWidth="1"/>
    <col min="8959" max="8959" width="35.84375" style="123" customWidth="1"/>
    <col min="8960" max="8961" width="12.84375" style="123" customWidth="1"/>
    <col min="8962" max="8962" width="30.84375" style="123" customWidth="1"/>
    <col min="8963" max="8963" width="15.84375" style="123" customWidth="1"/>
    <col min="8964" max="8964" width="21.4609375" style="123" customWidth="1"/>
    <col min="8965" max="8965" width="15" style="123" customWidth="1"/>
    <col min="8966" max="9212" width="9.84375" style="123"/>
    <col min="9213" max="9213" width="7.84375" style="123" customWidth="1"/>
    <col min="9214" max="9214" width="1.84375" style="123" customWidth="1"/>
    <col min="9215" max="9215" width="35.84375" style="123" customWidth="1"/>
    <col min="9216" max="9217" width="12.84375" style="123" customWidth="1"/>
    <col min="9218" max="9218" width="30.84375" style="123" customWidth="1"/>
    <col min="9219" max="9219" width="15.84375" style="123" customWidth="1"/>
    <col min="9220" max="9220" width="21.4609375" style="123" customWidth="1"/>
    <col min="9221" max="9221" width="15" style="123" customWidth="1"/>
    <col min="9222" max="9468" width="9.84375" style="123"/>
    <col min="9469" max="9469" width="7.84375" style="123" customWidth="1"/>
    <col min="9470" max="9470" width="1.84375" style="123" customWidth="1"/>
    <col min="9471" max="9471" width="35.84375" style="123" customWidth="1"/>
    <col min="9472" max="9473" width="12.84375" style="123" customWidth="1"/>
    <col min="9474" max="9474" width="30.84375" style="123" customWidth="1"/>
    <col min="9475" max="9475" width="15.84375" style="123" customWidth="1"/>
    <col min="9476" max="9476" width="21.4609375" style="123" customWidth="1"/>
    <col min="9477" max="9477" width="15" style="123" customWidth="1"/>
    <col min="9478" max="9724" width="9.84375" style="123"/>
    <col min="9725" max="9725" width="7.84375" style="123" customWidth="1"/>
    <col min="9726" max="9726" width="1.84375" style="123" customWidth="1"/>
    <col min="9727" max="9727" width="35.84375" style="123" customWidth="1"/>
    <col min="9728" max="9729" width="12.84375" style="123" customWidth="1"/>
    <col min="9730" max="9730" width="30.84375" style="123" customWidth="1"/>
    <col min="9731" max="9731" width="15.84375" style="123" customWidth="1"/>
    <col min="9732" max="9732" width="21.4609375" style="123" customWidth="1"/>
    <col min="9733" max="9733" width="15" style="123" customWidth="1"/>
    <col min="9734" max="9980" width="9.84375" style="123"/>
    <col min="9981" max="9981" width="7.84375" style="123" customWidth="1"/>
    <col min="9982" max="9982" width="1.84375" style="123" customWidth="1"/>
    <col min="9983" max="9983" width="35.84375" style="123" customWidth="1"/>
    <col min="9984" max="9985" width="12.84375" style="123" customWidth="1"/>
    <col min="9986" max="9986" width="30.84375" style="123" customWidth="1"/>
    <col min="9987" max="9987" width="15.84375" style="123" customWidth="1"/>
    <col min="9988" max="9988" width="21.4609375" style="123" customWidth="1"/>
    <col min="9989" max="9989" width="15" style="123" customWidth="1"/>
    <col min="9990" max="10236" width="9.84375" style="123"/>
    <col min="10237" max="10237" width="7.84375" style="123" customWidth="1"/>
    <col min="10238" max="10238" width="1.84375" style="123" customWidth="1"/>
    <col min="10239" max="10239" width="35.84375" style="123" customWidth="1"/>
    <col min="10240" max="10241" width="12.84375" style="123" customWidth="1"/>
    <col min="10242" max="10242" width="30.84375" style="123" customWidth="1"/>
    <col min="10243" max="10243" width="15.84375" style="123" customWidth="1"/>
    <col min="10244" max="10244" width="21.4609375" style="123" customWidth="1"/>
    <col min="10245" max="10245" width="15" style="123" customWidth="1"/>
    <col min="10246" max="10492" width="9.84375" style="123"/>
    <col min="10493" max="10493" width="7.84375" style="123" customWidth="1"/>
    <col min="10494" max="10494" width="1.84375" style="123" customWidth="1"/>
    <col min="10495" max="10495" width="35.84375" style="123" customWidth="1"/>
    <col min="10496" max="10497" width="12.84375" style="123" customWidth="1"/>
    <col min="10498" max="10498" width="30.84375" style="123" customWidth="1"/>
    <col min="10499" max="10499" width="15.84375" style="123" customWidth="1"/>
    <col min="10500" max="10500" width="21.4609375" style="123" customWidth="1"/>
    <col min="10501" max="10501" width="15" style="123" customWidth="1"/>
    <col min="10502" max="10748" width="9.84375" style="123"/>
    <col min="10749" max="10749" width="7.84375" style="123" customWidth="1"/>
    <col min="10750" max="10750" width="1.84375" style="123" customWidth="1"/>
    <col min="10751" max="10751" width="35.84375" style="123" customWidth="1"/>
    <col min="10752" max="10753" width="12.84375" style="123" customWidth="1"/>
    <col min="10754" max="10754" width="30.84375" style="123" customWidth="1"/>
    <col min="10755" max="10755" width="15.84375" style="123" customWidth="1"/>
    <col min="10756" max="10756" width="21.4609375" style="123" customWidth="1"/>
    <col min="10757" max="10757" width="15" style="123" customWidth="1"/>
    <col min="10758" max="11004" width="9.84375" style="123"/>
    <col min="11005" max="11005" width="7.84375" style="123" customWidth="1"/>
    <col min="11006" max="11006" width="1.84375" style="123" customWidth="1"/>
    <col min="11007" max="11007" width="35.84375" style="123" customWidth="1"/>
    <col min="11008" max="11009" width="12.84375" style="123" customWidth="1"/>
    <col min="11010" max="11010" width="30.84375" style="123" customWidth="1"/>
    <col min="11011" max="11011" width="15.84375" style="123" customWidth="1"/>
    <col min="11012" max="11012" width="21.4609375" style="123" customWidth="1"/>
    <col min="11013" max="11013" width="15" style="123" customWidth="1"/>
    <col min="11014" max="11260" width="9.84375" style="123"/>
    <col min="11261" max="11261" width="7.84375" style="123" customWidth="1"/>
    <col min="11262" max="11262" width="1.84375" style="123" customWidth="1"/>
    <col min="11263" max="11263" width="35.84375" style="123" customWidth="1"/>
    <col min="11264" max="11265" width="12.84375" style="123" customWidth="1"/>
    <col min="11266" max="11266" width="30.84375" style="123" customWidth="1"/>
    <col min="11267" max="11267" width="15.84375" style="123" customWidth="1"/>
    <col min="11268" max="11268" width="21.4609375" style="123" customWidth="1"/>
    <col min="11269" max="11269" width="15" style="123" customWidth="1"/>
    <col min="11270" max="11516" width="9.84375" style="123"/>
    <col min="11517" max="11517" width="7.84375" style="123" customWidth="1"/>
    <col min="11518" max="11518" width="1.84375" style="123" customWidth="1"/>
    <col min="11519" max="11519" width="35.84375" style="123" customWidth="1"/>
    <col min="11520" max="11521" width="12.84375" style="123" customWidth="1"/>
    <col min="11522" max="11522" width="30.84375" style="123" customWidth="1"/>
    <col min="11523" max="11523" width="15.84375" style="123" customWidth="1"/>
    <col min="11524" max="11524" width="21.4609375" style="123" customWidth="1"/>
    <col min="11525" max="11525" width="15" style="123" customWidth="1"/>
    <col min="11526" max="11772" width="9.84375" style="123"/>
    <col min="11773" max="11773" width="7.84375" style="123" customWidth="1"/>
    <col min="11774" max="11774" width="1.84375" style="123" customWidth="1"/>
    <col min="11775" max="11775" width="35.84375" style="123" customWidth="1"/>
    <col min="11776" max="11777" width="12.84375" style="123" customWidth="1"/>
    <col min="11778" max="11778" width="30.84375" style="123" customWidth="1"/>
    <col min="11779" max="11779" width="15.84375" style="123" customWidth="1"/>
    <col min="11780" max="11780" width="21.4609375" style="123" customWidth="1"/>
    <col min="11781" max="11781" width="15" style="123" customWidth="1"/>
    <col min="11782" max="12028" width="9.84375" style="123"/>
    <col min="12029" max="12029" width="7.84375" style="123" customWidth="1"/>
    <col min="12030" max="12030" width="1.84375" style="123" customWidth="1"/>
    <col min="12031" max="12031" width="35.84375" style="123" customWidth="1"/>
    <col min="12032" max="12033" width="12.84375" style="123" customWidth="1"/>
    <col min="12034" max="12034" width="30.84375" style="123" customWidth="1"/>
    <col min="12035" max="12035" width="15.84375" style="123" customWidth="1"/>
    <col min="12036" max="12036" width="21.4609375" style="123" customWidth="1"/>
    <col min="12037" max="12037" width="15" style="123" customWidth="1"/>
    <col min="12038" max="12284" width="9.84375" style="123"/>
    <col min="12285" max="12285" width="7.84375" style="123" customWidth="1"/>
    <col min="12286" max="12286" width="1.84375" style="123" customWidth="1"/>
    <col min="12287" max="12287" width="35.84375" style="123" customWidth="1"/>
    <col min="12288" max="12289" width="12.84375" style="123" customWidth="1"/>
    <col min="12290" max="12290" width="30.84375" style="123" customWidth="1"/>
    <col min="12291" max="12291" width="15.84375" style="123" customWidth="1"/>
    <col min="12292" max="12292" width="21.4609375" style="123" customWidth="1"/>
    <col min="12293" max="12293" width="15" style="123" customWidth="1"/>
    <col min="12294" max="12540" width="9.84375" style="123"/>
    <col min="12541" max="12541" width="7.84375" style="123" customWidth="1"/>
    <col min="12542" max="12542" width="1.84375" style="123" customWidth="1"/>
    <col min="12543" max="12543" width="35.84375" style="123" customWidth="1"/>
    <col min="12544" max="12545" width="12.84375" style="123" customWidth="1"/>
    <col min="12546" max="12546" width="30.84375" style="123" customWidth="1"/>
    <col min="12547" max="12547" width="15.84375" style="123" customWidth="1"/>
    <col min="12548" max="12548" width="21.4609375" style="123" customWidth="1"/>
    <col min="12549" max="12549" width="15" style="123" customWidth="1"/>
    <col min="12550" max="12796" width="9.84375" style="123"/>
    <col min="12797" max="12797" width="7.84375" style="123" customWidth="1"/>
    <col min="12798" max="12798" width="1.84375" style="123" customWidth="1"/>
    <col min="12799" max="12799" width="35.84375" style="123" customWidth="1"/>
    <col min="12800" max="12801" width="12.84375" style="123" customWidth="1"/>
    <col min="12802" max="12802" width="30.84375" style="123" customWidth="1"/>
    <col min="12803" max="12803" width="15.84375" style="123" customWidth="1"/>
    <col min="12804" max="12804" width="21.4609375" style="123" customWidth="1"/>
    <col min="12805" max="12805" width="15" style="123" customWidth="1"/>
    <col min="12806" max="13052" width="9.84375" style="123"/>
    <col min="13053" max="13053" width="7.84375" style="123" customWidth="1"/>
    <col min="13054" max="13054" width="1.84375" style="123" customWidth="1"/>
    <col min="13055" max="13055" width="35.84375" style="123" customWidth="1"/>
    <col min="13056" max="13057" width="12.84375" style="123" customWidth="1"/>
    <col min="13058" max="13058" width="30.84375" style="123" customWidth="1"/>
    <col min="13059" max="13059" width="15.84375" style="123" customWidth="1"/>
    <col min="13060" max="13060" width="21.4609375" style="123" customWidth="1"/>
    <col min="13061" max="13061" width="15" style="123" customWidth="1"/>
    <col min="13062" max="13308" width="9.84375" style="123"/>
    <col min="13309" max="13309" width="7.84375" style="123" customWidth="1"/>
    <col min="13310" max="13310" width="1.84375" style="123" customWidth="1"/>
    <col min="13311" max="13311" width="35.84375" style="123" customWidth="1"/>
    <col min="13312" max="13313" width="12.84375" style="123" customWidth="1"/>
    <col min="13314" max="13314" width="30.84375" style="123" customWidth="1"/>
    <col min="13315" max="13315" width="15.84375" style="123" customWidth="1"/>
    <col min="13316" max="13316" width="21.4609375" style="123" customWidth="1"/>
    <col min="13317" max="13317" width="15" style="123" customWidth="1"/>
    <col min="13318" max="13564" width="9.84375" style="123"/>
    <col min="13565" max="13565" width="7.84375" style="123" customWidth="1"/>
    <col min="13566" max="13566" width="1.84375" style="123" customWidth="1"/>
    <col min="13567" max="13567" width="35.84375" style="123" customWidth="1"/>
    <col min="13568" max="13569" width="12.84375" style="123" customWidth="1"/>
    <col min="13570" max="13570" width="30.84375" style="123" customWidth="1"/>
    <col min="13571" max="13571" width="15.84375" style="123" customWidth="1"/>
    <col min="13572" max="13572" width="21.4609375" style="123" customWidth="1"/>
    <col min="13573" max="13573" width="15" style="123" customWidth="1"/>
    <col min="13574" max="13820" width="9.84375" style="123"/>
    <col min="13821" max="13821" width="7.84375" style="123" customWidth="1"/>
    <col min="13822" max="13822" width="1.84375" style="123" customWidth="1"/>
    <col min="13823" max="13823" width="35.84375" style="123" customWidth="1"/>
    <col min="13824" max="13825" width="12.84375" style="123" customWidth="1"/>
    <col min="13826" max="13826" width="30.84375" style="123" customWidth="1"/>
    <col min="13827" max="13827" width="15.84375" style="123" customWidth="1"/>
    <col min="13828" max="13828" width="21.4609375" style="123" customWidth="1"/>
    <col min="13829" max="13829" width="15" style="123" customWidth="1"/>
    <col min="13830" max="14076" width="9.84375" style="123"/>
    <col min="14077" max="14077" width="7.84375" style="123" customWidth="1"/>
    <col min="14078" max="14078" width="1.84375" style="123" customWidth="1"/>
    <col min="14079" max="14079" width="35.84375" style="123" customWidth="1"/>
    <col min="14080" max="14081" width="12.84375" style="123" customWidth="1"/>
    <col min="14082" max="14082" width="30.84375" style="123" customWidth="1"/>
    <col min="14083" max="14083" width="15.84375" style="123" customWidth="1"/>
    <col min="14084" max="14084" width="21.4609375" style="123" customWidth="1"/>
    <col min="14085" max="14085" width="15" style="123" customWidth="1"/>
    <col min="14086" max="14332" width="9.84375" style="123"/>
    <col min="14333" max="14333" width="7.84375" style="123" customWidth="1"/>
    <col min="14334" max="14334" width="1.84375" style="123" customWidth="1"/>
    <col min="14335" max="14335" width="35.84375" style="123" customWidth="1"/>
    <col min="14336" max="14337" width="12.84375" style="123" customWidth="1"/>
    <col min="14338" max="14338" width="30.84375" style="123" customWidth="1"/>
    <col min="14339" max="14339" width="15.84375" style="123" customWidth="1"/>
    <col min="14340" max="14340" width="21.4609375" style="123" customWidth="1"/>
    <col min="14341" max="14341" width="15" style="123" customWidth="1"/>
    <col min="14342" max="14588" width="9.84375" style="123"/>
    <col min="14589" max="14589" width="7.84375" style="123" customWidth="1"/>
    <col min="14590" max="14590" width="1.84375" style="123" customWidth="1"/>
    <col min="14591" max="14591" width="35.84375" style="123" customWidth="1"/>
    <col min="14592" max="14593" width="12.84375" style="123" customWidth="1"/>
    <col min="14594" max="14594" width="30.84375" style="123" customWidth="1"/>
    <col min="14595" max="14595" width="15.84375" style="123" customWidth="1"/>
    <col min="14596" max="14596" width="21.4609375" style="123" customWidth="1"/>
    <col min="14597" max="14597" width="15" style="123" customWidth="1"/>
    <col min="14598" max="14844" width="9.84375" style="123"/>
    <col min="14845" max="14845" width="7.84375" style="123" customWidth="1"/>
    <col min="14846" max="14846" width="1.84375" style="123" customWidth="1"/>
    <col min="14847" max="14847" width="35.84375" style="123" customWidth="1"/>
    <col min="14848" max="14849" width="12.84375" style="123" customWidth="1"/>
    <col min="14850" max="14850" width="30.84375" style="123" customWidth="1"/>
    <col min="14851" max="14851" width="15.84375" style="123" customWidth="1"/>
    <col min="14852" max="14852" width="21.4609375" style="123" customWidth="1"/>
    <col min="14853" max="14853" width="15" style="123" customWidth="1"/>
    <col min="14854" max="15100" width="9.84375" style="123"/>
    <col min="15101" max="15101" width="7.84375" style="123" customWidth="1"/>
    <col min="15102" max="15102" width="1.84375" style="123" customWidth="1"/>
    <col min="15103" max="15103" width="35.84375" style="123" customWidth="1"/>
    <col min="15104" max="15105" width="12.84375" style="123" customWidth="1"/>
    <col min="15106" max="15106" width="30.84375" style="123" customWidth="1"/>
    <col min="15107" max="15107" width="15.84375" style="123" customWidth="1"/>
    <col min="15108" max="15108" width="21.4609375" style="123" customWidth="1"/>
    <col min="15109" max="15109" width="15" style="123" customWidth="1"/>
    <col min="15110" max="15356" width="9.84375" style="123"/>
    <col min="15357" max="15357" width="7.84375" style="123" customWidth="1"/>
    <col min="15358" max="15358" width="1.84375" style="123" customWidth="1"/>
    <col min="15359" max="15359" width="35.84375" style="123" customWidth="1"/>
    <col min="15360" max="15361" width="12.84375" style="123" customWidth="1"/>
    <col min="15362" max="15362" width="30.84375" style="123" customWidth="1"/>
    <col min="15363" max="15363" width="15.84375" style="123" customWidth="1"/>
    <col min="15364" max="15364" width="21.4609375" style="123" customWidth="1"/>
    <col min="15365" max="15365" width="15" style="123" customWidth="1"/>
    <col min="15366" max="15612" width="9.84375" style="123"/>
    <col min="15613" max="15613" width="7.84375" style="123" customWidth="1"/>
    <col min="15614" max="15614" width="1.84375" style="123" customWidth="1"/>
    <col min="15615" max="15615" width="35.84375" style="123" customWidth="1"/>
    <col min="15616" max="15617" width="12.84375" style="123" customWidth="1"/>
    <col min="15618" max="15618" width="30.84375" style="123" customWidth="1"/>
    <col min="15619" max="15619" width="15.84375" style="123" customWidth="1"/>
    <col min="15620" max="15620" width="21.4609375" style="123" customWidth="1"/>
    <col min="15621" max="15621" width="15" style="123" customWidth="1"/>
    <col min="15622" max="15868" width="9.84375" style="123"/>
    <col min="15869" max="15869" width="7.84375" style="123" customWidth="1"/>
    <col min="15870" max="15870" width="1.84375" style="123" customWidth="1"/>
    <col min="15871" max="15871" width="35.84375" style="123" customWidth="1"/>
    <col min="15872" max="15873" width="12.84375" style="123" customWidth="1"/>
    <col min="15874" max="15874" width="30.84375" style="123" customWidth="1"/>
    <col min="15875" max="15875" width="15.84375" style="123" customWidth="1"/>
    <col min="15876" max="15876" width="21.4609375" style="123" customWidth="1"/>
    <col min="15877" max="15877" width="15" style="123" customWidth="1"/>
    <col min="15878" max="16124" width="9.84375" style="123"/>
    <col min="16125" max="16125" width="7.84375" style="123" customWidth="1"/>
    <col min="16126" max="16126" width="1.84375" style="123" customWidth="1"/>
    <col min="16127" max="16127" width="35.84375" style="123" customWidth="1"/>
    <col min="16128" max="16129" width="12.84375" style="123" customWidth="1"/>
    <col min="16130" max="16130" width="30.84375" style="123" customWidth="1"/>
    <col min="16131" max="16131" width="15.84375" style="123" customWidth="1"/>
    <col min="16132" max="16132" width="21.4609375" style="123" customWidth="1"/>
    <col min="16133" max="16133" width="15" style="123" customWidth="1"/>
    <col min="16134" max="16384" width="9.84375" style="123"/>
  </cols>
  <sheetData>
    <row r="1" spans="1:7" ht="17" customHeight="1" thickBot="1">
      <c r="A1" s="2" t="str">
        <f>CONAMEDATE3</f>
        <v>Annual Report of VERIZON NEW YORK INC.                                                            For the period ending DECEMBER 31, 2023</v>
      </c>
      <c r="B1" s="2"/>
      <c r="C1" s="2"/>
      <c r="D1" s="2"/>
      <c r="E1" s="2"/>
      <c r="F1" s="2"/>
      <c r="G1" s="2"/>
    </row>
    <row r="2" spans="1:7" ht="17" customHeight="1">
      <c r="A2" s="250"/>
      <c r="B2" s="152"/>
      <c r="C2" s="152"/>
      <c r="D2" s="152"/>
      <c r="E2" s="152"/>
      <c r="F2" s="152"/>
      <c r="G2" s="251"/>
    </row>
    <row r="3" spans="1:7" ht="17" customHeight="1">
      <c r="A3" s="143"/>
      <c r="B3" s="2"/>
      <c r="C3" s="2"/>
      <c r="D3" s="2"/>
      <c r="E3" s="2"/>
      <c r="F3" s="2"/>
      <c r="G3" s="254"/>
    </row>
    <row r="4" spans="1:7" ht="17" customHeight="1">
      <c r="A4" s="336" t="s">
        <v>1373</v>
      </c>
      <c r="B4" s="150"/>
      <c r="C4" s="150"/>
      <c r="D4" s="150"/>
      <c r="E4" s="150"/>
      <c r="F4" s="150"/>
      <c r="G4" s="252"/>
    </row>
    <row r="5" spans="1:7" ht="17" customHeight="1">
      <c r="A5" s="336" t="s">
        <v>1374</v>
      </c>
      <c r="B5" s="150"/>
      <c r="C5" s="150"/>
      <c r="D5" s="150"/>
      <c r="E5" s="150"/>
      <c r="F5" s="150"/>
      <c r="G5" s="252"/>
    </row>
    <row r="6" spans="1:7" ht="17" customHeight="1">
      <c r="A6" s="143"/>
      <c r="B6" s="2"/>
      <c r="C6" s="2"/>
      <c r="D6" s="2"/>
      <c r="E6" s="2"/>
      <c r="F6" s="2"/>
      <c r="G6" s="254"/>
    </row>
    <row r="7" spans="1:7" ht="17" customHeight="1">
      <c r="A7" s="342" t="s">
        <v>1858</v>
      </c>
      <c r="B7" s="2" t="s">
        <v>816</v>
      </c>
      <c r="C7" s="2"/>
      <c r="D7" s="2"/>
      <c r="E7" s="2"/>
      <c r="F7" s="2"/>
      <c r="G7" s="254"/>
    </row>
    <row r="8" spans="1:7" ht="17" customHeight="1">
      <c r="A8" s="143"/>
      <c r="B8" s="2" t="s">
        <v>817</v>
      </c>
      <c r="C8" s="2"/>
      <c r="D8" s="2"/>
      <c r="E8" s="2"/>
      <c r="F8" s="2"/>
      <c r="G8" s="254"/>
    </row>
    <row r="9" spans="1:7" ht="17" customHeight="1">
      <c r="A9" s="143"/>
      <c r="B9" s="2" t="s">
        <v>2001</v>
      </c>
      <c r="C9" s="2"/>
      <c r="D9" s="2"/>
      <c r="E9" s="2"/>
      <c r="F9" s="2"/>
      <c r="G9" s="254"/>
    </row>
    <row r="10" spans="1:7" ht="17" customHeight="1">
      <c r="A10" s="342" t="s">
        <v>1872</v>
      </c>
      <c r="B10" s="2" t="s">
        <v>2002</v>
      </c>
      <c r="C10" s="2"/>
      <c r="D10" s="2"/>
      <c r="E10" s="2"/>
      <c r="F10" s="2"/>
      <c r="G10" s="254"/>
    </row>
    <row r="11" spans="1:7" ht="17" customHeight="1">
      <c r="A11" s="342" t="s">
        <v>1223</v>
      </c>
      <c r="B11" s="2" t="s">
        <v>2784</v>
      </c>
      <c r="C11" s="2"/>
      <c r="D11" s="2"/>
      <c r="E11" s="2"/>
      <c r="F11" s="2"/>
      <c r="G11" s="254"/>
    </row>
    <row r="12" spans="1:7" ht="17" customHeight="1">
      <c r="A12" s="255"/>
      <c r="B12" s="256"/>
      <c r="C12" s="256"/>
      <c r="D12" s="256"/>
      <c r="E12" s="256"/>
      <c r="F12" s="256"/>
      <c r="G12" s="257"/>
    </row>
    <row r="13" spans="1:7" ht="17" customHeight="1">
      <c r="A13" s="296"/>
      <c r="B13" s="2"/>
      <c r="C13" s="275"/>
      <c r="D13" s="301" t="s">
        <v>2003</v>
      </c>
      <c r="E13" s="301" t="s">
        <v>1411</v>
      </c>
      <c r="F13" s="301" t="s">
        <v>2004</v>
      </c>
      <c r="G13" s="254"/>
    </row>
    <row r="14" spans="1:7" ht="17" customHeight="1">
      <c r="A14" s="294" t="s">
        <v>35</v>
      </c>
      <c r="B14" s="2"/>
      <c r="C14" s="301" t="s">
        <v>2005</v>
      </c>
      <c r="D14" s="301" t="s">
        <v>2006</v>
      </c>
      <c r="E14" s="301" t="s">
        <v>47</v>
      </c>
      <c r="F14" s="301" t="s">
        <v>2007</v>
      </c>
      <c r="G14" s="285" t="s">
        <v>1719</v>
      </c>
    </row>
    <row r="15" spans="1:7" ht="17" customHeight="1">
      <c r="A15" s="295" t="s">
        <v>47</v>
      </c>
      <c r="B15" s="256"/>
      <c r="C15" s="343" t="s">
        <v>459</v>
      </c>
      <c r="D15" s="343" t="s">
        <v>460</v>
      </c>
      <c r="E15" s="343" t="s">
        <v>461</v>
      </c>
      <c r="F15" s="343" t="s">
        <v>61</v>
      </c>
      <c r="G15" s="344" t="s">
        <v>62</v>
      </c>
    </row>
    <row r="16" spans="1:7" ht="17" customHeight="1">
      <c r="A16" s="296"/>
      <c r="B16" s="2"/>
      <c r="C16" s="275" t="s">
        <v>2008</v>
      </c>
      <c r="D16" s="275"/>
      <c r="E16" s="275"/>
      <c r="F16" s="275"/>
      <c r="G16" s="254"/>
    </row>
    <row r="17" spans="1:7" ht="17" customHeight="1">
      <c r="A17" s="294" t="s">
        <v>463</v>
      </c>
      <c r="B17" s="2"/>
      <c r="C17" s="1033" t="s">
        <v>3336</v>
      </c>
      <c r="D17" s="1033"/>
      <c r="E17" s="1033"/>
      <c r="F17" s="1033" t="s">
        <v>2786</v>
      </c>
      <c r="G17" s="1310">
        <v>245926265.35000005</v>
      </c>
    </row>
    <row r="18" spans="1:7" ht="17" customHeight="1">
      <c r="A18" s="294" t="s">
        <v>820</v>
      </c>
      <c r="B18" s="2"/>
      <c r="C18" s="1033" t="s">
        <v>3337</v>
      </c>
      <c r="D18" s="1033"/>
      <c r="E18" s="1033"/>
      <c r="F18" s="1033" t="s">
        <v>2786</v>
      </c>
      <c r="G18" s="1310">
        <v>218995777.70999995</v>
      </c>
    </row>
    <row r="19" spans="1:7" ht="17" customHeight="1">
      <c r="A19" s="294" t="s">
        <v>1058</v>
      </c>
      <c r="B19" s="2"/>
      <c r="C19" s="1033" t="s">
        <v>3338</v>
      </c>
      <c r="D19" s="1033"/>
      <c r="E19" s="1033"/>
      <c r="F19" s="1033" t="s">
        <v>2786</v>
      </c>
      <c r="G19" s="1310">
        <v>1248622.0499999998</v>
      </c>
    </row>
    <row r="20" spans="1:7" ht="17" customHeight="1">
      <c r="A20" s="294" t="s">
        <v>70</v>
      </c>
      <c r="B20" s="2"/>
      <c r="C20" s="1033" t="s">
        <v>3339</v>
      </c>
      <c r="D20" s="1033"/>
      <c r="E20" s="1033"/>
      <c r="F20" s="1033" t="s">
        <v>2786</v>
      </c>
      <c r="G20" s="1310">
        <v>2230165.1199999996</v>
      </c>
    </row>
    <row r="21" spans="1:7" ht="17" customHeight="1">
      <c r="A21" s="294" t="s">
        <v>71</v>
      </c>
      <c r="B21" s="2"/>
      <c r="C21" s="1033" t="s">
        <v>3340</v>
      </c>
      <c r="D21" s="1033"/>
      <c r="E21" s="1033"/>
      <c r="F21" s="1033" t="s">
        <v>2786</v>
      </c>
      <c r="G21" s="1310">
        <v>200315765.16999996</v>
      </c>
    </row>
    <row r="22" spans="1:7" ht="17" customHeight="1">
      <c r="A22" s="294">
        <v>6</v>
      </c>
      <c r="B22" s="2"/>
      <c r="C22" s="1311"/>
      <c r="D22" s="1033"/>
      <c r="E22" s="1033"/>
      <c r="F22" s="1033"/>
      <c r="G22" s="1310"/>
    </row>
    <row r="23" spans="1:7" ht="17" customHeight="1">
      <c r="A23" s="294">
        <v>7</v>
      </c>
      <c r="B23" s="2"/>
      <c r="C23" s="1311"/>
      <c r="D23" s="1033"/>
      <c r="E23" s="1033"/>
      <c r="F23" s="1033"/>
      <c r="G23" s="1310"/>
    </row>
    <row r="24" spans="1:7" ht="17" customHeight="1">
      <c r="A24" s="294">
        <v>8</v>
      </c>
      <c r="B24" s="2"/>
      <c r="C24" s="1312"/>
      <c r="D24" s="1313"/>
      <c r="E24" s="1313"/>
      <c r="F24" s="1033"/>
      <c r="G24" s="1310"/>
    </row>
    <row r="25" spans="1:7" ht="17" customHeight="1">
      <c r="A25" s="294">
        <v>9</v>
      </c>
      <c r="B25" s="2"/>
      <c r="C25" s="1312"/>
      <c r="D25" s="1313"/>
      <c r="E25" s="1313"/>
      <c r="F25" s="1033"/>
      <c r="G25" s="1310"/>
    </row>
    <row r="26" spans="1:7" ht="17" customHeight="1">
      <c r="A26" s="294">
        <v>10</v>
      </c>
      <c r="B26" s="2"/>
      <c r="C26" s="1312"/>
      <c r="D26" s="1313"/>
      <c r="E26" s="1313"/>
      <c r="F26" s="1033"/>
      <c r="G26" s="1310"/>
    </row>
    <row r="27" spans="1:7" ht="17" customHeight="1">
      <c r="A27" s="294">
        <v>11</v>
      </c>
      <c r="B27" s="2"/>
      <c r="C27" s="1312" t="s">
        <v>706</v>
      </c>
      <c r="D27" s="1313"/>
      <c r="E27" s="1313"/>
      <c r="F27" s="1314" t="s">
        <v>706</v>
      </c>
      <c r="G27" s="1310" t="s">
        <v>706</v>
      </c>
    </row>
    <row r="28" spans="1:7" ht="17" customHeight="1">
      <c r="A28" s="294">
        <v>12</v>
      </c>
      <c r="B28" s="2"/>
      <c r="C28" s="1312"/>
      <c r="D28" s="1313"/>
      <c r="E28" s="1313"/>
      <c r="F28" s="1314"/>
      <c r="G28" s="1310"/>
    </row>
    <row r="29" spans="1:7" ht="17" customHeight="1">
      <c r="A29" s="294">
        <v>13</v>
      </c>
      <c r="B29" s="2"/>
      <c r="C29" s="1315"/>
      <c r="D29" s="1313"/>
      <c r="E29" s="1313"/>
      <c r="F29" s="1314"/>
      <c r="G29" s="1310"/>
    </row>
    <row r="30" spans="1:7" ht="17" customHeight="1">
      <c r="A30" s="294">
        <v>14</v>
      </c>
      <c r="B30" s="2"/>
      <c r="C30" s="1312"/>
      <c r="D30" s="1313"/>
      <c r="E30" s="1313"/>
      <c r="F30" s="1314"/>
      <c r="G30" s="1310"/>
    </row>
    <row r="31" spans="1:7" ht="17" customHeight="1">
      <c r="A31" s="294">
        <v>15</v>
      </c>
      <c r="B31" s="2"/>
      <c r="C31" s="1312"/>
      <c r="D31" s="1313"/>
      <c r="E31" s="1313"/>
      <c r="F31" s="1314"/>
      <c r="G31" s="1310"/>
    </row>
    <row r="32" spans="1:7" ht="17" customHeight="1">
      <c r="A32" s="294">
        <v>16</v>
      </c>
      <c r="B32" s="2"/>
      <c r="C32" s="1312" t="s">
        <v>706</v>
      </c>
      <c r="D32" s="1313"/>
      <c r="E32" s="1313"/>
      <c r="F32" s="1314" t="s">
        <v>706</v>
      </c>
      <c r="G32" s="1310" t="s">
        <v>706</v>
      </c>
    </row>
    <row r="33" spans="1:7" ht="17" customHeight="1">
      <c r="A33" s="294">
        <v>17</v>
      </c>
      <c r="B33" s="2"/>
      <c r="C33" s="1311" t="s">
        <v>706</v>
      </c>
      <c r="D33" s="1313"/>
      <c r="E33" s="1313"/>
      <c r="F33" s="1314" t="s">
        <v>706</v>
      </c>
      <c r="G33" s="1310" t="s">
        <v>706</v>
      </c>
    </row>
    <row r="34" spans="1:7" ht="17" customHeight="1">
      <c r="A34" s="294">
        <v>18</v>
      </c>
      <c r="B34" s="2"/>
      <c r="C34" s="1312" t="s">
        <v>706</v>
      </c>
      <c r="D34" s="1313"/>
      <c r="E34" s="1313"/>
      <c r="F34" s="1314" t="s">
        <v>706</v>
      </c>
      <c r="G34" s="1310" t="s">
        <v>706</v>
      </c>
    </row>
    <row r="35" spans="1:7" ht="17" customHeight="1">
      <c r="A35" s="294">
        <v>19</v>
      </c>
      <c r="B35" s="2"/>
      <c r="C35" s="1312"/>
      <c r="D35" s="1313"/>
      <c r="E35" s="1313"/>
      <c r="F35" s="1314"/>
      <c r="G35" s="1310" t="s">
        <v>706</v>
      </c>
    </row>
    <row r="36" spans="1:7" ht="17" customHeight="1">
      <c r="A36" s="294">
        <v>20</v>
      </c>
      <c r="B36" s="2"/>
      <c r="C36" s="1312"/>
      <c r="D36" s="1313"/>
      <c r="E36" s="1313"/>
      <c r="F36" s="1314"/>
      <c r="G36" s="1310"/>
    </row>
    <row r="37" spans="1:7" ht="17" customHeight="1">
      <c r="A37" s="294">
        <v>21</v>
      </c>
      <c r="B37" s="2"/>
      <c r="C37" s="1312"/>
      <c r="D37" s="1313"/>
      <c r="E37" s="1313"/>
      <c r="F37" s="1314"/>
      <c r="G37" s="1310"/>
    </row>
    <row r="38" spans="1:7" ht="17" customHeight="1">
      <c r="A38" s="294" t="s">
        <v>84</v>
      </c>
      <c r="B38" s="2"/>
      <c r="C38" s="1312" t="s">
        <v>2787</v>
      </c>
      <c r="D38" s="1313"/>
      <c r="E38" s="1313"/>
      <c r="F38" s="1314" t="s">
        <v>2786</v>
      </c>
      <c r="G38" s="1310">
        <v>85153.27</v>
      </c>
    </row>
    <row r="39" spans="1:7" ht="17" customHeight="1">
      <c r="A39" s="294" t="s">
        <v>85</v>
      </c>
      <c r="B39" s="2"/>
      <c r="C39" s="1312"/>
      <c r="D39" s="1313"/>
      <c r="E39" s="1313"/>
      <c r="F39" s="1314"/>
      <c r="G39" s="1316"/>
    </row>
    <row r="40" spans="1:7" ht="17" customHeight="1">
      <c r="A40" s="294" t="s">
        <v>86</v>
      </c>
      <c r="B40" s="2"/>
      <c r="C40" s="1311"/>
      <c r="D40" s="1313"/>
      <c r="E40" s="1313"/>
      <c r="F40" s="1314"/>
      <c r="G40" s="1316"/>
    </row>
    <row r="41" spans="1:7" ht="17" customHeight="1">
      <c r="A41" s="294" t="s">
        <v>87</v>
      </c>
      <c r="B41" s="2"/>
      <c r="C41" s="1312"/>
      <c r="D41" s="1313"/>
      <c r="E41" s="1313"/>
      <c r="F41" s="1314"/>
      <c r="G41" s="1316"/>
    </row>
    <row r="42" spans="1:7" ht="17" customHeight="1">
      <c r="A42" s="294" t="s">
        <v>2076</v>
      </c>
      <c r="B42" s="2"/>
      <c r="C42" s="1312"/>
      <c r="D42" s="1313"/>
      <c r="E42" s="1313"/>
      <c r="F42" s="1313"/>
      <c r="G42" s="1316"/>
    </row>
    <row r="43" spans="1:7" ht="17" customHeight="1">
      <c r="A43" s="294" t="s">
        <v>2078</v>
      </c>
      <c r="B43" s="2"/>
      <c r="C43" s="1312" t="s">
        <v>706</v>
      </c>
      <c r="D43" s="1313"/>
      <c r="E43" s="1313"/>
      <c r="F43" s="1313"/>
      <c r="G43" s="1316" t="s">
        <v>706</v>
      </c>
    </row>
    <row r="44" spans="1:7" ht="17" customHeight="1">
      <c r="A44" s="294" t="s">
        <v>2080</v>
      </c>
      <c r="B44" s="2"/>
      <c r="C44" s="1312" t="s">
        <v>706</v>
      </c>
      <c r="D44" s="1317"/>
      <c r="E44" s="1317"/>
      <c r="F44" s="1318"/>
      <c r="G44" s="1319" t="s">
        <v>706</v>
      </c>
    </row>
    <row r="45" spans="1:7" ht="17" customHeight="1">
      <c r="A45" s="294" t="s">
        <v>2083</v>
      </c>
      <c r="B45" s="2"/>
      <c r="C45" s="470" t="s">
        <v>2009</v>
      </c>
      <c r="D45" s="276"/>
      <c r="E45" s="276"/>
      <c r="F45" s="1318"/>
      <c r="G45" s="861">
        <f>SUM(G17:G44)</f>
        <v>668801748.66999996</v>
      </c>
    </row>
    <row r="46" spans="1:7" ht="17" customHeight="1">
      <c r="A46" s="294" t="s">
        <v>2397</v>
      </c>
      <c r="B46" s="2"/>
      <c r="C46" s="470" t="s">
        <v>706</v>
      </c>
      <c r="D46" s="1033"/>
      <c r="E46" s="1033"/>
      <c r="F46" s="1033"/>
      <c r="G46" s="1056"/>
    </row>
    <row r="47" spans="1:7" ht="17" customHeight="1">
      <c r="A47" s="294" t="s">
        <v>2400</v>
      </c>
      <c r="B47" s="2"/>
      <c r="C47" s="1033"/>
      <c r="D47" s="1033"/>
      <c r="E47" s="1033"/>
      <c r="F47" s="1033"/>
      <c r="G47" s="1056"/>
    </row>
    <row r="48" spans="1:7" ht="17" customHeight="1">
      <c r="A48" s="294" t="s">
        <v>2403</v>
      </c>
      <c r="B48" s="2"/>
      <c r="C48" s="275" t="s">
        <v>2010</v>
      </c>
      <c r="D48" s="1033"/>
      <c r="E48" s="1033"/>
      <c r="F48" s="1033"/>
      <c r="G48" s="1056"/>
    </row>
    <row r="49" spans="1:7" ht="17" customHeight="1">
      <c r="A49" s="294" t="s">
        <v>2407</v>
      </c>
      <c r="B49" s="2"/>
      <c r="C49" s="1033"/>
      <c r="D49" s="1033"/>
      <c r="E49" s="1033"/>
      <c r="F49" s="1033"/>
      <c r="G49" s="1056"/>
    </row>
    <row r="50" spans="1:7" ht="17" customHeight="1">
      <c r="A50" s="294" t="s">
        <v>2410</v>
      </c>
      <c r="B50" s="2"/>
      <c r="C50" s="1033"/>
      <c r="D50" s="1033"/>
      <c r="E50" s="1033"/>
      <c r="F50" s="1033"/>
      <c r="G50" s="1056"/>
    </row>
    <row r="51" spans="1:7" ht="17" customHeight="1">
      <c r="A51" s="294" t="s">
        <v>2413</v>
      </c>
      <c r="B51" s="2"/>
      <c r="C51" s="1033"/>
      <c r="D51" s="1033"/>
      <c r="E51" s="1033"/>
      <c r="F51" s="1033"/>
      <c r="G51" s="1056"/>
    </row>
    <row r="52" spans="1:7" ht="17" customHeight="1">
      <c r="A52" s="294" t="s">
        <v>1837</v>
      </c>
      <c r="B52" s="2"/>
      <c r="C52" s="1033"/>
      <c r="D52" s="1033"/>
      <c r="E52" s="1033"/>
      <c r="F52" s="1033"/>
      <c r="G52" s="1056"/>
    </row>
    <row r="53" spans="1:7" ht="17" customHeight="1">
      <c r="A53" s="294" t="s">
        <v>1839</v>
      </c>
      <c r="B53" s="2"/>
      <c r="C53" s="1033"/>
      <c r="D53" s="1033"/>
      <c r="E53" s="1033"/>
      <c r="F53" s="1033"/>
      <c r="G53" s="1056"/>
    </row>
    <row r="54" spans="1:7" ht="17" customHeight="1">
      <c r="A54" s="294" t="s">
        <v>1840</v>
      </c>
      <c r="B54" s="2"/>
      <c r="C54" s="1033"/>
      <c r="D54" s="1033"/>
      <c r="E54" s="1033"/>
      <c r="F54" s="1033"/>
      <c r="G54" s="1056"/>
    </row>
    <row r="55" spans="1:7" ht="17" customHeight="1">
      <c r="A55" s="294">
        <v>39</v>
      </c>
      <c r="B55" s="2"/>
      <c r="C55" s="1033" t="s">
        <v>2011</v>
      </c>
      <c r="D55" s="1033"/>
      <c r="E55" s="1033"/>
      <c r="F55" s="1033"/>
      <c r="G55" s="1056"/>
    </row>
    <row r="56" spans="1:7" ht="17" customHeight="1">
      <c r="A56" s="294">
        <v>40</v>
      </c>
      <c r="B56" s="2"/>
      <c r="C56" s="470" t="s">
        <v>2012</v>
      </c>
      <c r="D56" s="750"/>
      <c r="E56" s="750"/>
      <c r="F56" s="750"/>
      <c r="G56" s="273">
        <v>0</v>
      </c>
    </row>
    <row r="57" spans="1:7" ht="17" customHeight="1" thickBot="1">
      <c r="A57" s="751">
        <v>41</v>
      </c>
      <c r="B57" s="270"/>
      <c r="C57" s="505" t="s">
        <v>2013</v>
      </c>
      <c r="D57" s="521"/>
      <c r="E57" s="521"/>
      <c r="F57" s="521"/>
      <c r="G57" s="862">
        <f>+G45</f>
        <v>668801748.66999996</v>
      </c>
    </row>
    <row r="58" spans="1:7" ht="17" customHeight="1">
      <c r="A58" s="2"/>
      <c r="B58" s="2"/>
      <c r="C58" s="2"/>
      <c r="D58" s="2"/>
      <c r="E58" s="2"/>
      <c r="F58" s="2"/>
      <c r="G58" s="279"/>
    </row>
    <row r="59" spans="1:7" ht="16.5" customHeight="1">
      <c r="A59" s="150">
        <v>91</v>
      </c>
      <c r="B59" s="150"/>
      <c r="C59" s="150"/>
      <c r="D59" s="150"/>
      <c r="E59" s="150"/>
      <c r="F59" s="150"/>
      <c r="G59" s="150"/>
    </row>
    <row r="60" spans="1:7" ht="16.5" customHeight="1">
      <c r="A60" s="150"/>
      <c r="B60" s="150"/>
      <c r="C60" s="150"/>
      <c r="D60" s="150"/>
      <c r="E60" s="150"/>
      <c r="F60" s="150"/>
      <c r="G60" s="150"/>
    </row>
    <row r="61" spans="1:7" ht="16.5" customHeight="1">
      <c r="A61" s="150"/>
      <c r="B61" s="150"/>
      <c r="C61" s="150"/>
      <c r="D61" s="150"/>
      <c r="E61" s="150"/>
      <c r="F61" s="150"/>
      <c r="G61" s="150"/>
    </row>
    <row r="62" spans="1:7" ht="16.5" customHeight="1">
      <c r="A62" s="150"/>
      <c r="B62" s="150"/>
      <c r="C62" s="150"/>
      <c r="D62" s="150"/>
      <c r="E62" s="150"/>
      <c r="F62" s="150"/>
      <c r="G62" s="150"/>
    </row>
    <row r="63" spans="1:7" ht="16.5" customHeight="1">
      <c r="A63" s="150"/>
      <c r="B63" s="150"/>
      <c r="C63" s="150"/>
      <c r="D63" s="150"/>
      <c r="E63" s="150"/>
      <c r="F63" s="150"/>
      <c r="G63" s="150"/>
    </row>
    <row r="64" spans="1:7" ht="17" customHeight="1">
      <c r="A64" s="150"/>
      <c r="B64" s="150"/>
      <c r="C64" s="150"/>
      <c r="D64" s="150"/>
      <c r="E64" s="150"/>
      <c r="F64" s="150"/>
      <c r="G64" s="150"/>
    </row>
    <row r="65" spans="1:7" ht="17" customHeight="1">
      <c r="A65" s="150"/>
      <c r="B65" s="150"/>
      <c r="C65" s="150"/>
      <c r="D65" s="150"/>
      <c r="E65" s="150"/>
      <c r="F65" s="150"/>
      <c r="G65" s="150"/>
    </row>
    <row r="66" spans="1:7" ht="16" thickBot="1">
      <c r="A66" s="2" t="str">
        <f>CONAMEDATE3</f>
        <v>Annual Report of VERIZON NEW YORK INC.                                                            For the period ending DECEMBER 31, 2023</v>
      </c>
      <c r="B66" s="2"/>
      <c r="C66" s="2"/>
      <c r="D66" s="2"/>
      <c r="E66" s="2"/>
      <c r="F66" s="2"/>
      <c r="G66" s="2"/>
    </row>
    <row r="67" spans="1:7">
      <c r="A67" s="250"/>
      <c r="B67" s="152"/>
      <c r="C67" s="152"/>
      <c r="D67" s="152"/>
      <c r="E67" s="152"/>
      <c r="F67" s="152"/>
      <c r="G67" s="251"/>
    </row>
    <row r="68" spans="1:7">
      <c r="A68" s="143"/>
      <c r="B68" s="2"/>
      <c r="C68" s="2"/>
      <c r="D68" s="2"/>
      <c r="E68" s="2"/>
      <c r="F68" s="2"/>
      <c r="G68" s="254"/>
    </row>
    <row r="69" spans="1:7" ht="18">
      <c r="A69" s="390" t="s">
        <v>1373</v>
      </c>
      <c r="B69" s="150"/>
      <c r="C69" s="150"/>
      <c r="D69" s="150"/>
      <c r="E69" s="150"/>
      <c r="F69" s="150"/>
      <c r="G69" s="252"/>
    </row>
    <row r="70" spans="1:7" ht="18">
      <c r="A70" s="390" t="s">
        <v>1374</v>
      </c>
      <c r="B70" s="150"/>
      <c r="C70" s="150"/>
      <c r="D70" s="150"/>
      <c r="E70" s="150"/>
      <c r="F70" s="150"/>
      <c r="G70" s="252"/>
    </row>
    <row r="71" spans="1:7">
      <c r="A71" s="143"/>
      <c r="B71" s="2"/>
      <c r="C71" s="2"/>
      <c r="D71" s="2"/>
      <c r="E71" s="2"/>
      <c r="F71" s="2"/>
      <c r="G71" s="254"/>
    </row>
    <row r="72" spans="1:7">
      <c r="A72" s="143"/>
      <c r="B72" s="2"/>
      <c r="C72" s="2"/>
      <c r="D72" s="2"/>
      <c r="E72" s="2"/>
      <c r="F72" s="2"/>
      <c r="G72" s="254"/>
    </row>
    <row r="73" spans="1:7">
      <c r="A73" s="143"/>
      <c r="B73" s="2"/>
      <c r="C73" s="2"/>
      <c r="D73" s="2"/>
      <c r="E73" s="2"/>
      <c r="F73" s="2"/>
      <c r="G73" s="254"/>
    </row>
    <row r="74" spans="1:7">
      <c r="A74" s="143"/>
      <c r="B74" s="2"/>
      <c r="C74" s="2"/>
      <c r="D74" s="2"/>
      <c r="E74" s="2"/>
      <c r="F74" s="2"/>
      <c r="G74" s="254"/>
    </row>
    <row r="75" spans="1:7">
      <c r="A75" s="143"/>
      <c r="B75" s="2"/>
      <c r="C75" s="2"/>
      <c r="D75" s="2"/>
      <c r="E75" s="2"/>
      <c r="F75" s="2"/>
      <c r="G75" s="254"/>
    </row>
    <row r="76" spans="1:7">
      <c r="A76" s="143"/>
      <c r="B76" s="2"/>
      <c r="C76" s="2"/>
      <c r="D76" s="2"/>
      <c r="E76" s="2"/>
      <c r="F76" s="2"/>
      <c r="G76" s="254"/>
    </row>
    <row r="77" spans="1:7">
      <c r="A77" s="255"/>
      <c r="B77" s="256"/>
      <c r="C77" s="256"/>
      <c r="D77" s="256"/>
      <c r="E77" s="256"/>
      <c r="F77" s="256"/>
      <c r="G77" s="257"/>
    </row>
    <row r="78" spans="1:7">
      <c r="A78" s="296"/>
      <c r="B78" s="2"/>
      <c r="C78" s="275"/>
      <c r="D78" s="301" t="s">
        <v>2003</v>
      </c>
      <c r="E78" s="301" t="s">
        <v>1411</v>
      </c>
      <c r="F78" s="301" t="s">
        <v>2004</v>
      </c>
      <c r="G78" s="254"/>
    </row>
    <row r="79" spans="1:7">
      <c r="A79" s="294" t="s">
        <v>35</v>
      </c>
      <c r="B79" s="2"/>
      <c r="C79" s="301" t="s">
        <v>2005</v>
      </c>
      <c r="D79" s="301" t="s">
        <v>2006</v>
      </c>
      <c r="E79" s="301" t="s">
        <v>47</v>
      </c>
      <c r="F79" s="301" t="s">
        <v>2007</v>
      </c>
      <c r="G79" s="285" t="s">
        <v>1719</v>
      </c>
    </row>
    <row r="80" spans="1:7">
      <c r="A80" s="295" t="s">
        <v>47</v>
      </c>
      <c r="B80" s="256"/>
      <c r="C80" s="343" t="s">
        <v>459</v>
      </c>
      <c r="D80" s="343" t="s">
        <v>460</v>
      </c>
      <c r="E80" s="343" t="s">
        <v>461</v>
      </c>
      <c r="F80" s="343" t="s">
        <v>61</v>
      </c>
      <c r="G80" s="344" t="s">
        <v>62</v>
      </c>
    </row>
    <row r="81" spans="1:7">
      <c r="A81" s="1004"/>
      <c r="B81" s="552"/>
      <c r="C81" s="1033"/>
      <c r="D81" s="1033"/>
      <c r="E81" s="1033"/>
      <c r="F81" s="1033"/>
      <c r="G81" s="1056"/>
    </row>
    <row r="82" spans="1:7">
      <c r="A82" s="294" t="s">
        <v>463</v>
      </c>
      <c r="B82" s="552"/>
      <c r="C82" s="1033" t="s">
        <v>3341</v>
      </c>
      <c r="D82" s="1033"/>
      <c r="E82" s="1033"/>
      <c r="F82" s="1033" t="s">
        <v>2788</v>
      </c>
      <c r="G82" s="1310">
        <v>281237.02000000014</v>
      </c>
    </row>
    <row r="83" spans="1:7">
      <c r="A83" s="294" t="s">
        <v>820</v>
      </c>
      <c r="B83" s="552"/>
      <c r="C83" s="1033" t="s">
        <v>3342</v>
      </c>
      <c r="D83" s="1033"/>
      <c r="E83" s="1033"/>
      <c r="F83" s="1033" t="s">
        <v>2788</v>
      </c>
      <c r="G83" s="1310">
        <v>63854590.557450011</v>
      </c>
    </row>
    <row r="84" spans="1:7">
      <c r="A84" s="294" t="s">
        <v>1058</v>
      </c>
      <c r="B84" s="552"/>
      <c r="C84" s="1033" t="s">
        <v>3343</v>
      </c>
      <c r="D84" s="1033"/>
      <c r="E84" s="1033"/>
      <c r="F84" s="1033" t="s">
        <v>2788</v>
      </c>
      <c r="G84" s="1310">
        <v>61215477.43</v>
      </c>
    </row>
    <row r="85" spans="1:7">
      <c r="A85" s="294" t="s">
        <v>70</v>
      </c>
      <c r="B85" s="552"/>
      <c r="C85" s="1033" t="s">
        <v>3344</v>
      </c>
      <c r="D85" s="1033"/>
      <c r="E85" s="1033"/>
      <c r="F85" s="1033" t="s">
        <v>2788</v>
      </c>
      <c r="G85" s="1310">
        <v>80369354.210000098</v>
      </c>
    </row>
    <row r="86" spans="1:7">
      <c r="A86" s="294" t="s">
        <v>71</v>
      </c>
      <c r="B86" s="552"/>
      <c r="C86" s="1033" t="s">
        <v>3345</v>
      </c>
      <c r="D86" s="1033"/>
      <c r="E86" s="1033"/>
      <c r="F86" s="1033" t="s">
        <v>2788</v>
      </c>
      <c r="G86" s="1310">
        <v>390156884.5800001</v>
      </c>
    </row>
    <row r="87" spans="1:7">
      <c r="A87" s="294" t="s">
        <v>471</v>
      </c>
      <c r="B87" s="552"/>
      <c r="C87" s="1072" t="s">
        <v>3346</v>
      </c>
      <c r="D87" s="1033"/>
      <c r="E87" s="1033"/>
      <c r="F87" s="1033" t="s">
        <v>2788</v>
      </c>
      <c r="G87" s="1310">
        <v>481627579.49999976</v>
      </c>
    </row>
    <row r="88" spans="1:7">
      <c r="A88" s="294" t="s">
        <v>474</v>
      </c>
      <c r="B88" s="552"/>
      <c r="C88" s="1033" t="s">
        <v>3347</v>
      </c>
      <c r="D88" s="1033"/>
      <c r="E88" s="1033"/>
      <c r="F88" s="1033" t="s">
        <v>2788</v>
      </c>
      <c r="G88" s="1310">
        <v>335601121.50999999</v>
      </c>
    </row>
    <row r="89" spans="1:7">
      <c r="A89" s="294" t="s">
        <v>2064</v>
      </c>
      <c r="B89" s="552"/>
      <c r="C89" s="1033" t="s">
        <v>3340</v>
      </c>
      <c r="D89" s="1033"/>
      <c r="E89" s="1033"/>
      <c r="F89" s="1033" t="s">
        <v>2788</v>
      </c>
      <c r="G89" s="1310">
        <v>2248800808.4158239</v>
      </c>
    </row>
    <row r="90" spans="1:7">
      <c r="A90" s="294" t="s">
        <v>334</v>
      </c>
      <c r="B90" s="552"/>
      <c r="C90" s="1033" t="s">
        <v>3348</v>
      </c>
      <c r="D90" s="1033"/>
      <c r="E90" s="1033"/>
      <c r="F90" s="1033" t="s">
        <v>2788</v>
      </c>
      <c r="G90" s="1310">
        <v>612234.32999999973</v>
      </c>
    </row>
    <row r="91" spans="1:7">
      <c r="A91" s="294" t="s">
        <v>72</v>
      </c>
      <c r="B91" s="552"/>
      <c r="C91" s="1033" t="s">
        <v>3349</v>
      </c>
      <c r="D91" s="1033"/>
      <c r="E91" s="1033"/>
      <c r="F91" s="1033" t="s">
        <v>2788</v>
      </c>
      <c r="G91" s="1310">
        <v>7396269.4799999995</v>
      </c>
    </row>
    <row r="92" spans="1:7">
      <c r="A92" s="294" t="s">
        <v>73</v>
      </c>
      <c r="B92" s="552"/>
      <c r="C92" s="1311" t="s">
        <v>3356</v>
      </c>
      <c r="D92" s="1033"/>
      <c r="E92" s="1033"/>
      <c r="F92" s="1033" t="s">
        <v>2788</v>
      </c>
      <c r="G92" s="1310">
        <v>53592384.416724995</v>
      </c>
    </row>
    <row r="93" spans="1:7">
      <c r="A93" s="294" t="s">
        <v>74</v>
      </c>
      <c r="B93" s="552"/>
      <c r="C93" s="1311"/>
      <c r="D93" s="1033"/>
      <c r="E93" s="1033"/>
      <c r="F93" s="1033"/>
      <c r="G93" s="1310"/>
    </row>
    <row r="94" spans="1:7">
      <c r="A94" s="294" t="s">
        <v>75</v>
      </c>
      <c r="B94" s="552"/>
      <c r="C94" s="1072"/>
      <c r="D94" s="1320"/>
      <c r="E94" s="1320"/>
      <c r="F94" s="1033"/>
      <c r="G94" s="1310"/>
    </row>
    <row r="95" spans="1:7">
      <c r="A95" s="294" t="s">
        <v>76</v>
      </c>
      <c r="B95" s="552"/>
      <c r="C95" s="1072"/>
      <c r="D95" s="1320"/>
      <c r="E95" s="1320"/>
      <c r="F95" s="1033"/>
      <c r="G95" s="1310"/>
    </row>
    <row r="96" spans="1:7">
      <c r="A96" s="294" t="s">
        <v>77</v>
      </c>
      <c r="B96" s="552"/>
      <c r="C96" s="1072"/>
      <c r="D96" s="1320"/>
      <c r="E96" s="1320"/>
      <c r="F96" s="1033"/>
      <c r="G96" s="1310"/>
    </row>
    <row r="97" spans="1:7">
      <c r="A97" s="294" t="s">
        <v>78</v>
      </c>
      <c r="B97" s="552"/>
      <c r="C97" s="1072"/>
      <c r="D97" s="1320"/>
      <c r="E97" s="1320"/>
      <c r="F97" s="1033"/>
      <c r="G97" s="1310"/>
    </row>
    <row r="98" spans="1:7">
      <c r="A98" s="294" t="s">
        <v>79</v>
      </c>
      <c r="B98" s="552"/>
      <c r="C98" s="1311"/>
      <c r="D98" s="1033"/>
      <c r="E98" s="1033"/>
      <c r="F98" s="1033"/>
      <c r="G98" s="1310"/>
    </row>
    <row r="99" spans="1:7">
      <c r="A99" s="294" t="s">
        <v>80</v>
      </c>
      <c r="B99" s="552"/>
      <c r="C99" s="1311" t="s">
        <v>2787</v>
      </c>
      <c r="D99" s="1033"/>
      <c r="E99" s="1033"/>
      <c r="F99" s="1033"/>
      <c r="G99" s="1310">
        <v>60082.889999999956</v>
      </c>
    </row>
    <row r="100" spans="1:7">
      <c r="A100" s="294" t="s">
        <v>81</v>
      </c>
      <c r="B100" s="552"/>
      <c r="C100" s="1072"/>
      <c r="D100" s="1033"/>
      <c r="E100" s="1033"/>
      <c r="F100" s="1033"/>
      <c r="G100" s="1310"/>
    </row>
    <row r="101" spans="1:7">
      <c r="A101" s="294" t="s">
        <v>82</v>
      </c>
      <c r="B101" s="552"/>
      <c r="C101" s="1072"/>
      <c r="D101" s="1033"/>
      <c r="E101" s="1033"/>
      <c r="F101" s="1033"/>
      <c r="G101" s="1310"/>
    </row>
    <row r="102" spans="1:7">
      <c r="A102" s="294" t="s">
        <v>83</v>
      </c>
      <c r="B102" s="552"/>
      <c r="C102" s="1311"/>
      <c r="D102" s="1033"/>
      <c r="E102" s="1033"/>
      <c r="F102" s="1033"/>
      <c r="G102" s="1310"/>
    </row>
    <row r="103" spans="1:7">
      <c r="A103" s="294" t="s">
        <v>84</v>
      </c>
      <c r="B103" s="552"/>
      <c r="C103" s="1311"/>
      <c r="D103" s="1311"/>
      <c r="E103" s="1033"/>
      <c r="F103" s="1033"/>
      <c r="G103" s="1310"/>
    </row>
    <row r="104" spans="1:7">
      <c r="A104" s="294" t="s">
        <v>85</v>
      </c>
      <c r="B104" s="552"/>
      <c r="C104" s="1311"/>
      <c r="D104" s="1033"/>
      <c r="E104" s="1033"/>
      <c r="F104" s="1033"/>
      <c r="G104" s="1310"/>
    </row>
    <row r="105" spans="1:7">
      <c r="A105" s="294" t="s">
        <v>86</v>
      </c>
      <c r="B105" s="552"/>
      <c r="C105" s="1311"/>
      <c r="D105" s="1033"/>
      <c r="E105" s="1033"/>
      <c r="F105" s="1033"/>
      <c r="G105" s="1310"/>
    </row>
    <row r="106" spans="1:7">
      <c r="A106" s="294" t="s">
        <v>87</v>
      </c>
      <c r="B106" s="552"/>
      <c r="C106" s="1311"/>
      <c r="D106" s="1033"/>
      <c r="E106" s="1033"/>
      <c r="F106" s="1033"/>
      <c r="G106" s="1056"/>
    </row>
    <row r="107" spans="1:7">
      <c r="A107" s="294" t="s">
        <v>2076</v>
      </c>
      <c r="B107" s="552"/>
      <c r="C107" s="1311"/>
      <c r="D107" s="1033"/>
      <c r="E107" s="1033"/>
      <c r="F107" s="1033"/>
      <c r="G107" s="1056"/>
    </row>
    <row r="108" spans="1:7">
      <c r="A108" s="294" t="s">
        <v>2078</v>
      </c>
      <c r="B108" s="552"/>
      <c r="C108" s="1311"/>
      <c r="D108" s="1033"/>
      <c r="E108" s="1033"/>
      <c r="F108" s="1050"/>
      <c r="G108" s="1321"/>
    </row>
    <row r="109" spans="1:7">
      <c r="A109" s="294">
        <v>28</v>
      </c>
      <c r="B109" s="552"/>
      <c r="C109" s="1311"/>
      <c r="D109" s="1033"/>
      <c r="E109" s="1033"/>
      <c r="F109" s="1033"/>
      <c r="G109" s="1310"/>
    </row>
    <row r="110" spans="1:7">
      <c r="A110" s="294">
        <v>29</v>
      </c>
      <c r="B110" s="552"/>
      <c r="C110" s="1322"/>
      <c r="D110" s="1323"/>
      <c r="E110" s="1324"/>
      <c r="F110" s="1314"/>
      <c r="G110" s="1325"/>
    </row>
    <row r="111" spans="1:7">
      <c r="A111" s="294">
        <v>30</v>
      </c>
      <c r="B111" s="552"/>
      <c r="C111" s="1322"/>
      <c r="D111" s="1326"/>
      <c r="E111" s="1327"/>
      <c r="F111" s="1328"/>
      <c r="G111" s="1325"/>
    </row>
    <row r="112" spans="1:7">
      <c r="A112" s="294">
        <v>31</v>
      </c>
      <c r="B112" s="552"/>
      <c r="C112" s="470" t="s">
        <v>2009</v>
      </c>
      <c r="D112" s="752"/>
      <c r="E112" s="277"/>
      <c r="F112" s="1329"/>
      <c r="G112" s="863">
        <f>SUM(G82:G108)</f>
        <v>3723568024.3399992</v>
      </c>
    </row>
    <row r="113" spans="1:7">
      <c r="A113" s="294">
        <v>32</v>
      </c>
      <c r="B113" s="552"/>
      <c r="C113" s="275" t="s">
        <v>2010</v>
      </c>
      <c r="D113" s="275"/>
      <c r="E113" s="275"/>
      <c r="F113" s="275"/>
      <c r="G113" s="254"/>
    </row>
    <row r="114" spans="1:7">
      <c r="A114" s="294">
        <v>33</v>
      </c>
      <c r="B114" s="552"/>
      <c r="C114" s="1033"/>
      <c r="D114" s="1033"/>
      <c r="E114" s="1033"/>
      <c r="F114" s="1033"/>
      <c r="G114" s="1056"/>
    </row>
    <row r="115" spans="1:7">
      <c r="A115" s="294">
        <v>34</v>
      </c>
      <c r="B115" s="552"/>
      <c r="C115" s="1033"/>
      <c r="D115" s="1033"/>
      <c r="E115" s="1033"/>
      <c r="F115" s="1033"/>
      <c r="G115" s="1056"/>
    </row>
    <row r="116" spans="1:7">
      <c r="A116" s="294">
        <v>35</v>
      </c>
      <c r="B116" s="552"/>
      <c r="C116" s="1033"/>
      <c r="D116" s="1033"/>
      <c r="E116" s="1033"/>
      <c r="F116" s="1033"/>
      <c r="G116" s="1056"/>
    </row>
    <row r="117" spans="1:7">
      <c r="A117" s="294">
        <v>36</v>
      </c>
      <c r="B117" s="552"/>
      <c r="C117" s="1033"/>
      <c r="D117" s="1033"/>
      <c r="E117" s="1033"/>
      <c r="F117" s="1033"/>
      <c r="G117" s="1056"/>
    </row>
    <row r="118" spans="1:7">
      <c r="A118" s="294">
        <v>37</v>
      </c>
      <c r="B118" s="552"/>
      <c r="C118" s="1033"/>
      <c r="D118" s="1033"/>
      <c r="E118" s="1033"/>
      <c r="F118" s="1033"/>
      <c r="G118" s="1056"/>
    </row>
    <row r="119" spans="1:7">
      <c r="A119" s="294">
        <v>38</v>
      </c>
      <c r="B119" s="552"/>
      <c r="C119" s="1033"/>
      <c r="D119" s="1033"/>
      <c r="E119" s="1033"/>
      <c r="F119" s="1033"/>
      <c r="G119" s="1056"/>
    </row>
    <row r="120" spans="1:7">
      <c r="A120" s="294">
        <v>39</v>
      </c>
      <c r="B120" s="552"/>
      <c r="C120" s="1033" t="s">
        <v>2011</v>
      </c>
      <c r="D120" s="1033"/>
      <c r="E120" s="1033"/>
      <c r="F120" s="1033"/>
      <c r="G120" s="1056"/>
    </row>
    <row r="121" spans="1:7">
      <c r="A121" s="294">
        <v>40</v>
      </c>
      <c r="B121" s="552"/>
      <c r="C121" s="470" t="s">
        <v>2012</v>
      </c>
      <c r="D121" s="750"/>
      <c r="E121" s="750"/>
      <c r="F121" s="750"/>
      <c r="G121" s="273">
        <v>0</v>
      </c>
    </row>
    <row r="122" spans="1:7" ht="16" thickBot="1">
      <c r="A122" s="504">
        <v>41</v>
      </c>
      <c r="B122" s="1057"/>
      <c r="C122" s="505" t="s">
        <v>2013</v>
      </c>
      <c r="D122" s="521"/>
      <c r="E122" s="521"/>
      <c r="F122" s="521"/>
      <c r="G122" s="862">
        <f>+G112</f>
        <v>3723568024.3399992</v>
      </c>
    </row>
    <row r="123" spans="1:7">
      <c r="A123" s="1196"/>
      <c r="B123" s="1196"/>
      <c r="C123" s="1196"/>
      <c r="D123" s="1196"/>
      <c r="E123" s="1196"/>
      <c r="F123" s="1196"/>
      <c r="G123" s="1196"/>
    </row>
    <row r="124" spans="1:7">
      <c r="A124" s="150" t="s">
        <v>3203</v>
      </c>
      <c r="B124" s="150"/>
      <c r="C124" s="150"/>
      <c r="D124" s="150"/>
      <c r="E124" s="150"/>
      <c r="F124" s="150"/>
      <c r="G124" s="150"/>
    </row>
    <row r="133" spans="6:7">
      <c r="F133" s="570"/>
      <c r="G133" s="570"/>
    </row>
  </sheetData>
  <pageMargins left="0.5" right="0.5" top="0.5" bottom="0.5" header="0.3" footer="0.3"/>
  <pageSetup scale="10" fitToHeight="2" orientation="portrait" r:id="rId1"/>
  <headerFooter alignWithMargins="0"/>
  <rowBreaks count="3" manualBreakCount="3">
    <brk id="44" max="16383" man="1"/>
    <brk id="63" max="16383" man="1"/>
    <brk id="11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92</v>
      </c>
      <c r="B52" s="125"/>
      <c r="C52" s="125"/>
      <c r="D52" s="125"/>
      <c r="E52" s="125"/>
      <c r="F52" s="125"/>
      <c r="G52" s="125"/>
      <c r="H52" s="125"/>
      <c r="I52" s="125"/>
      <c r="J52" s="125"/>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ransitionEvaluation="1">
    <pageSetUpPr fitToPage="1"/>
  </sheetPr>
  <dimension ref="A1:M57"/>
  <sheetViews>
    <sheetView defaultGridColor="0" topLeftCell="A31" colorId="22" zoomScale="75" zoomScaleNormal="75" workbookViewId="0"/>
  </sheetViews>
  <sheetFormatPr defaultColWidth="9.84375" defaultRowHeight="15.5"/>
  <cols>
    <col min="1" max="1" width="4.84375" style="570" customWidth="1"/>
    <col min="2" max="2" width="2.84375" style="570" customWidth="1"/>
    <col min="3" max="6" width="20.84375" style="570" customWidth="1"/>
    <col min="7" max="10" width="16.84375" style="570" customWidth="1"/>
    <col min="11" max="16384" width="9.84375" style="570"/>
  </cols>
  <sheetData>
    <row r="1" spans="1:11" ht="18" thickBot="1">
      <c r="A1" s="559" t="str">
        <f>'Data Sheet'!A52</f>
        <v>Annual Report of VERIZON NEW YORK INC.                                                                      For the period ending DECEMBER 31, 2023</v>
      </c>
      <c r="B1" s="572"/>
      <c r="C1" s="572"/>
      <c r="D1" s="572"/>
      <c r="E1" s="572"/>
      <c r="F1" s="572"/>
      <c r="G1" s="572"/>
      <c r="H1" s="792"/>
      <c r="I1" s="572"/>
      <c r="J1" s="990"/>
      <c r="K1" s="792"/>
    </row>
    <row r="2" spans="1:11" ht="18">
      <c r="A2" s="945"/>
      <c r="B2" s="1117"/>
      <c r="C2" s="1117"/>
      <c r="D2" s="1117"/>
      <c r="E2" s="1117"/>
      <c r="F2" s="1117"/>
      <c r="G2" s="1117"/>
      <c r="H2" s="1117"/>
      <c r="I2" s="1117"/>
      <c r="J2" s="1333"/>
      <c r="K2" s="792"/>
    </row>
    <row r="3" spans="1:11" ht="18">
      <c r="A3" s="710" t="s">
        <v>2014</v>
      </c>
      <c r="B3" s="720"/>
      <c r="C3" s="720"/>
      <c r="D3" s="720"/>
      <c r="E3" s="720"/>
      <c r="F3" s="720"/>
      <c r="G3" s="720"/>
      <c r="H3" s="720"/>
      <c r="I3" s="720"/>
      <c r="J3" s="1334"/>
      <c r="K3" s="792"/>
    </row>
    <row r="4" spans="1:11" ht="17.5">
      <c r="A4" s="948" t="s">
        <v>1858</v>
      </c>
      <c r="B4" s="572"/>
      <c r="C4" s="572" t="s">
        <v>2015</v>
      </c>
      <c r="D4" s="572"/>
      <c r="E4" s="572"/>
      <c r="F4" s="572"/>
      <c r="G4" s="572"/>
      <c r="H4" s="572"/>
      <c r="I4" s="572"/>
      <c r="J4" s="573"/>
      <c r="K4" s="792"/>
    </row>
    <row r="5" spans="1:11" ht="17.5">
      <c r="A5" s="656"/>
      <c r="B5" s="572"/>
      <c r="C5" s="572" t="s">
        <v>2016</v>
      </c>
      <c r="D5" s="572"/>
      <c r="E5" s="572"/>
      <c r="F5" s="572"/>
      <c r="G5" s="572"/>
      <c r="H5" s="572"/>
      <c r="I5" s="572"/>
      <c r="J5" s="573"/>
      <c r="K5" s="792"/>
    </row>
    <row r="6" spans="1:11" ht="17.5">
      <c r="A6" s="948" t="s">
        <v>1872</v>
      </c>
      <c r="B6" s="572"/>
      <c r="C6" s="572" t="s">
        <v>2017</v>
      </c>
      <c r="D6" s="572"/>
      <c r="E6" s="572"/>
      <c r="F6" s="572"/>
      <c r="G6" s="572"/>
      <c r="H6" s="572"/>
      <c r="I6" s="572"/>
      <c r="J6" s="573"/>
      <c r="K6" s="792"/>
    </row>
    <row r="7" spans="1:11" ht="17.5">
      <c r="A7" s="656"/>
      <c r="B7" s="572"/>
      <c r="C7" s="572" t="s">
        <v>2018</v>
      </c>
      <c r="D7" s="572"/>
      <c r="E7" s="572"/>
      <c r="F7" s="572"/>
      <c r="G7" s="572"/>
      <c r="H7" s="572"/>
      <c r="I7" s="572"/>
      <c r="J7" s="573"/>
      <c r="K7" s="792"/>
    </row>
    <row r="8" spans="1:11" ht="17.5">
      <c r="A8" s="948" t="s">
        <v>1223</v>
      </c>
      <c r="B8" s="572"/>
      <c r="C8" s="572" t="s">
        <v>2019</v>
      </c>
      <c r="D8" s="572"/>
      <c r="E8" s="572"/>
      <c r="F8" s="572"/>
      <c r="G8" s="572"/>
      <c r="H8" s="572"/>
      <c r="I8" s="572"/>
      <c r="J8" s="573"/>
      <c r="K8" s="792"/>
    </row>
    <row r="9" spans="1:11" ht="17.5">
      <c r="A9" s="656"/>
      <c r="B9" s="572"/>
      <c r="C9" s="572" t="s">
        <v>2020</v>
      </c>
      <c r="D9" s="572"/>
      <c r="E9" s="572"/>
      <c r="F9" s="572"/>
      <c r="G9" s="572"/>
      <c r="H9" s="572"/>
      <c r="I9" s="572"/>
      <c r="J9" s="573"/>
      <c r="K9" s="792"/>
    </row>
    <row r="10" spans="1:11" ht="17.5">
      <c r="A10" s="948" t="s">
        <v>1243</v>
      </c>
      <c r="B10" s="572"/>
      <c r="C10" s="572" t="s">
        <v>2021</v>
      </c>
      <c r="D10" s="572"/>
      <c r="E10" s="572"/>
      <c r="F10" s="572"/>
      <c r="G10" s="572"/>
      <c r="H10" s="572"/>
      <c r="I10" s="572"/>
      <c r="J10" s="573"/>
      <c r="K10" s="792"/>
    </row>
    <row r="11" spans="1:11" ht="17.5">
      <c r="A11" s="656"/>
      <c r="B11" s="572"/>
      <c r="C11" s="572" t="s">
        <v>2022</v>
      </c>
      <c r="D11" s="572"/>
      <c r="E11" s="572"/>
      <c r="F11" s="572"/>
      <c r="G11" s="572"/>
      <c r="H11" s="572"/>
      <c r="I11" s="572"/>
      <c r="J11" s="573"/>
      <c r="K11" s="792"/>
    </row>
    <row r="12" spans="1:11" ht="17.5">
      <c r="A12" s="656"/>
      <c r="B12" s="572"/>
      <c r="C12" s="572"/>
      <c r="D12" s="572"/>
      <c r="E12" s="572"/>
      <c r="F12" s="572"/>
      <c r="G12" s="572"/>
      <c r="H12" s="572"/>
      <c r="I12" s="572"/>
      <c r="J12" s="573"/>
      <c r="K12" s="792"/>
    </row>
    <row r="13" spans="1:11" ht="17.5">
      <c r="A13" s="973"/>
      <c r="B13" s="954"/>
      <c r="C13" s="954"/>
      <c r="D13" s="954"/>
      <c r="E13" s="954"/>
      <c r="F13" s="659"/>
      <c r="G13" s="957" t="s">
        <v>2023</v>
      </c>
      <c r="H13" s="957"/>
      <c r="I13" s="957"/>
      <c r="J13" s="1335"/>
      <c r="K13" s="792"/>
    </row>
    <row r="14" spans="1:11" ht="17.5">
      <c r="A14" s="964"/>
      <c r="B14" s="572"/>
      <c r="C14" s="572"/>
      <c r="D14" s="572"/>
      <c r="E14" s="572"/>
      <c r="F14" s="660"/>
      <c r="G14" s="659"/>
      <c r="H14" s="957" t="s">
        <v>1820</v>
      </c>
      <c r="I14" s="958"/>
      <c r="J14" s="955"/>
      <c r="K14" s="792"/>
    </row>
    <row r="15" spans="1:11" ht="17.5">
      <c r="A15" s="966" t="s">
        <v>35</v>
      </c>
      <c r="B15" s="572"/>
      <c r="C15" s="572"/>
      <c r="D15" s="572"/>
      <c r="E15" s="572"/>
      <c r="F15" s="660"/>
      <c r="G15" s="665" t="s">
        <v>2024</v>
      </c>
      <c r="H15" s="659"/>
      <c r="I15" s="659"/>
      <c r="J15" s="1123" t="s">
        <v>822</v>
      </c>
      <c r="K15" s="792"/>
    </row>
    <row r="16" spans="1:11" ht="17.5">
      <c r="A16" s="966" t="s">
        <v>47</v>
      </c>
      <c r="B16" s="572"/>
      <c r="C16" s="657" t="s">
        <v>823</v>
      </c>
      <c r="D16" s="657"/>
      <c r="E16" s="657"/>
      <c r="F16" s="661"/>
      <c r="G16" s="665" t="s">
        <v>375</v>
      </c>
      <c r="H16" s="665" t="s">
        <v>824</v>
      </c>
      <c r="I16" s="665" t="s">
        <v>825</v>
      </c>
      <c r="J16" s="1123" t="s">
        <v>1822</v>
      </c>
      <c r="K16" s="792"/>
    </row>
    <row r="17" spans="1:12" ht="17.5">
      <c r="A17" s="964"/>
      <c r="B17" s="572"/>
      <c r="C17" s="657" t="s">
        <v>459</v>
      </c>
      <c r="D17" s="657"/>
      <c r="E17" s="657"/>
      <c r="F17" s="661"/>
      <c r="G17" s="665" t="s">
        <v>460</v>
      </c>
      <c r="H17" s="665" t="s">
        <v>461</v>
      </c>
      <c r="I17" s="665" t="s">
        <v>61</v>
      </c>
      <c r="J17" s="1123" t="s">
        <v>62</v>
      </c>
      <c r="K17" s="792"/>
    </row>
    <row r="18" spans="1:12" ht="17.5">
      <c r="A18" s="964"/>
      <c r="B18" s="572"/>
      <c r="C18" s="572"/>
      <c r="D18" s="572"/>
      <c r="E18" s="572"/>
      <c r="F18" s="660"/>
      <c r="G18" s="2078"/>
      <c r="H18" s="2078"/>
      <c r="I18" s="2078"/>
      <c r="J18" s="2079"/>
      <c r="K18" s="792"/>
    </row>
    <row r="19" spans="1:12" ht="17.5">
      <c r="A19" s="1336" t="s">
        <v>463</v>
      </c>
      <c r="B19" s="1337"/>
      <c r="C19" s="1355" t="s">
        <v>2789</v>
      </c>
      <c r="D19" s="1330"/>
      <c r="E19" s="1330"/>
      <c r="F19" s="1331"/>
      <c r="G19" s="2077" t="s">
        <v>3455</v>
      </c>
      <c r="H19" s="2077" t="s">
        <v>3455</v>
      </c>
      <c r="I19" s="2077" t="s">
        <v>3455</v>
      </c>
      <c r="J19" s="2077" t="s">
        <v>3455</v>
      </c>
      <c r="K19" s="792"/>
    </row>
    <row r="20" spans="1:12" ht="17.5">
      <c r="A20" s="966" t="s">
        <v>820</v>
      </c>
      <c r="B20" s="1087"/>
      <c r="C20" s="1228" t="s">
        <v>2790</v>
      </c>
      <c r="D20" s="1002"/>
      <c r="E20" s="1002"/>
      <c r="F20" s="1073"/>
      <c r="G20" s="2077" t="s">
        <v>3455</v>
      </c>
      <c r="H20" s="2077" t="s">
        <v>3455</v>
      </c>
      <c r="I20" s="2077" t="s">
        <v>3455</v>
      </c>
      <c r="J20" s="2077" t="s">
        <v>3455</v>
      </c>
      <c r="K20" s="792"/>
      <c r="L20" s="1154"/>
    </row>
    <row r="21" spans="1:12" ht="17.5">
      <c r="A21" s="966" t="s">
        <v>1058</v>
      </c>
      <c r="B21" s="1087"/>
      <c r="C21" s="1228" t="s">
        <v>2791</v>
      </c>
      <c r="D21" s="1002"/>
      <c r="E21" s="1002"/>
      <c r="F21" s="1073"/>
      <c r="G21" s="2077" t="s">
        <v>3455</v>
      </c>
      <c r="H21" s="2077" t="s">
        <v>3455</v>
      </c>
      <c r="I21" s="2077" t="s">
        <v>3455</v>
      </c>
      <c r="J21" s="2077" t="s">
        <v>3455</v>
      </c>
      <c r="K21" s="792"/>
    </row>
    <row r="22" spans="1:12" ht="17.5">
      <c r="A22" s="966" t="s">
        <v>70</v>
      </c>
      <c r="B22" s="1087"/>
      <c r="C22" s="1228" t="s">
        <v>3073</v>
      </c>
      <c r="D22" s="1002"/>
      <c r="E22" s="1002"/>
      <c r="F22" s="1073"/>
      <c r="G22" s="2077" t="s">
        <v>3455</v>
      </c>
      <c r="H22" s="2077" t="s">
        <v>3455</v>
      </c>
      <c r="I22" s="2077" t="s">
        <v>3455</v>
      </c>
      <c r="J22" s="2077" t="s">
        <v>3455</v>
      </c>
      <c r="K22" s="792"/>
    </row>
    <row r="23" spans="1:12" ht="17.5">
      <c r="A23" s="966" t="s">
        <v>71</v>
      </c>
      <c r="B23" s="1087"/>
      <c r="C23" s="1228" t="s">
        <v>3074</v>
      </c>
      <c r="D23" s="1002"/>
      <c r="E23" s="1002"/>
      <c r="F23" s="1073"/>
      <c r="G23" s="2077" t="s">
        <v>3455</v>
      </c>
      <c r="H23" s="2077" t="s">
        <v>3455</v>
      </c>
      <c r="I23" s="2077" t="s">
        <v>3455</v>
      </c>
      <c r="J23" s="2077" t="s">
        <v>3455</v>
      </c>
      <c r="K23" s="792"/>
    </row>
    <row r="24" spans="1:12" ht="17.5">
      <c r="A24" s="966" t="s">
        <v>471</v>
      </c>
      <c r="B24" s="1087"/>
      <c r="C24" s="1340" t="s">
        <v>706</v>
      </c>
      <c r="D24" s="1340"/>
      <c r="E24" s="1340"/>
      <c r="F24" s="1332"/>
      <c r="G24" s="1354"/>
      <c r="H24" s="1354"/>
      <c r="I24" s="1354"/>
      <c r="J24" s="1339"/>
      <c r="K24" s="792"/>
    </row>
    <row r="25" spans="1:12" ht="17.5">
      <c r="A25" s="966" t="s">
        <v>474</v>
      </c>
      <c r="B25" s="1087"/>
      <c r="C25" s="1228"/>
      <c r="D25" s="1228"/>
      <c r="E25" s="1228"/>
      <c r="F25" s="1089"/>
      <c r="G25" s="1089"/>
      <c r="H25" s="1089"/>
      <c r="I25" s="1089"/>
      <c r="J25" s="1339"/>
      <c r="K25" s="792"/>
    </row>
    <row r="26" spans="1:12" ht="17.5">
      <c r="A26" s="966" t="s">
        <v>2064</v>
      </c>
      <c r="B26" s="1087"/>
      <c r="C26" s="1228"/>
      <c r="D26" s="1228"/>
      <c r="E26" s="1228"/>
      <c r="F26" s="1089"/>
      <c r="G26" s="1089"/>
      <c r="H26" s="1089"/>
      <c r="I26" s="1089"/>
      <c r="J26" s="1339"/>
      <c r="K26" s="792"/>
    </row>
    <row r="27" spans="1:12" ht="17.5">
      <c r="A27" s="966" t="s">
        <v>334</v>
      </c>
      <c r="B27" s="1087"/>
      <c r="C27" s="1228"/>
      <c r="D27" s="1228"/>
      <c r="E27" s="1228"/>
      <c r="F27" s="1089"/>
      <c r="G27" s="1089"/>
      <c r="H27" s="1089"/>
      <c r="I27" s="1089"/>
      <c r="J27" s="1339"/>
      <c r="K27" s="792"/>
    </row>
    <row r="28" spans="1:12" ht="17.5">
      <c r="A28" s="966" t="s">
        <v>72</v>
      </c>
      <c r="B28" s="1087"/>
      <c r="C28" s="1228"/>
      <c r="D28" s="1228"/>
      <c r="E28" s="1228"/>
      <c r="F28" s="1089"/>
      <c r="G28" s="1130">
        <v>991253</v>
      </c>
      <c r="H28" s="1130">
        <v>43820</v>
      </c>
      <c r="I28" s="1130">
        <v>175673</v>
      </c>
      <c r="J28" s="1338">
        <v>859400</v>
      </c>
      <c r="K28" s="792"/>
    </row>
    <row r="29" spans="1:12" ht="17.5">
      <c r="A29" s="1225"/>
      <c r="B29" s="954"/>
      <c r="C29" s="1341"/>
      <c r="D29" s="1341"/>
      <c r="E29" s="1341"/>
      <c r="F29" s="1341"/>
      <c r="G29" s="1341"/>
      <c r="H29" s="1341"/>
      <c r="I29" s="1341"/>
      <c r="J29" s="1338"/>
      <c r="K29" s="792"/>
    </row>
    <row r="30" spans="1:12" ht="17.5">
      <c r="A30" s="1342" t="s">
        <v>826</v>
      </c>
      <c r="B30" s="960"/>
      <c r="C30" s="1343"/>
      <c r="D30" s="1343"/>
      <c r="E30" s="1343"/>
      <c r="F30" s="1343"/>
      <c r="G30" s="1343"/>
      <c r="H30" s="1343"/>
      <c r="I30" s="1343"/>
      <c r="J30" s="1344"/>
      <c r="K30" s="792"/>
    </row>
    <row r="31" spans="1:12" ht="17.5">
      <c r="A31" s="964"/>
      <c r="B31" s="951"/>
      <c r="C31" s="1343" t="s">
        <v>827</v>
      </c>
      <c r="D31" s="1343"/>
      <c r="E31" s="1343"/>
      <c r="F31" s="1343"/>
      <c r="G31" s="1343"/>
      <c r="H31" s="1345"/>
      <c r="I31" s="1128"/>
      <c r="J31" s="1339"/>
      <c r="K31" s="792"/>
    </row>
    <row r="32" spans="1:12" ht="17.5">
      <c r="A32" s="964"/>
      <c r="B32" s="951"/>
      <c r="C32" s="1343" t="s">
        <v>828</v>
      </c>
      <c r="D32" s="1345"/>
      <c r="E32" s="1346" t="s">
        <v>829</v>
      </c>
      <c r="F32" s="1347"/>
      <c r="G32" s="1348" t="s">
        <v>830</v>
      </c>
      <c r="H32" s="1134"/>
      <c r="I32" s="1349" t="s">
        <v>831</v>
      </c>
      <c r="J32" s="1350" t="s">
        <v>832</v>
      </c>
      <c r="K32" s="792"/>
    </row>
    <row r="33" spans="1:12" ht="17.5">
      <c r="A33" s="964"/>
      <c r="B33" s="572"/>
      <c r="C33" s="1349" t="s">
        <v>833</v>
      </c>
      <c r="D33" s="1349" t="s">
        <v>834</v>
      </c>
      <c r="E33" s="1128"/>
      <c r="F33" s="1128"/>
      <c r="G33" s="1128"/>
      <c r="H33" s="1349" t="s">
        <v>835</v>
      </c>
      <c r="I33" s="1349" t="s">
        <v>1091</v>
      </c>
      <c r="J33" s="1350" t="s">
        <v>836</v>
      </c>
      <c r="K33" s="792"/>
    </row>
    <row r="34" spans="1:12" ht="17.5">
      <c r="A34" s="966" t="s">
        <v>35</v>
      </c>
      <c r="B34" s="572"/>
      <c r="C34" s="1349" t="s">
        <v>35</v>
      </c>
      <c r="D34" s="1349" t="s">
        <v>837</v>
      </c>
      <c r="E34" s="1349" t="s">
        <v>838</v>
      </c>
      <c r="F34" s="1349" t="s">
        <v>839</v>
      </c>
      <c r="G34" s="1349" t="s">
        <v>840</v>
      </c>
      <c r="H34" s="1349" t="s">
        <v>841</v>
      </c>
      <c r="I34" s="1349" t="s">
        <v>842</v>
      </c>
      <c r="J34" s="1350" t="s">
        <v>843</v>
      </c>
      <c r="K34" s="792"/>
    </row>
    <row r="35" spans="1:12" ht="17.5">
      <c r="A35" s="966" t="s">
        <v>47</v>
      </c>
      <c r="B35" s="572"/>
      <c r="C35" s="1349" t="s">
        <v>63</v>
      </c>
      <c r="D35" s="1349" t="s">
        <v>64</v>
      </c>
      <c r="E35" s="1349" t="s">
        <v>65</v>
      </c>
      <c r="F35" s="1349" t="s">
        <v>66</v>
      </c>
      <c r="G35" s="1349" t="s">
        <v>67</v>
      </c>
      <c r="H35" s="1349" t="s">
        <v>68</v>
      </c>
      <c r="I35" s="1349" t="s">
        <v>69</v>
      </c>
      <c r="J35" s="1350" t="s">
        <v>238</v>
      </c>
      <c r="K35" s="792"/>
      <c r="L35" s="907"/>
    </row>
    <row r="36" spans="1:12" ht="17.5">
      <c r="A36" s="1351"/>
      <c r="B36" s="951"/>
      <c r="C36" s="1134"/>
      <c r="D36" s="2078"/>
      <c r="E36" s="2078"/>
      <c r="F36" s="2078"/>
      <c r="G36" s="2078"/>
      <c r="H36" s="2078"/>
      <c r="I36" s="2078"/>
      <c r="J36" s="2079"/>
      <c r="K36" s="792"/>
    </row>
    <row r="37" spans="1:12" ht="17.5">
      <c r="A37" s="966" t="s">
        <v>463</v>
      </c>
      <c r="B37" s="572"/>
      <c r="C37" s="1089" t="s">
        <v>2792</v>
      </c>
      <c r="D37" s="2077" t="s">
        <v>3455</v>
      </c>
      <c r="E37" s="2077" t="s">
        <v>3455</v>
      </c>
      <c r="F37" s="2077" t="s">
        <v>3455</v>
      </c>
      <c r="G37" s="2077" t="s">
        <v>3455</v>
      </c>
      <c r="H37" s="2077" t="s">
        <v>3455</v>
      </c>
      <c r="I37" s="2077" t="s">
        <v>3455</v>
      </c>
      <c r="J37" s="2077" t="s">
        <v>3455</v>
      </c>
      <c r="K37" s="792"/>
    </row>
    <row r="38" spans="1:12" ht="17.5">
      <c r="A38" s="966" t="s">
        <v>820</v>
      </c>
      <c r="B38" s="572"/>
      <c r="C38" s="1089" t="s">
        <v>2792</v>
      </c>
      <c r="D38" s="2077" t="s">
        <v>3455</v>
      </c>
      <c r="E38" s="2077" t="s">
        <v>3455</v>
      </c>
      <c r="F38" s="2077" t="s">
        <v>3455</v>
      </c>
      <c r="G38" s="2077" t="s">
        <v>3455</v>
      </c>
      <c r="H38" s="2077" t="s">
        <v>3455</v>
      </c>
      <c r="I38" s="2077" t="s">
        <v>3455</v>
      </c>
      <c r="J38" s="2077" t="s">
        <v>3455</v>
      </c>
      <c r="K38" s="792"/>
    </row>
    <row r="39" spans="1:12" ht="17.5">
      <c r="A39" s="966" t="s">
        <v>1058</v>
      </c>
      <c r="B39" s="572"/>
      <c r="C39" s="1089" t="s">
        <v>2792</v>
      </c>
      <c r="D39" s="2077" t="s">
        <v>3455</v>
      </c>
      <c r="E39" s="2077" t="s">
        <v>3455</v>
      </c>
      <c r="F39" s="2077" t="s">
        <v>3455</v>
      </c>
      <c r="G39" s="2077" t="s">
        <v>3455</v>
      </c>
      <c r="H39" s="2077" t="s">
        <v>3455</v>
      </c>
      <c r="I39" s="2077" t="s">
        <v>3455</v>
      </c>
      <c r="J39" s="2077" t="s">
        <v>3455</v>
      </c>
      <c r="K39" s="792"/>
    </row>
    <row r="40" spans="1:12" ht="17.5">
      <c r="A40" s="966" t="s">
        <v>70</v>
      </c>
      <c r="B40" s="572"/>
      <c r="C40" s="1089" t="s">
        <v>2792</v>
      </c>
      <c r="D40" s="2077" t="s">
        <v>3455</v>
      </c>
      <c r="E40" s="2077" t="s">
        <v>3455</v>
      </c>
      <c r="F40" s="2077" t="s">
        <v>3455</v>
      </c>
      <c r="G40" s="2077" t="s">
        <v>3455</v>
      </c>
      <c r="H40" s="2077" t="s">
        <v>3455</v>
      </c>
      <c r="I40" s="2077" t="s">
        <v>3455</v>
      </c>
      <c r="J40" s="2077" t="s">
        <v>3455</v>
      </c>
      <c r="K40" s="792"/>
    </row>
    <row r="41" spans="1:12" ht="17.5">
      <c r="A41" s="966" t="s">
        <v>71</v>
      </c>
      <c r="B41" s="572"/>
      <c r="C41" s="1089" t="s">
        <v>2792</v>
      </c>
      <c r="D41" s="2077" t="s">
        <v>3455</v>
      </c>
      <c r="E41" s="2077" t="s">
        <v>3455</v>
      </c>
      <c r="F41" s="2077" t="s">
        <v>3455</v>
      </c>
      <c r="G41" s="2077" t="s">
        <v>3455</v>
      </c>
      <c r="H41" s="2077" t="s">
        <v>3455</v>
      </c>
      <c r="I41" s="2077" t="s">
        <v>3455</v>
      </c>
      <c r="J41" s="2077" t="s">
        <v>3455</v>
      </c>
      <c r="K41" s="792"/>
    </row>
    <row r="42" spans="1:12" ht="17.5">
      <c r="A42" s="966" t="s">
        <v>471</v>
      </c>
      <c r="B42" s="572"/>
      <c r="C42" s="1089"/>
      <c r="D42" s="1089"/>
      <c r="E42" s="1089"/>
      <c r="F42" s="1089"/>
      <c r="G42" s="1089"/>
      <c r="H42" s="1089"/>
      <c r="I42" s="1089"/>
      <c r="J42" s="1352"/>
      <c r="K42" s="792"/>
    </row>
    <row r="43" spans="1:12" ht="17.5">
      <c r="A43" s="966" t="s">
        <v>474</v>
      </c>
      <c r="B43" s="572"/>
      <c r="C43" s="1089"/>
      <c r="D43" s="1089"/>
      <c r="E43" s="1089"/>
      <c r="F43" s="1089"/>
      <c r="G43" s="1089"/>
      <c r="H43" s="1089"/>
      <c r="I43" s="1089"/>
      <c r="J43" s="1352"/>
      <c r="K43" s="792"/>
    </row>
    <row r="44" spans="1:12" ht="17.5">
      <c r="A44" s="966" t="s">
        <v>2064</v>
      </c>
      <c r="B44" s="572"/>
      <c r="C44" s="1089"/>
      <c r="D44" s="1089"/>
      <c r="E44" s="1089"/>
      <c r="F44" s="1089"/>
      <c r="G44" s="1089"/>
      <c r="H44" s="1089"/>
      <c r="I44" s="1089"/>
      <c r="J44" s="1352"/>
      <c r="K44" s="792"/>
    </row>
    <row r="45" spans="1:12" ht="17.5">
      <c r="A45" s="966" t="s">
        <v>334</v>
      </c>
      <c r="B45" s="951"/>
      <c r="C45" s="1133"/>
      <c r="D45" s="1133"/>
      <c r="E45" s="1133"/>
      <c r="F45" s="1133"/>
      <c r="G45" s="1133"/>
      <c r="H45" s="1133"/>
      <c r="I45" s="1133"/>
      <c r="J45" s="1353"/>
      <c r="K45" s="792"/>
    </row>
    <row r="46" spans="1:12" ht="18" thickBot="1">
      <c r="A46" s="988" t="s">
        <v>72</v>
      </c>
      <c r="B46" s="670"/>
      <c r="C46" s="1139">
        <f t="shared" ref="C46:J46" si="0">SUM(C37:C45)</f>
        <v>0</v>
      </c>
      <c r="D46" s="1139">
        <f t="shared" si="0"/>
        <v>0</v>
      </c>
      <c r="E46" s="1139">
        <f t="shared" si="0"/>
        <v>0</v>
      </c>
      <c r="F46" s="1139">
        <f t="shared" si="0"/>
        <v>0</v>
      </c>
      <c r="G46" s="1139">
        <v>0</v>
      </c>
      <c r="H46" s="1139">
        <v>0</v>
      </c>
      <c r="I46" s="1139">
        <f t="shared" si="0"/>
        <v>0</v>
      </c>
      <c r="J46" s="1716">
        <f t="shared" si="0"/>
        <v>0</v>
      </c>
      <c r="K46" s="792"/>
    </row>
    <row r="47" spans="1:12" ht="17.5">
      <c r="A47" s="572"/>
      <c r="B47" s="572"/>
      <c r="C47" s="572"/>
      <c r="D47" s="572"/>
      <c r="E47" s="572"/>
      <c r="F47" s="938" t="s">
        <v>3456</v>
      </c>
      <c r="G47" s="572"/>
      <c r="H47" s="572"/>
      <c r="I47" s="572"/>
      <c r="J47" s="990" t="s">
        <v>2295</v>
      </c>
      <c r="K47" s="792"/>
    </row>
    <row r="48" spans="1:12" ht="17.5">
      <c r="A48" s="657">
        <v>93</v>
      </c>
      <c r="B48" s="657"/>
      <c r="C48" s="657"/>
      <c r="D48" s="657"/>
      <c r="E48" s="657"/>
      <c r="F48" s="657"/>
      <c r="G48" s="657"/>
      <c r="H48" s="657"/>
      <c r="I48" s="657"/>
      <c r="J48" s="657"/>
      <c r="K48" s="792"/>
    </row>
    <row r="49" spans="1:13">
      <c r="A49" s="557"/>
      <c r="G49" s="923"/>
      <c r="H49" s="923"/>
    </row>
    <row r="50" spans="1:13">
      <c r="A50" s="557"/>
      <c r="G50" s="923"/>
      <c r="H50" s="923"/>
    </row>
    <row r="51" spans="1:13">
      <c r="A51" s="557"/>
    </row>
    <row r="52" spans="1:13">
      <c r="A52" s="557"/>
    </row>
    <row r="53" spans="1:13">
      <c r="A53" s="557"/>
    </row>
    <row r="54" spans="1:13">
      <c r="A54" s="557"/>
    </row>
    <row r="55" spans="1:13">
      <c r="A55" s="557"/>
    </row>
    <row r="56" spans="1:13">
      <c r="A56" s="557"/>
      <c r="M56" s="1195"/>
    </row>
    <row r="57" spans="1:13">
      <c r="A57" s="557"/>
    </row>
  </sheetData>
  <printOptions horizontalCentered="1" verticalCentered="1"/>
  <pageMargins left="0.5" right="0.5" top="0.5" bottom="0.5" header="0" footer="0"/>
  <pageSetup scale="6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31750</xdr:rowOff>
                  </from>
                  <to>
                    <xdr:col>0</xdr:col>
                    <xdr:colOff>0</xdr:colOff>
                    <xdr:row>50</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dimension ref="A1:AB49"/>
  <sheetViews>
    <sheetView defaultGridColor="0" topLeftCell="A34" colorId="22" zoomScale="75" zoomScaleNormal="75" workbookViewId="0">
      <selection activeCell="N35" sqref="N35"/>
    </sheetView>
  </sheetViews>
  <sheetFormatPr defaultColWidth="9.84375" defaultRowHeight="15.5"/>
  <cols>
    <col min="1" max="1" width="4.84375" customWidth="1"/>
    <col min="2" max="2" width="1.84375" customWidth="1"/>
    <col min="3" max="3" width="31.84375" customWidth="1"/>
    <col min="4" max="4" width="2.07421875" customWidth="1"/>
    <col min="5" max="5" width="20.84375" customWidth="1"/>
    <col min="6" max="6" width="1.84375" customWidth="1"/>
    <col min="7" max="7" width="11.4609375" customWidth="1"/>
    <col min="8" max="8" width="1.84375" customWidth="1"/>
    <col min="9" max="9" width="13.84375" customWidth="1"/>
    <col min="10" max="10" width="1.84375" customWidth="1"/>
    <col min="11" max="11" width="13.84375" customWidth="1"/>
    <col min="12" max="12" width="1.84375" customWidth="1"/>
    <col min="13" max="13" width="13.3828125" customWidth="1"/>
    <col min="14" max="14" width="1.84375" customWidth="1"/>
    <col min="15" max="15" width="12.84375" customWidth="1"/>
    <col min="16" max="16" width="1.84375" customWidth="1"/>
    <col min="17" max="17" width="12.84375" customWidth="1"/>
    <col min="18" max="18" width="1.84375" customWidth="1"/>
    <col min="19" max="19" width="12.84375" customWidth="1"/>
    <col min="20" max="20" width="1.84375" customWidth="1"/>
    <col min="21" max="21" width="12.84375" customWidth="1"/>
    <col min="22" max="22" width="1.84375" customWidth="1"/>
    <col min="23" max="23" width="12.84375" customWidth="1"/>
    <col min="24" max="24" width="1.84375" customWidth="1"/>
    <col min="25" max="25" width="13.84375" customWidth="1"/>
    <col min="26" max="26" width="4.84375" customWidth="1"/>
  </cols>
  <sheetData>
    <row r="1" spans="1:27" ht="16" thickBot="1">
      <c r="A1" s="58" t="str">
        <f>'Data Sheet'!A50</f>
        <v>Annual Report of VERIZON NEW YORK INC.                                                            For the period ending DECEMBER 31, 2023</v>
      </c>
      <c r="B1" s="59"/>
      <c r="C1" s="59"/>
      <c r="D1" s="59"/>
      <c r="E1" s="59"/>
      <c r="F1" s="59"/>
      <c r="G1" s="59"/>
      <c r="H1" s="59"/>
      <c r="I1" s="59"/>
      <c r="J1" s="59"/>
      <c r="K1" s="59"/>
      <c r="L1" s="58" t="str">
        <f>'Data Sheet'!A50</f>
        <v>Annual Report of VERIZON NEW YORK INC.                                                            For the period ending DECEMBER 31, 2023</v>
      </c>
      <c r="M1" s="59"/>
      <c r="N1" s="59"/>
      <c r="O1" s="59"/>
      <c r="P1" s="59"/>
      <c r="Q1" s="59"/>
      <c r="R1" s="59"/>
      <c r="S1" s="59"/>
      <c r="T1" s="59"/>
      <c r="U1" s="59"/>
      <c r="V1" s="59"/>
      <c r="W1" s="59"/>
      <c r="X1" s="59"/>
      <c r="Y1" s="59"/>
      <c r="Z1" s="59"/>
      <c r="AA1" s="59"/>
    </row>
    <row r="2" spans="1:27">
      <c r="A2" s="60"/>
      <c r="B2" s="61"/>
      <c r="C2" s="61"/>
      <c r="D2" s="61"/>
      <c r="E2" s="61"/>
      <c r="F2" s="61"/>
      <c r="G2" s="61"/>
      <c r="H2" s="61"/>
      <c r="I2" s="61"/>
      <c r="J2" s="61"/>
      <c r="K2" s="62"/>
      <c r="L2" s="60"/>
      <c r="M2" s="61"/>
      <c r="N2" s="61"/>
      <c r="O2" s="61"/>
      <c r="P2" s="61"/>
      <c r="Q2" s="61"/>
      <c r="R2" s="61"/>
      <c r="S2" s="61"/>
      <c r="T2" s="61"/>
      <c r="U2" s="61"/>
      <c r="V2" s="61"/>
      <c r="W2" s="61"/>
      <c r="X2" s="61"/>
      <c r="Y2" s="61"/>
      <c r="Z2" s="62"/>
      <c r="AA2" s="59"/>
    </row>
    <row r="3" spans="1:27">
      <c r="A3" s="140" t="s">
        <v>1059</v>
      </c>
      <c r="B3" s="98"/>
      <c r="C3" s="98"/>
      <c r="D3" s="98"/>
      <c r="E3" s="98"/>
      <c r="F3" s="98"/>
      <c r="G3" s="98"/>
      <c r="H3" s="98"/>
      <c r="I3" s="98"/>
      <c r="J3" s="98"/>
      <c r="K3" s="141"/>
      <c r="L3" s="140" t="s">
        <v>1060</v>
      </c>
      <c r="M3" s="155"/>
      <c r="N3" s="155"/>
      <c r="O3" s="98"/>
      <c r="P3" s="98"/>
      <c r="Q3" s="98"/>
      <c r="R3" s="98"/>
      <c r="S3" s="98"/>
      <c r="T3" s="98"/>
      <c r="U3" s="98"/>
      <c r="V3" s="98"/>
      <c r="W3" s="98"/>
      <c r="X3" s="98"/>
      <c r="Y3" s="98"/>
      <c r="Z3" s="141"/>
      <c r="AA3" s="59"/>
    </row>
    <row r="4" spans="1:27">
      <c r="A4" s="66"/>
      <c r="B4" s="98"/>
      <c r="C4" s="98"/>
      <c r="D4" s="98"/>
      <c r="E4" s="98"/>
      <c r="F4" s="98"/>
      <c r="G4" s="98"/>
      <c r="H4" s="98"/>
      <c r="I4" s="98"/>
      <c r="J4" s="59"/>
      <c r="K4" s="67"/>
      <c r="L4" s="66"/>
      <c r="M4" s="59"/>
      <c r="N4" s="59"/>
      <c r="O4" s="59"/>
      <c r="P4" s="59"/>
      <c r="Q4" s="59"/>
      <c r="R4" s="59"/>
      <c r="S4" s="59"/>
      <c r="T4" s="59"/>
      <c r="U4" s="59"/>
      <c r="V4" s="59"/>
      <c r="W4" s="59"/>
      <c r="X4" s="59"/>
      <c r="Y4" s="59"/>
      <c r="Z4" s="67"/>
      <c r="AA4" s="59"/>
    </row>
    <row r="5" spans="1:27">
      <c r="A5" s="403" t="s">
        <v>1858</v>
      </c>
      <c r="B5" s="544" t="s">
        <v>1061</v>
      </c>
      <c r="C5" s="553"/>
      <c r="D5" s="553"/>
      <c r="E5" s="553"/>
      <c r="F5" s="553"/>
      <c r="G5" s="553"/>
      <c r="H5" s="553"/>
      <c r="I5" s="553"/>
      <c r="J5" s="553"/>
      <c r="K5" s="554"/>
      <c r="L5" s="402" t="s">
        <v>1062</v>
      </c>
      <c r="M5" s="401"/>
      <c r="N5" s="401"/>
      <c r="O5" s="401"/>
      <c r="P5" s="401"/>
      <c r="Q5" s="401"/>
      <c r="R5" s="401"/>
      <c r="S5" s="401"/>
      <c r="T5" s="401"/>
      <c r="U5" s="401"/>
      <c r="V5" s="401"/>
      <c r="W5" s="401"/>
      <c r="X5" s="139"/>
      <c r="Y5" s="139"/>
      <c r="Z5" s="156"/>
      <c r="AA5" s="59"/>
    </row>
    <row r="6" spans="1:27">
      <c r="A6" s="402"/>
      <c r="B6" s="544" t="s">
        <v>1063</v>
      </c>
      <c r="C6" s="553"/>
      <c r="D6" s="553"/>
      <c r="E6" s="553"/>
      <c r="F6" s="553"/>
      <c r="G6" s="553"/>
      <c r="H6" s="553"/>
      <c r="I6" s="553"/>
      <c r="J6" s="553"/>
      <c r="K6" s="554"/>
      <c r="L6" s="402" t="s">
        <v>23</v>
      </c>
      <c r="M6" s="401"/>
      <c r="N6" s="401"/>
      <c r="O6" s="401"/>
      <c r="P6" s="401"/>
      <c r="Q6" s="401"/>
      <c r="R6" s="401"/>
      <c r="S6" s="401"/>
      <c r="T6" s="401"/>
      <c r="U6" s="401"/>
      <c r="V6" s="401"/>
      <c r="W6" s="401"/>
      <c r="X6" s="139"/>
      <c r="Y6" s="139"/>
      <c r="Z6" s="156"/>
      <c r="AA6" s="59"/>
    </row>
    <row r="7" spans="1:27">
      <c r="A7" s="402"/>
      <c r="B7" s="544"/>
      <c r="C7" s="553"/>
      <c r="D7" s="553"/>
      <c r="E7" s="553"/>
      <c r="F7" s="553"/>
      <c r="G7" s="553"/>
      <c r="H7" s="553"/>
      <c r="I7" s="553"/>
      <c r="J7" s="553"/>
      <c r="K7" s="554"/>
      <c r="L7" s="402" t="s">
        <v>24</v>
      </c>
      <c r="M7" s="401"/>
      <c r="N7" s="401"/>
      <c r="O7" s="401"/>
      <c r="P7" s="401"/>
      <c r="Q7" s="401"/>
      <c r="R7" s="401"/>
      <c r="S7" s="401"/>
      <c r="T7" s="401"/>
      <c r="U7" s="401"/>
      <c r="V7" s="401"/>
      <c r="W7" s="401"/>
      <c r="X7" s="139"/>
      <c r="Y7" s="139"/>
      <c r="Z7" s="156"/>
      <c r="AA7" s="59"/>
    </row>
    <row r="8" spans="1:27">
      <c r="A8" s="403" t="s">
        <v>1872</v>
      </c>
      <c r="B8" s="544" t="s">
        <v>25</v>
      </c>
      <c r="C8" s="553"/>
      <c r="D8" s="553"/>
      <c r="E8" s="553"/>
      <c r="F8" s="553"/>
      <c r="G8" s="553"/>
      <c r="H8" s="553"/>
      <c r="I8" s="553"/>
      <c r="J8" s="553"/>
      <c r="K8" s="554"/>
      <c r="L8" s="402" t="s">
        <v>26</v>
      </c>
      <c r="M8" s="401"/>
      <c r="N8" s="401"/>
      <c r="O8" s="401"/>
      <c r="P8" s="401"/>
      <c r="Q8" s="401"/>
      <c r="R8" s="401"/>
      <c r="S8" s="401"/>
      <c r="T8" s="401"/>
      <c r="U8" s="401"/>
      <c r="V8" s="401"/>
      <c r="W8" s="401"/>
      <c r="X8" s="139"/>
      <c r="Y8" s="139"/>
      <c r="Z8" s="156"/>
      <c r="AA8" s="59"/>
    </row>
    <row r="9" spans="1:27">
      <c r="A9" s="402"/>
      <c r="B9" s="544" t="s">
        <v>27</v>
      </c>
      <c r="C9" s="553"/>
      <c r="D9" s="553"/>
      <c r="E9" s="553"/>
      <c r="F9" s="553"/>
      <c r="G9" s="553"/>
      <c r="H9" s="553"/>
      <c r="I9" s="553"/>
      <c r="J9" s="553"/>
      <c r="K9" s="554"/>
      <c r="L9" s="402"/>
      <c r="M9" s="401"/>
      <c r="N9" s="401"/>
      <c r="O9" s="401"/>
      <c r="P9" s="401"/>
      <c r="Q9" s="401"/>
      <c r="R9" s="401"/>
      <c r="S9" s="401"/>
      <c r="T9" s="401"/>
      <c r="U9" s="401"/>
      <c r="V9" s="401"/>
      <c r="W9" s="401"/>
      <c r="X9" s="139"/>
      <c r="Y9" s="139"/>
      <c r="Z9" s="156"/>
      <c r="AA9" s="59"/>
    </row>
    <row r="10" spans="1:27">
      <c r="A10" s="402"/>
      <c r="B10" s="544"/>
      <c r="C10" s="553"/>
      <c r="D10" s="553"/>
      <c r="E10" s="553"/>
      <c r="F10" s="553"/>
      <c r="G10" s="553"/>
      <c r="H10" s="553"/>
      <c r="I10" s="553"/>
      <c r="J10" s="553"/>
      <c r="K10" s="554"/>
      <c r="L10" s="402" t="s">
        <v>28</v>
      </c>
      <c r="M10" s="401"/>
      <c r="N10" s="401"/>
      <c r="O10" s="401"/>
      <c r="P10" s="401"/>
      <c r="Q10" s="401"/>
      <c r="R10" s="401"/>
      <c r="S10" s="401"/>
      <c r="T10" s="401"/>
      <c r="U10" s="401"/>
      <c r="V10" s="401"/>
      <c r="W10" s="401"/>
      <c r="X10" s="139"/>
      <c r="Y10" s="139"/>
      <c r="Z10" s="156"/>
      <c r="AA10" s="59"/>
    </row>
    <row r="11" spans="1:27">
      <c r="A11" s="403" t="s">
        <v>1223</v>
      </c>
      <c r="B11" s="544" t="s">
        <v>29</v>
      </c>
      <c r="C11" s="553"/>
      <c r="D11" s="553"/>
      <c r="E11" s="553"/>
      <c r="F11" s="553"/>
      <c r="G11" s="553"/>
      <c r="H11" s="553"/>
      <c r="I11" s="553"/>
      <c r="J11" s="553"/>
      <c r="K11" s="554"/>
      <c r="L11" s="402" t="s">
        <v>30</v>
      </c>
      <c r="M11" s="401"/>
      <c r="N11" s="401"/>
      <c r="O11" s="401"/>
      <c r="P11" s="401"/>
      <c r="Q11" s="401"/>
      <c r="R11" s="401"/>
      <c r="S11" s="401"/>
      <c r="T11" s="401"/>
      <c r="U11" s="401"/>
      <c r="V11" s="401"/>
      <c r="W11" s="401"/>
      <c r="X11" s="139"/>
      <c r="Y11" s="139"/>
      <c r="Z11" s="156"/>
      <c r="AA11" s="59"/>
    </row>
    <row r="12" spans="1:27">
      <c r="A12" s="402"/>
      <c r="B12" s="544" t="s">
        <v>31</v>
      </c>
      <c r="C12" s="553"/>
      <c r="D12" s="553"/>
      <c r="E12" s="553"/>
      <c r="F12" s="553"/>
      <c r="G12" s="553"/>
      <c r="H12" s="553"/>
      <c r="I12" s="553"/>
      <c r="J12" s="553"/>
      <c r="K12" s="554"/>
      <c r="L12" s="402"/>
      <c r="M12" s="401"/>
      <c r="N12" s="401"/>
      <c r="O12" s="401"/>
      <c r="P12" s="401"/>
      <c r="Q12" s="401"/>
      <c r="R12" s="401"/>
      <c r="S12" s="401"/>
      <c r="T12" s="401"/>
      <c r="U12" s="401"/>
      <c r="V12" s="401"/>
      <c r="W12" s="401"/>
      <c r="X12" s="139"/>
      <c r="Y12" s="139"/>
      <c r="Z12" s="156"/>
      <c r="AA12" s="59"/>
    </row>
    <row r="13" spans="1:27">
      <c r="A13" s="157"/>
      <c r="B13" s="158"/>
      <c r="C13" s="158"/>
      <c r="D13" s="158"/>
      <c r="E13" s="158"/>
      <c r="F13" s="158"/>
      <c r="G13" s="158"/>
      <c r="H13" s="158"/>
      <c r="I13" s="158"/>
      <c r="J13" s="159"/>
      <c r="K13" s="160"/>
      <c r="L13" s="405"/>
      <c r="M13" s="404"/>
      <c r="N13" s="404"/>
      <c r="O13" s="404"/>
      <c r="P13" s="404"/>
      <c r="Q13" s="404"/>
      <c r="R13" s="404"/>
      <c r="S13" s="404"/>
      <c r="T13" s="404"/>
      <c r="U13" s="404"/>
      <c r="V13" s="404"/>
      <c r="W13" s="404"/>
      <c r="X13" s="159"/>
      <c r="Y13" s="159"/>
      <c r="Z13" s="160"/>
      <c r="AA13" s="59"/>
    </row>
    <row r="14" spans="1:27">
      <c r="A14" s="66"/>
      <c r="B14" s="161"/>
      <c r="C14" s="162"/>
      <c r="D14" s="125" t="s">
        <v>32</v>
      </c>
      <c r="E14" s="98"/>
      <c r="F14" s="163" t="s">
        <v>33</v>
      </c>
      <c r="G14" s="98"/>
      <c r="H14" s="164"/>
      <c r="I14" s="125" t="s">
        <v>34</v>
      </c>
      <c r="J14" s="98"/>
      <c r="K14" s="141"/>
      <c r="L14" s="66"/>
      <c r="M14" s="59"/>
      <c r="N14" s="161"/>
      <c r="O14" s="165"/>
      <c r="P14" s="166"/>
      <c r="Q14" s="59"/>
      <c r="R14" s="166"/>
      <c r="S14" s="167"/>
      <c r="T14" s="59"/>
      <c r="U14" s="59"/>
      <c r="V14" s="166"/>
      <c r="W14" s="167"/>
      <c r="X14" s="59"/>
      <c r="Y14" s="59"/>
      <c r="Z14" s="88"/>
      <c r="AA14" s="59"/>
    </row>
    <row r="15" spans="1:27">
      <c r="A15" s="89" t="s">
        <v>35</v>
      </c>
      <c r="B15" s="161"/>
      <c r="C15" s="162"/>
      <c r="D15" s="125" t="s">
        <v>36</v>
      </c>
      <c r="E15" s="98"/>
      <c r="F15" s="163" t="s">
        <v>37</v>
      </c>
      <c r="G15" s="98"/>
      <c r="H15" s="161"/>
      <c r="I15" s="168" t="s">
        <v>38</v>
      </c>
      <c r="J15" s="165"/>
      <c r="K15" s="169" t="s">
        <v>39</v>
      </c>
      <c r="L15" s="66"/>
      <c r="M15" s="87" t="s">
        <v>40</v>
      </c>
      <c r="N15" s="161"/>
      <c r="O15" s="87" t="s">
        <v>41</v>
      </c>
      <c r="P15" s="161"/>
      <c r="Q15" s="87" t="s">
        <v>42</v>
      </c>
      <c r="R15" s="161"/>
      <c r="S15" s="170" t="s">
        <v>43</v>
      </c>
      <c r="T15" s="59"/>
      <c r="U15" s="87" t="s">
        <v>44</v>
      </c>
      <c r="V15" s="161"/>
      <c r="W15" s="170" t="s">
        <v>45</v>
      </c>
      <c r="X15" s="59"/>
      <c r="Y15" s="87" t="s">
        <v>46</v>
      </c>
      <c r="Z15" s="85" t="s">
        <v>35</v>
      </c>
      <c r="AA15" s="59"/>
    </row>
    <row r="16" spans="1:27">
      <c r="A16" s="89" t="s">
        <v>47</v>
      </c>
      <c r="B16" s="161"/>
      <c r="C16" s="170" t="s">
        <v>48</v>
      </c>
      <c r="D16" s="125" t="s">
        <v>49</v>
      </c>
      <c r="E16" s="98"/>
      <c r="F16" s="163" t="s">
        <v>50</v>
      </c>
      <c r="G16" s="98"/>
      <c r="H16" s="161"/>
      <c r="I16" s="170" t="s">
        <v>51</v>
      </c>
      <c r="J16" s="59"/>
      <c r="K16" s="131" t="s">
        <v>52</v>
      </c>
      <c r="L16" s="66"/>
      <c r="M16" s="87" t="s">
        <v>53</v>
      </c>
      <c r="N16" s="161"/>
      <c r="O16" s="87" t="s">
        <v>54</v>
      </c>
      <c r="P16" s="161"/>
      <c r="Q16" s="87" t="s">
        <v>55</v>
      </c>
      <c r="R16" s="161"/>
      <c r="S16" s="170" t="s">
        <v>56</v>
      </c>
      <c r="T16" s="59"/>
      <c r="U16" s="87" t="s">
        <v>57</v>
      </c>
      <c r="V16" s="161"/>
      <c r="W16" s="170" t="s">
        <v>58</v>
      </c>
      <c r="X16" s="59"/>
      <c r="Y16" s="87" t="s">
        <v>59</v>
      </c>
      <c r="Z16" s="85" t="s">
        <v>47</v>
      </c>
      <c r="AA16" s="59"/>
    </row>
    <row r="17" spans="1:28">
      <c r="A17" s="66"/>
      <c r="B17" s="161"/>
      <c r="C17" s="170" t="s">
        <v>459</v>
      </c>
      <c r="D17" s="125" t="s">
        <v>460</v>
      </c>
      <c r="E17" s="98"/>
      <c r="F17" s="163" t="s">
        <v>60</v>
      </c>
      <c r="G17" s="98"/>
      <c r="H17" s="161"/>
      <c r="I17" s="170" t="s">
        <v>61</v>
      </c>
      <c r="J17" s="59"/>
      <c r="K17" s="131" t="s">
        <v>62</v>
      </c>
      <c r="L17" s="66"/>
      <c r="M17" s="87" t="s">
        <v>63</v>
      </c>
      <c r="N17" s="161"/>
      <c r="O17" s="87" t="s">
        <v>64</v>
      </c>
      <c r="P17" s="161"/>
      <c r="Q17" s="87" t="s">
        <v>65</v>
      </c>
      <c r="R17" s="161"/>
      <c r="S17" s="170" t="s">
        <v>66</v>
      </c>
      <c r="T17" s="59"/>
      <c r="U17" s="87" t="s">
        <v>67</v>
      </c>
      <c r="V17" s="161"/>
      <c r="W17" s="170" t="s">
        <v>68</v>
      </c>
      <c r="X17" s="59"/>
      <c r="Y17" s="87" t="s">
        <v>69</v>
      </c>
      <c r="Z17" s="88"/>
      <c r="AA17" s="59"/>
    </row>
    <row r="18" spans="1:28" ht="16" thickBot="1">
      <c r="A18" s="66"/>
      <c r="B18" s="161"/>
      <c r="C18" s="162"/>
      <c r="D18" s="59"/>
      <c r="E18" s="59"/>
      <c r="F18" s="163" t="s">
        <v>461</v>
      </c>
      <c r="G18" s="98"/>
      <c r="H18" s="161"/>
      <c r="I18" s="171"/>
      <c r="J18" s="59"/>
      <c r="K18" s="67"/>
      <c r="L18" s="66"/>
      <c r="M18" s="59"/>
      <c r="N18" s="161"/>
      <c r="O18" s="59"/>
      <c r="P18" s="161"/>
      <c r="Q18" s="59"/>
      <c r="R18" s="161"/>
      <c r="S18" s="162"/>
      <c r="T18" s="59"/>
      <c r="U18" s="59"/>
      <c r="V18" s="161"/>
      <c r="W18" s="162"/>
      <c r="X18" s="59"/>
      <c r="Y18" s="921"/>
      <c r="Z18" s="88"/>
      <c r="AA18" s="59"/>
    </row>
    <row r="19" spans="1:28" ht="46.5">
      <c r="A19" s="68" t="s">
        <v>463</v>
      </c>
      <c r="B19" s="166"/>
      <c r="C19" s="832" t="s">
        <v>3358</v>
      </c>
      <c r="D19" s="870"/>
      <c r="E19" s="840" t="s">
        <v>3248</v>
      </c>
      <c r="F19" s="871"/>
      <c r="G19" s="842" t="s">
        <v>3376</v>
      </c>
      <c r="H19" s="841"/>
      <c r="I19" s="2066" t="s">
        <v>3455</v>
      </c>
      <c r="J19" s="2067"/>
      <c r="K19" s="2066" t="s">
        <v>3455</v>
      </c>
      <c r="L19" s="2068"/>
      <c r="M19" s="2066" t="s">
        <v>3455</v>
      </c>
      <c r="N19" s="2069"/>
      <c r="O19" s="2066" t="s">
        <v>3455</v>
      </c>
      <c r="P19" s="2070"/>
      <c r="Q19" s="2066" t="s">
        <v>3455</v>
      </c>
      <c r="R19" s="2070"/>
      <c r="S19" s="2066" t="s">
        <v>3455</v>
      </c>
      <c r="T19" s="2067"/>
      <c r="U19" s="2066" t="s">
        <v>3455</v>
      </c>
      <c r="V19" s="2070"/>
      <c r="W19" s="2066" t="s">
        <v>3455</v>
      </c>
      <c r="X19" s="2067"/>
      <c r="Y19" s="2066" t="s">
        <v>3455</v>
      </c>
      <c r="Z19" s="72" t="s">
        <v>463</v>
      </c>
      <c r="AA19" s="59"/>
      <c r="AB19" s="880"/>
    </row>
    <row r="20" spans="1:28" ht="31">
      <c r="A20" s="89" t="s">
        <v>820</v>
      </c>
      <c r="B20" s="161"/>
      <c r="C20" s="834" t="s">
        <v>3377</v>
      </c>
      <c r="D20" s="729"/>
      <c r="E20" s="809" t="s">
        <v>3249</v>
      </c>
      <c r="F20" s="173"/>
      <c r="G20" s="1395" t="s">
        <v>3376</v>
      </c>
      <c r="H20" s="607"/>
      <c r="I20" s="2066" t="s">
        <v>3455</v>
      </c>
      <c r="J20" s="830"/>
      <c r="K20" s="2066" t="s">
        <v>3455</v>
      </c>
      <c r="L20" s="2071"/>
      <c r="M20" s="2066" t="s">
        <v>3455</v>
      </c>
      <c r="N20" s="2072"/>
      <c r="O20" s="2066" t="s">
        <v>3455</v>
      </c>
      <c r="P20" s="1393"/>
      <c r="Q20" s="2066" t="s">
        <v>3455</v>
      </c>
      <c r="R20" s="1393"/>
      <c r="S20" s="2066" t="s">
        <v>3455</v>
      </c>
      <c r="T20" s="830"/>
      <c r="U20" s="2066" t="s">
        <v>3455</v>
      </c>
      <c r="V20" s="1393"/>
      <c r="W20" s="2066" t="s">
        <v>3455</v>
      </c>
      <c r="X20" s="830"/>
      <c r="Y20" s="2066" t="s">
        <v>3455</v>
      </c>
      <c r="Z20" s="85">
        <v>2</v>
      </c>
      <c r="AA20" s="59"/>
      <c r="AB20" s="880"/>
    </row>
    <row r="21" spans="1:28" ht="46.5">
      <c r="A21" s="89" t="s">
        <v>1058</v>
      </c>
      <c r="B21" s="161"/>
      <c r="C21" s="834" t="s">
        <v>3359</v>
      </c>
      <c r="D21" s="23"/>
      <c r="E21" s="850" t="s">
        <v>3250</v>
      </c>
      <c r="F21" s="173"/>
      <c r="G21" s="851" t="s">
        <v>3376</v>
      </c>
      <c r="H21" s="607"/>
      <c r="I21" s="2066" t="s">
        <v>3455</v>
      </c>
      <c r="J21" s="830"/>
      <c r="K21" s="2066" t="s">
        <v>3455</v>
      </c>
      <c r="L21" s="2073"/>
      <c r="M21" s="2066" t="s">
        <v>3455</v>
      </c>
      <c r="N21" s="2074"/>
      <c r="O21" s="2066" t="s">
        <v>3455</v>
      </c>
      <c r="P21" s="1393"/>
      <c r="Q21" s="2066" t="s">
        <v>3455</v>
      </c>
      <c r="R21" s="1393"/>
      <c r="S21" s="2066" t="s">
        <v>3455</v>
      </c>
      <c r="T21" s="830"/>
      <c r="U21" s="2066" t="s">
        <v>3455</v>
      </c>
      <c r="V21" s="1393"/>
      <c r="W21" s="2066" t="s">
        <v>3455</v>
      </c>
      <c r="X21" s="830"/>
      <c r="Y21" s="2066" t="s">
        <v>3455</v>
      </c>
      <c r="Z21" s="85">
        <v>3</v>
      </c>
      <c r="AA21" s="59"/>
      <c r="AB21" s="880"/>
    </row>
    <row r="22" spans="1:28">
      <c r="A22" s="89" t="s">
        <v>70</v>
      </c>
      <c r="B22" s="161"/>
      <c r="C22" s="834" t="s">
        <v>3282</v>
      </c>
      <c r="D22" s="23"/>
      <c r="E22" s="850" t="s">
        <v>3255</v>
      </c>
      <c r="F22" s="173"/>
      <c r="G22" s="811">
        <v>45020</v>
      </c>
      <c r="H22" s="607"/>
      <c r="I22" s="2066" t="s">
        <v>3455</v>
      </c>
      <c r="J22" s="830"/>
      <c r="K22" s="2066" t="s">
        <v>3455</v>
      </c>
      <c r="L22" s="2073"/>
      <c r="M22" s="2066" t="s">
        <v>3455</v>
      </c>
      <c r="N22" s="2074"/>
      <c r="O22" s="2066" t="s">
        <v>3455</v>
      </c>
      <c r="P22" s="1393"/>
      <c r="Q22" s="2066" t="s">
        <v>3455</v>
      </c>
      <c r="R22" s="1393"/>
      <c r="S22" s="2066" t="s">
        <v>3455</v>
      </c>
      <c r="T22" s="830"/>
      <c r="U22" s="2066" t="s">
        <v>3455</v>
      </c>
      <c r="V22" s="1393"/>
      <c r="W22" s="2066" t="s">
        <v>3455</v>
      </c>
      <c r="X22" s="830"/>
      <c r="Y22" s="2066" t="s">
        <v>3455</v>
      </c>
      <c r="Z22" s="85">
        <v>4</v>
      </c>
      <c r="AA22" s="59"/>
      <c r="AB22" s="880"/>
    </row>
    <row r="23" spans="1:28" ht="46.5">
      <c r="A23" s="89" t="s">
        <v>71</v>
      </c>
      <c r="B23" s="161"/>
      <c r="C23" s="834" t="s">
        <v>3283</v>
      </c>
      <c r="D23" s="23"/>
      <c r="E23" s="850" t="s">
        <v>3251</v>
      </c>
      <c r="F23" s="173"/>
      <c r="G23" s="851" t="s">
        <v>3376</v>
      </c>
      <c r="H23" s="607"/>
      <c r="I23" s="2066" t="s">
        <v>3455</v>
      </c>
      <c r="J23" s="2075"/>
      <c r="K23" s="2066" t="s">
        <v>3455</v>
      </c>
      <c r="L23" s="2073"/>
      <c r="M23" s="2066" t="s">
        <v>3455</v>
      </c>
      <c r="N23" s="2074"/>
      <c r="O23" s="2066" t="s">
        <v>3455</v>
      </c>
      <c r="P23" s="1393"/>
      <c r="Q23" s="2066" t="s">
        <v>3455</v>
      </c>
      <c r="R23" s="1393"/>
      <c r="S23" s="2066" t="s">
        <v>3455</v>
      </c>
      <c r="T23" s="830"/>
      <c r="U23" s="2066" t="s">
        <v>3455</v>
      </c>
      <c r="V23" s="1393"/>
      <c r="W23" s="2066" t="s">
        <v>3455</v>
      </c>
      <c r="X23" s="830"/>
      <c r="Y23" s="2066" t="s">
        <v>3455</v>
      </c>
      <c r="Z23" s="85">
        <v>5</v>
      </c>
      <c r="AA23" s="59"/>
      <c r="AB23" s="880"/>
    </row>
    <row r="24" spans="1:28" ht="62">
      <c r="A24" s="89" t="s">
        <v>471</v>
      </c>
      <c r="B24" s="161"/>
      <c r="C24" s="834" t="s">
        <v>3257</v>
      </c>
      <c r="D24" s="23"/>
      <c r="E24" s="850" t="s">
        <v>3258</v>
      </c>
      <c r="F24" s="173"/>
      <c r="G24" s="854" t="s">
        <v>3376</v>
      </c>
      <c r="H24" s="607"/>
      <c r="I24" s="2066" t="s">
        <v>3455</v>
      </c>
      <c r="J24" s="830"/>
      <c r="K24" s="2066" t="s">
        <v>3455</v>
      </c>
      <c r="L24" s="2073"/>
      <c r="M24" s="2066" t="s">
        <v>3455</v>
      </c>
      <c r="N24" s="2074"/>
      <c r="O24" s="2066" t="s">
        <v>3455</v>
      </c>
      <c r="P24" s="1393"/>
      <c r="Q24" s="2066" t="s">
        <v>3455</v>
      </c>
      <c r="R24" s="1393"/>
      <c r="S24" s="2066" t="s">
        <v>3455</v>
      </c>
      <c r="T24" s="830"/>
      <c r="U24" s="2066" t="s">
        <v>3455</v>
      </c>
      <c r="V24" s="1393"/>
      <c r="W24" s="2066" t="s">
        <v>3455</v>
      </c>
      <c r="X24" s="830"/>
      <c r="Y24" s="2066" t="s">
        <v>3455</v>
      </c>
      <c r="Z24" s="85">
        <v>6</v>
      </c>
      <c r="AA24" s="59"/>
      <c r="AB24" s="880"/>
    </row>
    <row r="25" spans="1:28" ht="31">
      <c r="A25" s="89" t="s">
        <v>474</v>
      </c>
      <c r="B25" s="161"/>
      <c r="C25" s="834" t="s">
        <v>3253</v>
      </c>
      <c r="D25" s="23"/>
      <c r="E25" s="850" t="s">
        <v>3254</v>
      </c>
      <c r="F25" s="173"/>
      <c r="G25" s="851">
        <v>45020</v>
      </c>
      <c r="H25" s="607"/>
      <c r="I25" s="2066" t="s">
        <v>3455</v>
      </c>
      <c r="J25" s="830"/>
      <c r="K25" s="2066" t="s">
        <v>3455</v>
      </c>
      <c r="L25" s="2073"/>
      <c r="M25" s="2066" t="s">
        <v>3455</v>
      </c>
      <c r="N25" s="2074"/>
      <c r="O25" s="2066" t="s">
        <v>3455</v>
      </c>
      <c r="P25" s="1393"/>
      <c r="Q25" s="2066" t="s">
        <v>3455</v>
      </c>
      <c r="R25" s="1393"/>
      <c r="S25" s="2066" t="s">
        <v>3455</v>
      </c>
      <c r="T25" s="830"/>
      <c r="U25" s="2066" t="s">
        <v>3455</v>
      </c>
      <c r="V25" s="1393"/>
      <c r="W25" s="2066" t="s">
        <v>3455</v>
      </c>
      <c r="X25" s="830"/>
      <c r="Y25" s="2066" t="s">
        <v>3455</v>
      </c>
      <c r="Z25" s="85">
        <v>7</v>
      </c>
      <c r="AA25" s="59"/>
      <c r="AB25" s="880"/>
    </row>
    <row r="26" spans="1:28">
      <c r="A26" s="89" t="s">
        <v>2064</v>
      </c>
      <c r="B26" s="161"/>
      <c r="C26" s="872" t="s">
        <v>3256</v>
      </c>
      <c r="D26" s="173"/>
      <c r="E26" s="850" t="s">
        <v>3252</v>
      </c>
      <c r="F26" s="173"/>
      <c r="G26" s="851" t="s">
        <v>3376</v>
      </c>
      <c r="H26" s="607"/>
      <c r="I26" s="2066" t="s">
        <v>3455</v>
      </c>
      <c r="J26" s="830"/>
      <c r="K26" s="2066" t="s">
        <v>3455</v>
      </c>
      <c r="L26" s="2073"/>
      <c r="M26" s="2066" t="s">
        <v>3455</v>
      </c>
      <c r="N26" s="2074"/>
      <c r="O26" s="2066" t="s">
        <v>3455</v>
      </c>
      <c r="P26" s="1393"/>
      <c r="Q26" s="2066" t="s">
        <v>3455</v>
      </c>
      <c r="R26" s="1393"/>
      <c r="S26" s="2066" t="s">
        <v>3455</v>
      </c>
      <c r="T26" s="830"/>
      <c r="U26" s="2066" t="s">
        <v>3455</v>
      </c>
      <c r="V26" s="1393"/>
      <c r="W26" s="2066" t="s">
        <v>3455</v>
      </c>
      <c r="X26" s="830"/>
      <c r="Y26" s="2066" t="s">
        <v>3455</v>
      </c>
      <c r="Z26" s="85">
        <v>8</v>
      </c>
      <c r="AA26" s="59"/>
      <c r="AB26" s="880"/>
    </row>
    <row r="27" spans="1:28" ht="31">
      <c r="A27" s="89" t="s">
        <v>334</v>
      </c>
      <c r="B27" s="161"/>
      <c r="C27" s="834" t="s">
        <v>3259</v>
      </c>
      <c r="D27" s="729"/>
      <c r="E27" s="850" t="s">
        <v>3260</v>
      </c>
      <c r="F27" s="173"/>
      <c r="G27" s="851" t="s">
        <v>3376</v>
      </c>
      <c r="H27" s="607"/>
      <c r="I27" s="2066" t="s">
        <v>3455</v>
      </c>
      <c r="J27" s="830"/>
      <c r="K27" s="2066" t="s">
        <v>3455</v>
      </c>
      <c r="L27" s="2073"/>
      <c r="M27" s="2066" t="s">
        <v>3455</v>
      </c>
      <c r="N27" s="2074"/>
      <c r="O27" s="2066" t="s">
        <v>3455</v>
      </c>
      <c r="P27" s="1393"/>
      <c r="Q27" s="2066" t="s">
        <v>3455</v>
      </c>
      <c r="R27" s="1393"/>
      <c r="S27" s="2066" t="s">
        <v>3455</v>
      </c>
      <c r="T27" s="830"/>
      <c r="U27" s="2066" t="s">
        <v>3455</v>
      </c>
      <c r="V27" s="1393"/>
      <c r="W27" s="2066" t="s">
        <v>3455</v>
      </c>
      <c r="X27" s="830"/>
      <c r="Y27" s="2066" t="s">
        <v>3455</v>
      </c>
      <c r="Z27" s="85">
        <v>9</v>
      </c>
      <c r="AA27" s="59"/>
      <c r="AB27" s="880"/>
    </row>
    <row r="28" spans="1:28">
      <c r="A28" s="89" t="s">
        <v>72</v>
      </c>
      <c r="B28" s="161"/>
      <c r="C28" s="834" t="s">
        <v>3261</v>
      </c>
      <c r="D28" s="23"/>
      <c r="E28" s="850" t="s">
        <v>3262</v>
      </c>
      <c r="F28" s="173"/>
      <c r="G28" s="851" t="s">
        <v>3376</v>
      </c>
      <c r="H28" s="607"/>
      <c r="I28" s="2066" t="s">
        <v>3455</v>
      </c>
      <c r="J28" s="830"/>
      <c r="K28" s="2066" t="s">
        <v>3455</v>
      </c>
      <c r="L28" s="2073"/>
      <c r="M28" s="2066" t="s">
        <v>3455</v>
      </c>
      <c r="N28" s="2074"/>
      <c r="O28" s="2066" t="s">
        <v>3455</v>
      </c>
      <c r="P28" s="1393"/>
      <c r="Q28" s="2066" t="s">
        <v>3455</v>
      </c>
      <c r="R28" s="1393"/>
      <c r="S28" s="2066" t="s">
        <v>3455</v>
      </c>
      <c r="T28" s="830"/>
      <c r="U28" s="2066" t="s">
        <v>3455</v>
      </c>
      <c r="V28" s="1393"/>
      <c r="W28" s="2066" t="s">
        <v>3455</v>
      </c>
      <c r="X28" s="830"/>
      <c r="Y28" s="2066" t="s">
        <v>3455</v>
      </c>
      <c r="Z28" s="85">
        <v>10</v>
      </c>
      <c r="AA28" s="59"/>
      <c r="AB28" s="880"/>
    </row>
    <row r="29" spans="1:28">
      <c r="A29" s="89" t="s">
        <v>73</v>
      </c>
      <c r="B29" s="161"/>
      <c r="C29" s="834" t="s">
        <v>3360</v>
      </c>
      <c r="D29" s="23"/>
      <c r="E29" s="850" t="s">
        <v>3252</v>
      </c>
      <c r="F29" s="173"/>
      <c r="G29" s="851" t="s">
        <v>3376</v>
      </c>
      <c r="H29" s="607"/>
      <c r="I29" s="2066" t="s">
        <v>3455</v>
      </c>
      <c r="J29" s="830"/>
      <c r="K29" s="2066" t="s">
        <v>3455</v>
      </c>
      <c r="L29" s="2073"/>
      <c r="M29" s="2066" t="s">
        <v>3455</v>
      </c>
      <c r="N29" s="2074"/>
      <c r="O29" s="2066" t="s">
        <v>3455</v>
      </c>
      <c r="P29" s="1393"/>
      <c r="Q29" s="2066" t="s">
        <v>3455</v>
      </c>
      <c r="R29" s="1393"/>
      <c r="S29" s="2066" t="s">
        <v>3455</v>
      </c>
      <c r="T29" s="830"/>
      <c r="U29" s="2066" t="s">
        <v>3455</v>
      </c>
      <c r="V29" s="1393"/>
      <c r="W29" s="2066" t="s">
        <v>3455</v>
      </c>
      <c r="X29" s="830"/>
      <c r="Y29" s="2066" t="s">
        <v>3455</v>
      </c>
      <c r="Z29" s="85">
        <v>11</v>
      </c>
      <c r="AA29" s="59"/>
      <c r="AB29" s="880"/>
    </row>
    <row r="30" spans="1:28">
      <c r="A30" s="89" t="s">
        <v>74</v>
      </c>
      <c r="B30" s="161"/>
      <c r="C30" s="873" t="s">
        <v>3375</v>
      </c>
      <c r="D30" s="23"/>
      <c r="E30" s="1396" t="s">
        <v>3255</v>
      </c>
      <c r="F30" s="173"/>
      <c r="G30" s="851" t="s">
        <v>3376</v>
      </c>
      <c r="H30" s="607"/>
      <c r="I30" s="2066" t="s">
        <v>3455</v>
      </c>
      <c r="J30" s="830"/>
      <c r="K30" s="2066" t="s">
        <v>3455</v>
      </c>
      <c r="L30" s="2073"/>
      <c r="M30" s="2066" t="s">
        <v>3455</v>
      </c>
      <c r="N30" s="2074"/>
      <c r="O30" s="2066" t="s">
        <v>3455</v>
      </c>
      <c r="P30" s="1393"/>
      <c r="Q30" s="2066" t="s">
        <v>3455</v>
      </c>
      <c r="R30" s="1393"/>
      <c r="S30" s="2066" t="s">
        <v>3455</v>
      </c>
      <c r="T30" s="830"/>
      <c r="U30" s="2066" t="s">
        <v>3455</v>
      </c>
      <c r="V30" s="1393"/>
      <c r="W30" s="2066" t="s">
        <v>3455</v>
      </c>
      <c r="X30" s="830"/>
      <c r="Y30" s="2066" t="s">
        <v>3455</v>
      </c>
      <c r="Z30" s="85">
        <v>12</v>
      </c>
      <c r="AA30" s="59"/>
      <c r="AB30" s="880"/>
    </row>
    <row r="31" spans="1:28" ht="31">
      <c r="A31" s="89" t="s">
        <v>75</v>
      </c>
      <c r="B31" s="161"/>
      <c r="C31" s="748" t="s">
        <v>3378</v>
      </c>
      <c r="D31" s="731"/>
      <c r="E31" s="787" t="s">
        <v>3254</v>
      </c>
      <c r="F31" s="607"/>
      <c r="G31" s="851" t="s">
        <v>3376</v>
      </c>
      <c r="H31" s="607"/>
      <c r="I31" s="2066" t="s">
        <v>3455</v>
      </c>
      <c r="J31" s="830"/>
      <c r="K31" s="2066" t="s">
        <v>3455</v>
      </c>
      <c r="L31" s="2073"/>
      <c r="M31" s="2066" t="s">
        <v>3455</v>
      </c>
      <c r="N31" s="2074"/>
      <c r="O31" s="2066" t="s">
        <v>3455</v>
      </c>
      <c r="P31" s="1393"/>
      <c r="Q31" s="2066" t="s">
        <v>3455</v>
      </c>
      <c r="R31" s="1393"/>
      <c r="S31" s="2066" t="s">
        <v>3455</v>
      </c>
      <c r="T31" s="830"/>
      <c r="U31" s="2066" t="s">
        <v>3455</v>
      </c>
      <c r="V31" s="1393"/>
      <c r="W31" s="2066" t="s">
        <v>3455</v>
      </c>
      <c r="X31" s="830"/>
      <c r="Y31" s="2066" t="s">
        <v>3455</v>
      </c>
      <c r="Z31" s="85">
        <v>13</v>
      </c>
      <c r="AA31" s="59"/>
      <c r="AB31" s="742"/>
    </row>
    <row r="32" spans="1:28">
      <c r="A32" s="89"/>
      <c r="B32" s="161"/>
      <c r="C32" s="748"/>
      <c r="D32" s="606"/>
      <c r="E32" s="850"/>
      <c r="F32" s="607"/>
      <c r="G32" s="851"/>
      <c r="H32" s="607"/>
      <c r="I32" s="846"/>
      <c r="J32" s="838"/>
      <c r="K32" s="847"/>
      <c r="L32" s="852"/>
      <c r="M32" s="846"/>
      <c r="N32" s="853"/>
      <c r="O32" s="788"/>
      <c r="P32" s="849"/>
      <c r="Q32" s="846"/>
      <c r="R32" s="849"/>
      <c r="S32" s="846"/>
      <c r="T32" s="838"/>
      <c r="U32" s="846"/>
      <c r="V32" s="849"/>
      <c r="W32" s="846"/>
      <c r="X32" s="838"/>
      <c r="Y32" s="617"/>
      <c r="Z32" s="85"/>
      <c r="AA32" s="59"/>
    </row>
    <row r="33" spans="1:27">
      <c r="A33" s="89"/>
      <c r="B33" s="161"/>
      <c r="C33" s="748"/>
      <c r="D33" s="606"/>
      <c r="E33" s="850"/>
      <c r="F33" s="607"/>
      <c r="G33" s="851"/>
      <c r="H33" s="607"/>
      <c r="I33" s="846"/>
      <c r="J33" s="838"/>
      <c r="K33" s="847"/>
      <c r="L33" s="852"/>
      <c r="M33" s="846"/>
      <c r="N33" s="853"/>
      <c r="O33" s="788"/>
      <c r="P33" s="849"/>
      <c r="Q33" s="846"/>
      <c r="R33" s="849"/>
      <c r="S33" s="846"/>
      <c r="T33" s="838"/>
      <c r="U33" s="846"/>
      <c r="V33" s="849"/>
      <c r="W33" s="846"/>
      <c r="X33" s="838"/>
      <c r="Y33" s="617"/>
      <c r="Z33" s="85"/>
      <c r="AA33" s="59"/>
    </row>
    <row r="34" spans="1:27" s="123" customFormat="1">
      <c r="A34" s="89"/>
      <c r="B34" s="161"/>
      <c r="C34" s="834"/>
      <c r="D34" s="830"/>
      <c r="E34" s="830"/>
      <c r="F34" s="1393"/>
      <c r="G34" s="874"/>
      <c r="H34" s="1393"/>
      <c r="I34" s="846"/>
      <c r="J34" s="838"/>
      <c r="K34" s="847"/>
      <c r="L34" s="852"/>
      <c r="M34" s="846"/>
      <c r="N34" s="853"/>
      <c r="O34" s="788"/>
      <c r="P34" s="1393"/>
      <c r="Q34" s="846"/>
      <c r="R34" s="849"/>
      <c r="S34" s="846"/>
      <c r="T34" s="838"/>
      <c r="U34" s="846"/>
      <c r="V34" s="849"/>
      <c r="W34" s="846"/>
      <c r="X34" s="838"/>
      <c r="Y34" s="617"/>
      <c r="Z34" s="85"/>
      <c r="AA34" s="59"/>
    </row>
    <row r="35" spans="1:27" s="123" customFormat="1">
      <c r="A35" s="89"/>
      <c r="B35" s="161"/>
      <c r="C35" s="834"/>
      <c r="D35" s="830"/>
      <c r="E35" s="830"/>
      <c r="F35" s="1393"/>
      <c r="G35" s="874"/>
      <c r="H35" s="1393"/>
      <c r="I35" s="846"/>
      <c r="J35" s="838"/>
      <c r="K35" s="847"/>
      <c r="L35" s="852"/>
      <c r="M35" s="846"/>
      <c r="N35" s="853"/>
      <c r="O35" s="788"/>
      <c r="P35" s="1393"/>
      <c r="Q35" s="846"/>
      <c r="R35" s="849"/>
      <c r="S35" s="846"/>
      <c r="T35" s="838"/>
      <c r="U35" s="846"/>
      <c r="V35" s="849"/>
      <c r="W35" s="846"/>
      <c r="X35" s="838"/>
      <c r="Y35" s="617"/>
      <c r="Z35" s="85"/>
      <c r="AA35" s="59"/>
    </row>
    <row r="36" spans="1:27" s="123" customFormat="1">
      <c r="A36" s="89"/>
      <c r="B36" s="161"/>
      <c r="C36" s="834"/>
      <c r="D36" s="830"/>
      <c r="E36" s="830"/>
      <c r="F36" s="1393"/>
      <c r="G36" s="874"/>
      <c r="H36" s="1393"/>
      <c r="I36" s="846"/>
      <c r="J36" s="838"/>
      <c r="K36" s="847"/>
      <c r="L36" s="852"/>
      <c r="M36" s="846"/>
      <c r="N36" s="853"/>
      <c r="O36" s="788"/>
      <c r="P36" s="1393"/>
      <c r="Q36" s="846"/>
      <c r="R36" s="849"/>
      <c r="S36" s="846"/>
      <c r="T36" s="838"/>
      <c r="U36" s="846"/>
      <c r="V36" s="849"/>
      <c r="W36" s="846"/>
      <c r="X36" s="838"/>
      <c r="Y36" s="617"/>
      <c r="Z36" s="85"/>
      <c r="AA36" s="59"/>
    </row>
    <row r="37" spans="1:27">
      <c r="A37" s="89"/>
      <c r="B37" s="161"/>
      <c r="C37" s="172"/>
      <c r="D37" s="23"/>
      <c r="E37" s="23"/>
      <c r="F37" s="173"/>
      <c r="G37" s="1394"/>
      <c r="H37" s="173"/>
      <c r="I37" s="174"/>
      <c r="J37" s="23"/>
      <c r="K37" s="175"/>
      <c r="L37" s="176"/>
      <c r="M37" s="177"/>
      <c r="N37" s="178"/>
      <c r="O37" s="177"/>
      <c r="P37" s="173"/>
      <c r="Q37" s="177"/>
      <c r="R37" s="173"/>
      <c r="S37" s="174"/>
      <c r="T37" s="23"/>
      <c r="U37" s="177"/>
      <c r="V37" s="173"/>
      <c r="W37" s="174"/>
      <c r="X37" s="23"/>
      <c r="Y37" s="177"/>
      <c r="Z37" s="85"/>
      <c r="AA37" s="59"/>
    </row>
    <row r="38" spans="1:27">
      <c r="A38" s="73"/>
      <c r="B38" s="164"/>
      <c r="C38" s="179"/>
      <c r="D38" s="180"/>
      <c r="E38" s="180"/>
      <c r="F38" s="181"/>
      <c r="G38" s="180"/>
      <c r="H38" s="181"/>
      <c r="I38" s="182"/>
      <c r="J38" s="180"/>
      <c r="K38" s="183"/>
      <c r="L38" s="184"/>
      <c r="M38" s="185"/>
      <c r="N38" s="186"/>
      <c r="O38" s="185"/>
      <c r="P38" s="181"/>
      <c r="Q38" s="185"/>
      <c r="R38" s="181"/>
      <c r="S38" s="182"/>
      <c r="T38" s="180"/>
      <c r="U38" s="185"/>
      <c r="V38" s="181"/>
      <c r="W38" s="182"/>
      <c r="X38" s="180"/>
      <c r="Y38" s="185"/>
      <c r="Z38" s="77"/>
      <c r="AA38" s="59"/>
    </row>
    <row r="39" spans="1:27">
      <c r="A39" s="66" t="s">
        <v>88</v>
      </c>
      <c r="B39" s="59"/>
      <c r="C39" s="23"/>
      <c r="D39" s="23"/>
      <c r="E39" s="23"/>
      <c r="F39" s="23"/>
      <c r="G39" s="23"/>
      <c r="H39" s="23"/>
      <c r="I39" s="23"/>
      <c r="J39" s="23"/>
      <c r="K39" s="136"/>
      <c r="L39" s="187" t="s">
        <v>89</v>
      </c>
      <c r="M39" s="23"/>
      <c r="N39" s="23"/>
      <c r="O39" s="23"/>
      <c r="P39" s="23"/>
      <c r="Q39" s="23"/>
      <c r="R39" s="23"/>
      <c r="S39" s="23"/>
      <c r="T39" s="23"/>
      <c r="U39" s="23"/>
      <c r="V39" s="23"/>
      <c r="W39" s="23"/>
      <c r="X39" s="23"/>
      <c r="Y39" s="23"/>
      <c r="Z39" s="136"/>
      <c r="AA39" s="59"/>
    </row>
    <row r="40" spans="1:27">
      <c r="A40" s="66"/>
      <c r="B40" s="59"/>
      <c r="C40" s="23"/>
      <c r="D40" s="23"/>
      <c r="E40" s="23"/>
      <c r="F40" s="23"/>
      <c r="G40" s="23"/>
      <c r="H40" s="23"/>
      <c r="I40" s="23"/>
      <c r="J40" s="23"/>
      <c r="K40" s="136"/>
      <c r="L40" s="187" t="s">
        <v>3284</v>
      </c>
      <c r="M40" s="23"/>
      <c r="N40" s="23"/>
      <c r="O40" s="23"/>
      <c r="P40" s="23"/>
      <c r="Q40" s="23"/>
      <c r="R40" s="23"/>
      <c r="S40" s="23"/>
      <c r="T40" s="23"/>
      <c r="U40" s="23"/>
      <c r="V40" s="23"/>
      <c r="W40" s="23"/>
      <c r="X40" s="23"/>
      <c r="Y40" s="23"/>
      <c r="Z40" s="136"/>
      <c r="AA40" s="59"/>
    </row>
    <row r="41" spans="1:27" ht="15.75" customHeight="1">
      <c r="A41" s="66"/>
      <c r="B41" s="59"/>
      <c r="C41" s="188" t="s">
        <v>2189</v>
      </c>
      <c r="D41" s="23"/>
      <c r="E41" s="23"/>
      <c r="F41" s="23"/>
      <c r="G41" s="23"/>
      <c r="H41" s="23"/>
      <c r="I41" s="23"/>
      <c r="J41" s="23"/>
      <c r="K41" s="136"/>
      <c r="L41" s="2080" t="s">
        <v>3379</v>
      </c>
      <c r="M41" s="2080"/>
      <c r="N41" s="2080"/>
      <c r="O41" s="2080"/>
      <c r="P41" s="2080"/>
      <c r="Q41" s="2080"/>
      <c r="R41" s="2080"/>
      <c r="S41" s="2080"/>
      <c r="T41" s="2080"/>
      <c r="U41" s="2080"/>
      <c r="V41" s="2080"/>
      <c r="W41" s="2080"/>
      <c r="X41" s="1416"/>
      <c r="Y41" s="1416"/>
      <c r="Z41" s="136"/>
      <c r="AA41" s="59"/>
    </row>
    <row r="42" spans="1:27" ht="15.75" customHeight="1">
      <c r="A42" s="66"/>
      <c r="B42" s="59"/>
      <c r="C42" s="188" t="s">
        <v>90</v>
      </c>
      <c r="D42" s="23"/>
      <c r="E42" s="23"/>
      <c r="F42" s="23"/>
      <c r="G42" s="23"/>
      <c r="H42" s="23"/>
      <c r="I42" s="23"/>
      <c r="J42" s="23"/>
      <c r="K42" s="136"/>
      <c r="L42" s="2080"/>
      <c r="M42" s="2080"/>
      <c r="N42" s="2080"/>
      <c r="O42" s="2080"/>
      <c r="P42" s="2080"/>
      <c r="Q42" s="2080"/>
      <c r="R42" s="2080"/>
      <c r="S42" s="2080"/>
      <c r="T42" s="2080"/>
      <c r="U42" s="2080"/>
      <c r="V42" s="2080"/>
      <c r="W42" s="2080"/>
      <c r="X42" s="728"/>
      <c r="Y42" s="728"/>
      <c r="Z42" s="136"/>
      <c r="AA42" s="59"/>
    </row>
    <row r="43" spans="1:27" ht="15.75" customHeight="1">
      <c r="A43" s="66"/>
      <c r="B43" s="59"/>
      <c r="C43" s="188"/>
      <c r="D43" s="23"/>
      <c r="E43" s="23"/>
      <c r="F43" s="23"/>
      <c r="G43" s="23"/>
      <c r="H43" s="23"/>
      <c r="I43" s="23"/>
      <c r="J43" s="23"/>
      <c r="K43" s="136"/>
      <c r="L43" s="2080"/>
      <c r="M43" s="2080"/>
      <c r="N43" s="2080"/>
      <c r="O43" s="2080"/>
      <c r="P43" s="2080"/>
      <c r="Q43" s="2080"/>
      <c r="R43" s="2080"/>
      <c r="S43" s="2080"/>
      <c r="T43" s="2080"/>
      <c r="U43" s="2080"/>
      <c r="V43" s="2080"/>
      <c r="W43" s="2080"/>
      <c r="X43" s="728"/>
      <c r="Y43" s="728"/>
      <c r="Z43" s="136"/>
      <c r="AA43" s="59"/>
    </row>
    <row r="44" spans="1:27" ht="15.75" customHeight="1">
      <c r="A44" s="66"/>
      <c r="B44" s="59"/>
      <c r="C44" s="188"/>
      <c r="D44" s="23"/>
      <c r="E44" s="23"/>
      <c r="F44" s="23"/>
      <c r="G44" s="23"/>
      <c r="H44" s="23"/>
      <c r="I44" s="23"/>
      <c r="J44" s="23"/>
      <c r="K44" s="136"/>
      <c r="L44" s="2080"/>
      <c r="M44" s="2080"/>
      <c r="N44" s="2080"/>
      <c r="O44" s="2080"/>
      <c r="P44" s="2080"/>
      <c r="Q44" s="2080"/>
      <c r="R44" s="2080"/>
      <c r="S44" s="2080"/>
      <c r="T44" s="2080"/>
      <c r="U44" s="2080"/>
      <c r="V44" s="2080"/>
      <c r="W44" s="2080"/>
      <c r="X44" s="728"/>
      <c r="Y44" s="728"/>
      <c r="Z44" s="136"/>
      <c r="AA44" s="59"/>
    </row>
    <row r="45" spans="1:27">
      <c r="A45" s="66"/>
      <c r="B45" s="59"/>
      <c r="C45" s="23"/>
      <c r="D45" s="23"/>
      <c r="E45" s="23"/>
      <c r="F45" s="23"/>
      <c r="G45" s="23"/>
      <c r="H45" s="23"/>
      <c r="I45" s="23"/>
      <c r="J45" s="23"/>
      <c r="K45" s="136"/>
      <c r="L45" s="187"/>
      <c r="M45" s="728"/>
      <c r="N45" s="728"/>
      <c r="O45" s="728"/>
      <c r="P45" s="728"/>
      <c r="Q45" s="728"/>
      <c r="R45" s="728"/>
      <c r="S45" s="728"/>
      <c r="T45" s="728"/>
      <c r="U45" s="728"/>
      <c r="V45" s="728"/>
      <c r="W45" s="728"/>
      <c r="X45" s="728"/>
      <c r="Y45" s="728"/>
      <c r="Z45" s="136"/>
      <c r="AA45" s="59"/>
    </row>
    <row r="46" spans="1:27">
      <c r="A46" s="66"/>
      <c r="B46" s="59"/>
      <c r="C46" s="23"/>
      <c r="D46" s="23"/>
      <c r="E46" s="23"/>
      <c r="F46" s="23"/>
      <c r="G46" s="23"/>
      <c r="H46" s="23"/>
      <c r="I46" s="23"/>
      <c r="J46" s="23"/>
      <c r="K46" s="136"/>
      <c r="L46" s="187"/>
      <c r="M46" s="23"/>
      <c r="N46" s="23"/>
      <c r="O46" s="23"/>
      <c r="P46" s="23"/>
      <c r="Q46" s="23"/>
      <c r="R46" s="23"/>
      <c r="S46" s="23"/>
      <c r="T46" s="23"/>
      <c r="U46" s="23"/>
      <c r="V46" s="23"/>
      <c r="W46" s="23"/>
      <c r="X46" s="23"/>
      <c r="Y46" s="23"/>
      <c r="Z46" s="136"/>
      <c r="AA46" s="59"/>
    </row>
    <row r="47" spans="1:27" ht="16" thickBot="1">
      <c r="A47" s="148"/>
      <c r="B47" s="94"/>
      <c r="C47" s="137"/>
      <c r="D47" s="137"/>
      <c r="E47" s="137"/>
      <c r="F47" s="137"/>
      <c r="G47" s="137"/>
      <c r="H47" s="137"/>
      <c r="I47" s="137"/>
      <c r="J47" s="137"/>
      <c r="K47" s="138"/>
      <c r="L47" s="189"/>
      <c r="M47" s="137"/>
      <c r="N47" s="137"/>
      <c r="O47" s="137"/>
      <c r="P47" s="137"/>
      <c r="Q47" s="137"/>
      <c r="R47" s="137"/>
      <c r="S47" s="137"/>
      <c r="T47" s="137"/>
      <c r="U47" s="137"/>
      <c r="V47" s="137"/>
      <c r="W47" s="137"/>
      <c r="X47" s="137"/>
      <c r="Y47" s="137"/>
      <c r="Z47" s="138"/>
      <c r="AA47" s="59"/>
    </row>
    <row r="48" spans="1:27">
      <c r="A48" s="59" t="s">
        <v>1275</v>
      </c>
      <c r="B48" s="59"/>
      <c r="C48" s="59"/>
      <c r="D48" s="59"/>
      <c r="E48" s="938" t="s">
        <v>3456</v>
      </c>
      <c r="F48" s="59"/>
      <c r="G48" s="59"/>
      <c r="H48" s="59"/>
      <c r="I48" s="59"/>
      <c r="J48" s="59"/>
      <c r="K48" s="59"/>
      <c r="L48" s="59"/>
      <c r="M48" s="59"/>
      <c r="N48" s="59"/>
      <c r="O48" s="59"/>
      <c r="P48" s="59"/>
      <c r="Q48" s="59"/>
      <c r="R48" s="59"/>
      <c r="S48" s="938" t="s">
        <v>3456</v>
      </c>
      <c r="T48" s="59"/>
      <c r="U48" s="59"/>
      <c r="V48" s="59"/>
      <c r="W48" s="59"/>
      <c r="X48" s="59"/>
      <c r="Y48" s="151" t="s">
        <v>1275</v>
      </c>
      <c r="Z48" s="59"/>
      <c r="AA48" s="59"/>
    </row>
    <row r="49" spans="1:27">
      <c r="A49" s="125" t="s">
        <v>70</v>
      </c>
      <c r="B49" s="98"/>
      <c r="C49" s="98"/>
      <c r="D49" s="98"/>
      <c r="E49" s="98"/>
      <c r="F49" s="98"/>
      <c r="G49" s="98"/>
      <c r="H49" s="98"/>
      <c r="I49" s="98"/>
      <c r="J49" s="98"/>
      <c r="K49" s="98"/>
      <c r="L49" s="125" t="s">
        <v>71</v>
      </c>
      <c r="M49" s="98"/>
      <c r="N49" s="98"/>
      <c r="O49" s="98"/>
      <c r="P49" s="98"/>
      <c r="Q49" s="98"/>
      <c r="R49" s="98"/>
      <c r="S49" s="98"/>
      <c r="T49" s="98"/>
      <c r="U49" s="98"/>
      <c r="V49" s="98"/>
      <c r="W49" s="98"/>
      <c r="X49" s="98"/>
      <c r="Y49" s="98"/>
      <c r="Z49" s="98"/>
      <c r="AA49" s="59"/>
    </row>
  </sheetData>
  <mergeCells count="1">
    <mergeCell ref="L41:W44"/>
  </mergeCells>
  <printOptions horizontalCentered="1" verticalCentered="1"/>
  <pageMargins left="0.5" right="0.5" top="0.5" bottom="0.5" header="0" footer="0"/>
  <pageSetup scale="72" fitToWidth="2" orientation="portrait" r:id="rId1"/>
  <headerFooter alignWithMargins="0"/>
  <colBreaks count="1" manualBreakCount="1">
    <brk id="11" max="56"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94</v>
      </c>
      <c r="B52" s="125"/>
      <c r="C52" s="125"/>
      <c r="D52" s="125"/>
      <c r="E52" s="125"/>
      <c r="F52" s="125"/>
      <c r="G52" s="125"/>
      <c r="H52" s="125"/>
      <c r="I52" s="125"/>
      <c r="J52" s="125"/>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95</v>
      </c>
      <c r="B52" s="125"/>
      <c r="C52" s="125"/>
      <c r="D52" s="125"/>
      <c r="E52" s="125"/>
      <c r="F52" s="125"/>
      <c r="G52" s="125"/>
      <c r="H52" s="125"/>
      <c r="I52" s="125"/>
      <c r="J52" s="125"/>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J52"/>
  <sheetViews>
    <sheetView workbookViewId="0"/>
  </sheetViews>
  <sheetFormatPr defaultRowHeight="15.5"/>
  <sheetData>
    <row r="1" spans="1:10" ht="16" thickBot="1">
      <c r="A1" s="139" t="str">
        <f>'Data Sheet'!A48</f>
        <v>Annual Report of VERIZON NEW YORK INC.                                                 For the period ending DECEMBER 31, 2023</v>
      </c>
      <c r="B1" s="2"/>
      <c r="C1" s="2"/>
      <c r="D1" s="2"/>
      <c r="E1" s="2"/>
      <c r="F1" s="2"/>
      <c r="G1" s="2"/>
      <c r="H1" s="2"/>
      <c r="I1" s="2"/>
      <c r="J1" s="2"/>
    </row>
    <row r="2" spans="1:10">
      <c r="A2" s="250"/>
      <c r="B2" s="152"/>
      <c r="C2" s="152"/>
      <c r="D2" s="152"/>
      <c r="E2" s="152"/>
      <c r="F2" s="152"/>
      <c r="G2" s="152"/>
      <c r="H2" s="152"/>
      <c r="I2" s="152"/>
      <c r="J2" s="251"/>
    </row>
    <row r="3" spans="1:10" ht="18">
      <c r="A3" s="336"/>
      <c r="B3" s="150"/>
      <c r="C3" s="150"/>
      <c r="D3" s="150"/>
      <c r="E3" s="150"/>
      <c r="F3" s="150"/>
      <c r="G3" s="150"/>
      <c r="H3" s="150"/>
      <c r="I3" s="150"/>
      <c r="J3" s="252"/>
    </row>
    <row r="4" spans="1:10" ht="18">
      <c r="A4" s="336"/>
      <c r="B4" s="150"/>
      <c r="C4" s="150"/>
      <c r="D4" s="150"/>
      <c r="E4" s="150"/>
      <c r="F4" s="150"/>
      <c r="G4" s="150"/>
      <c r="H4" s="150"/>
      <c r="I4" s="150"/>
      <c r="J4" s="252"/>
    </row>
    <row r="5" spans="1:10" ht="18">
      <c r="A5" s="336"/>
      <c r="B5" s="150"/>
      <c r="C5" s="150"/>
      <c r="D5" s="150"/>
      <c r="E5" s="150"/>
      <c r="F5" s="150"/>
      <c r="G5" s="150"/>
      <c r="H5" s="150"/>
      <c r="I5" s="150"/>
      <c r="J5" s="252"/>
    </row>
    <row r="6" spans="1:10">
      <c r="A6" s="143"/>
      <c r="B6" s="2"/>
      <c r="C6" s="2"/>
      <c r="D6" s="2"/>
      <c r="E6" s="2"/>
      <c r="F6" s="2"/>
      <c r="G6" s="2"/>
      <c r="H6" s="2"/>
      <c r="I6" s="2"/>
      <c r="J6" s="254"/>
    </row>
    <row r="7" spans="1:10">
      <c r="A7" s="143"/>
      <c r="B7" s="2"/>
      <c r="C7" s="2"/>
      <c r="D7" s="2"/>
      <c r="E7" s="2"/>
      <c r="F7" s="2"/>
      <c r="G7" s="2"/>
      <c r="H7" s="2"/>
      <c r="I7" s="2"/>
      <c r="J7" s="254"/>
    </row>
    <row r="8" spans="1:10">
      <c r="A8" s="143"/>
      <c r="B8" s="2"/>
      <c r="C8" s="2"/>
      <c r="D8" s="2"/>
      <c r="E8" s="2"/>
      <c r="F8" s="2"/>
      <c r="G8" s="2"/>
      <c r="H8" s="2"/>
      <c r="I8" s="2"/>
      <c r="J8" s="254"/>
    </row>
    <row r="9" spans="1:10">
      <c r="A9" s="143"/>
      <c r="B9" s="2"/>
      <c r="C9" s="2"/>
      <c r="D9" s="2"/>
      <c r="E9" s="2"/>
      <c r="F9" s="2"/>
      <c r="G9" s="2"/>
      <c r="H9" s="2"/>
      <c r="I9" s="2"/>
      <c r="J9" s="254"/>
    </row>
    <row r="10" spans="1:10">
      <c r="A10" s="143"/>
      <c r="B10" s="2"/>
      <c r="C10" s="2"/>
      <c r="D10" s="2"/>
      <c r="E10" s="2"/>
      <c r="F10" s="2"/>
      <c r="G10" s="2"/>
      <c r="H10" s="2"/>
      <c r="I10" s="2"/>
      <c r="J10" s="254"/>
    </row>
    <row r="11" spans="1:10">
      <c r="A11" s="143"/>
      <c r="B11" s="2"/>
      <c r="C11" s="2"/>
      <c r="D11" s="2"/>
      <c r="E11" s="2"/>
      <c r="F11" s="2"/>
      <c r="G11" s="2"/>
      <c r="H11" s="2"/>
      <c r="I11" s="2"/>
      <c r="J11" s="254"/>
    </row>
    <row r="12" spans="1:10">
      <c r="A12" s="143"/>
      <c r="B12" s="2"/>
      <c r="C12" s="2"/>
      <c r="D12" s="2"/>
      <c r="E12" s="2"/>
      <c r="F12" s="150"/>
      <c r="G12" s="150"/>
      <c r="H12" s="150"/>
      <c r="I12" s="150"/>
      <c r="J12" s="252"/>
    </row>
    <row r="13" spans="1:10">
      <c r="A13" s="143"/>
      <c r="B13" s="2"/>
      <c r="C13" s="2"/>
      <c r="D13" s="2"/>
      <c r="E13" s="2"/>
      <c r="F13" s="2"/>
      <c r="G13" s="2"/>
      <c r="H13" s="2"/>
      <c r="I13" s="2"/>
      <c r="J13" s="254"/>
    </row>
    <row r="14" spans="1:10">
      <c r="A14" s="143"/>
      <c r="B14" s="2"/>
      <c r="C14" s="2"/>
      <c r="D14" s="2"/>
      <c r="E14" s="59"/>
      <c r="F14" s="2"/>
      <c r="G14" s="2"/>
      <c r="H14" s="2"/>
      <c r="I14" s="2"/>
      <c r="J14" s="67"/>
    </row>
    <row r="15" spans="1:10">
      <c r="A15" s="143"/>
      <c r="B15" s="943"/>
      <c r="C15" s="2"/>
      <c r="D15" s="2"/>
      <c r="E15" s="2"/>
      <c r="F15" s="2"/>
      <c r="G15" s="2"/>
      <c r="H15" s="2"/>
      <c r="I15" s="2"/>
      <c r="J15" s="254"/>
    </row>
    <row r="16" spans="1:10">
      <c r="A16" s="143"/>
      <c r="B16" s="2"/>
      <c r="C16" s="2"/>
      <c r="D16" s="2"/>
      <c r="E16" s="2"/>
      <c r="F16" s="2"/>
      <c r="G16" s="2"/>
      <c r="H16" s="2"/>
      <c r="I16" s="2"/>
      <c r="J16" s="254"/>
    </row>
    <row r="17" spans="1:10">
      <c r="A17" s="143"/>
      <c r="B17" s="144"/>
      <c r="C17" s="297"/>
      <c r="D17" s="297"/>
      <c r="E17" s="286"/>
      <c r="F17" s="297"/>
      <c r="G17" s="297"/>
      <c r="H17" s="297"/>
      <c r="I17" s="297"/>
      <c r="J17" s="337"/>
    </row>
    <row r="18" spans="1:10">
      <c r="A18" s="143"/>
      <c r="B18" s="144"/>
      <c r="C18" s="144"/>
      <c r="D18" s="144"/>
      <c r="E18" s="2"/>
      <c r="F18" s="144"/>
      <c r="G18" s="144"/>
      <c r="H18" s="144"/>
      <c r="I18" s="144"/>
      <c r="J18" s="258"/>
    </row>
    <row r="19" spans="1:10">
      <c r="A19" s="143"/>
      <c r="B19" s="144"/>
      <c r="C19" s="144"/>
      <c r="D19" s="144"/>
      <c r="E19" s="2"/>
      <c r="F19" s="144"/>
      <c r="G19" s="144"/>
      <c r="H19" s="144"/>
      <c r="I19" s="144"/>
      <c r="J19" s="258"/>
    </row>
    <row r="20" spans="1:10">
      <c r="A20" s="143"/>
      <c r="B20" s="144"/>
      <c r="C20" s="144"/>
      <c r="D20" s="144"/>
      <c r="E20" s="2"/>
      <c r="F20" s="144"/>
      <c r="G20" s="144"/>
      <c r="H20" s="144"/>
      <c r="I20" s="144"/>
      <c r="J20" s="258"/>
    </row>
    <row r="21" spans="1:10">
      <c r="A21" s="143"/>
      <c r="B21" s="144"/>
      <c r="C21" s="144"/>
      <c r="D21" s="144"/>
      <c r="E21" s="2"/>
      <c r="F21" s="144"/>
      <c r="G21" s="144"/>
      <c r="H21" s="144"/>
      <c r="I21" s="144"/>
      <c r="J21" s="258"/>
    </row>
    <row r="22" spans="1:10">
      <c r="A22" s="143"/>
      <c r="B22" s="144"/>
      <c r="C22" s="144"/>
      <c r="D22" s="144"/>
      <c r="E22" s="2"/>
      <c r="F22" s="144"/>
      <c r="G22" s="144"/>
      <c r="H22" s="144"/>
      <c r="I22" s="144"/>
      <c r="J22" s="258"/>
    </row>
    <row r="23" spans="1:10">
      <c r="A23" s="143"/>
      <c r="B23" s="144"/>
      <c r="C23" s="144"/>
      <c r="D23" s="144"/>
      <c r="E23" s="2"/>
      <c r="F23" s="144"/>
      <c r="G23" s="144"/>
      <c r="H23" s="144"/>
      <c r="I23" s="144"/>
      <c r="J23" s="258"/>
    </row>
    <row r="24" spans="1:10">
      <c r="A24" s="143"/>
      <c r="B24" s="144"/>
      <c r="C24" s="144"/>
      <c r="D24" s="144"/>
      <c r="E24" s="2"/>
      <c r="F24" s="144"/>
      <c r="G24" s="144"/>
      <c r="H24" s="144"/>
      <c r="I24" s="144"/>
      <c r="J24" s="258"/>
    </row>
    <row r="25" spans="1:10" ht="18">
      <c r="A25" s="336" t="s">
        <v>1398</v>
      </c>
      <c r="B25" s="338"/>
      <c r="C25" s="338"/>
      <c r="D25" s="338"/>
      <c r="E25" s="1"/>
      <c r="F25" s="338"/>
      <c r="G25" s="338"/>
      <c r="H25" s="338"/>
      <c r="I25" s="338"/>
      <c r="J25" s="339"/>
    </row>
    <row r="26" spans="1:10">
      <c r="A26" s="143"/>
      <c r="B26" s="144"/>
      <c r="C26" s="144"/>
      <c r="D26" s="144"/>
      <c r="E26" s="2"/>
      <c r="F26" s="144"/>
      <c r="G26" s="144"/>
      <c r="H26" s="144"/>
      <c r="I26" s="144"/>
      <c r="J26" s="258"/>
    </row>
    <row r="27" spans="1:10">
      <c r="A27" s="143"/>
      <c r="B27" s="144"/>
      <c r="C27" s="144"/>
      <c r="D27" s="144"/>
      <c r="E27" s="2"/>
      <c r="F27" s="144"/>
      <c r="G27" s="144"/>
      <c r="H27" s="144"/>
      <c r="I27" s="144"/>
      <c r="J27" s="258"/>
    </row>
    <row r="28" spans="1:10">
      <c r="A28" s="143"/>
      <c r="B28" s="144"/>
      <c r="C28" s="144"/>
      <c r="D28" s="144"/>
      <c r="E28" s="2"/>
      <c r="F28" s="144"/>
      <c r="G28" s="144"/>
      <c r="H28" s="144"/>
      <c r="I28" s="144"/>
      <c r="J28" s="258"/>
    </row>
    <row r="29" spans="1:10">
      <c r="A29" s="143"/>
      <c r="B29" s="144"/>
      <c r="C29" s="144"/>
      <c r="D29" s="144"/>
      <c r="E29" s="2"/>
      <c r="F29" s="144"/>
      <c r="G29" s="144"/>
      <c r="H29" s="144"/>
      <c r="I29" s="144"/>
      <c r="J29" s="258"/>
    </row>
    <row r="30" spans="1:10">
      <c r="A30" s="143"/>
      <c r="B30" s="144"/>
      <c r="C30" s="144"/>
      <c r="D30" s="144"/>
      <c r="E30" s="2"/>
      <c r="F30" s="144"/>
      <c r="G30" s="144"/>
      <c r="H30" s="144"/>
      <c r="I30" s="144"/>
      <c r="J30" s="258"/>
    </row>
    <row r="31" spans="1:10">
      <c r="A31" s="143"/>
      <c r="B31" s="144"/>
      <c r="C31" s="144"/>
      <c r="D31" s="144"/>
      <c r="E31" s="2"/>
      <c r="F31" s="144"/>
      <c r="G31" s="144"/>
      <c r="H31" s="144"/>
      <c r="I31" s="144"/>
      <c r="J31" s="258"/>
    </row>
    <row r="32" spans="1:10">
      <c r="A32" s="143"/>
      <c r="B32" s="144"/>
      <c r="C32" s="144"/>
      <c r="D32" s="144"/>
      <c r="E32" s="2"/>
      <c r="F32" s="144"/>
      <c r="G32" s="144"/>
      <c r="H32" s="144"/>
      <c r="I32" s="144"/>
      <c r="J32" s="258"/>
    </row>
    <row r="33" spans="1:10">
      <c r="A33" s="143"/>
      <c r="B33" s="144"/>
      <c r="C33" s="144"/>
      <c r="D33" s="144"/>
      <c r="E33" s="2"/>
      <c r="F33" s="144"/>
      <c r="G33" s="144"/>
      <c r="H33" s="144"/>
      <c r="I33" s="144"/>
      <c r="J33" s="258"/>
    </row>
    <row r="34" spans="1:10">
      <c r="A34" s="143"/>
      <c r="B34" s="144"/>
      <c r="C34" s="144"/>
      <c r="D34" s="144"/>
      <c r="E34" s="2"/>
      <c r="F34" s="144"/>
      <c r="G34" s="144"/>
      <c r="H34" s="144"/>
      <c r="I34" s="144"/>
      <c r="J34" s="258"/>
    </row>
    <row r="35" spans="1:10">
      <c r="A35" s="143"/>
      <c r="B35" s="144"/>
      <c r="C35" s="144"/>
      <c r="D35" s="144"/>
      <c r="E35" s="2"/>
      <c r="F35" s="144"/>
      <c r="G35" s="144"/>
      <c r="H35" s="144"/>
      <c r="I35" s="144"/>
      <c r="J35" s="258"/>
    </row>
    <row r="36" spans="1:10">
      <c r="A36" s="143"/>
      <c r="B36" s="144"/>
      <c r="C36" s="144"/>
      <c r="D36" s="144"/>
      <c r="E36" s="2"/>
      <c r="F36" s="144"/>
      <c r="G36" s="144"/>
      <c r="H36" s="144"/>
      <c r="I36" s="144"/>
      <c r="J36" s="258"/>
    </row>
    <row r="37" spans="1:10">
      <c r="A37" s="143"/>
      <c r="B37" s="144"/>
      <c r="C37" s="144"/>
      <c r="D37" s="144"/>
      <c r="E37" s="2"/>
      <c r="F37" s="144"/>
      <c r="G37" s="144"/>
      <c r="H37" s="144"/>
      <c r="I37" s="144"/>
      <c r="J37" s="258"/>
    </row>
    <row r="38" spans="1:10">
      <c r="A38" s="143"/>
      <c r="B38" s="144"/>
      <c r="C38" s="144"/>
      <c r="D38" s="144"/>
      <c r="E38" s="2"/>
      <c r="F38" s="144"/>
      <c r="G38" s="144"/>
      <c r="H38" s="144"/>
      <c r="I38" s="144"/>
      <c r="J38" s="258"/>
    </row>
    <row r="39" spans="1:10">
      <c r="A39" s="143"/>
      <c r="B39" s="144"/>
      <c r="C39" s="144"/>
      <c r="D39" s="144"/>
      <c r="E39" s="2"/>
      <c r="F39" s="144"/>
      <c r="G39" s="144"/>
      <c r="H39" s="144"/>
      <c r="I39" s="144"/>
      <c r="J39" s="258"/>
    </row>
    <row r="40" spans="1:10">
      <c r="A40" s="143"/>
      <c r="B40" s="144"/>
      <c r="C40" s="144"/>
      <c r="D40" s="144"/>
      <c r="E40" s="2"/>
      <c r="F40" s="144"/>
      <c r="G40" s="144"/>
      <c r="H40" s="144"/>
      <c r="I40" s="144"/>
      <c r="J40" s="258"/>
    </row>
    <row r="41" spans="1:10">
      <c r="A41" s="143"/>
      <c r="B41" s="144"/>
      <c r="C41" s="144"/>
      <c r="D41" s="144"/>
      <c r="E41" s="2"/>
      <c r="F41" s="144"/>
      <c r="G41" s="144"/>
      <c r="H41" s="144"/>
      <c r="I41" s="144"/>
      <c r="J41" s="258"/>
    </row>
    <row r="42" spans="1:10">
      <c r="A42" s="143"/>
      <c r="B42" s="144"/>
      <c r="C42" s="144"/>
      <c r="D42" s="144"/>
      <c r="E42" s="2"/>
      <c r="F42" s="144"/>
      <c r="G42" s="144"/>
      <c r="H42" s="144"/>
      <c r="I42" s="144"/>
      <c r="J42" s="258"/>
    </row>
    <row r="43" spans="1:10">
      <c r="A43" s="143"/>
      <c r="B43" s="144"/>
      <c r="C43" s="144"/>
      <c r="D43" s="144"/>
      <c r="E43" s="2"/>
      <c r="F43" s="144"/>
      <c r="G43" s="144"/>
      <c r="H43" s="144"/>
      <c r="I43" s="144"/>
      <c r="J43" s="258"/>
    </row>
    <row r="44" spans="1:10">
      <c r="A44" s="143"/>
      <c r="B44" s="144"/>
      <c r="C44" s="144"/>
      <c r="D44" s="144"/>
      <c r="E44" s="2"/>
      <c r="F44" s="144"/>
      <c r="G44" s="144"/>
      <c r="H44" s="144"/>
      <c r="I44" s="144"/>
      <c r="J44" s="258"/>
    </row>
    <row r="45" spans="1:10">
      <c r="A45" s="143"/>
      <c r="B45" s="144"/>
      <c r="C45" s="144"/>
      <c r="D45" s="144"/>
      <c r="E45" s="2"/>
      <c r="F45" s="144"/>
      <c r="G45" s="144"/>
      <c r="H45" s="144"/>
      <c r="I45" s="144"/>
      <c r="J45" s="258"/>
    </row>
    <row r="46" spans="1:10">
      <c r="A46" s="143"/>
      <c r="B46" s="144"/>
      <c r="C46" s="144"/>
      <c r="D46" s="144"/>
      <c r="E46" s="2"/>
      <c r="F46" s="144"/>
      <c r="G46" s="144"/>
      <c r="H46" s="144"/>
      <c r="I46" s="144"/>
      <c r="J46" s="258"/>
    </row>
    <row r="47" spans="1:10">
      <c r="A47" s="143"/>
      <c r="B47" s="144"/>
      <c r="C47" s="144"/>
      <c r="D47" s="144"/>
      <c r="E47" s="2"/>
      <c r="F47" s="144"/>
      <c r="G47" s="144"/>
      <c r="H47" s="144"/>
      <c r="I47" s="144"/>
      <c r="J47" s="258"/>
    </row>
    <row r="48" spans="1:10">
      <c r="A48" s="143"/>
      <c r="B48" s="144"/>
      <c r="C48" s="144"/>
      <c r="D48" s="144"/>
      <c r="E48" s="2"/>
      <c r="F48" s="144"/>
      <c r="G48" s="144"/>
      <c r="H48" s="144"/>
      <c r="I48" s="144"/>
      <c r="J48" s="258"/>
    </row>
    <row r="49" spans="1:10" ht="16" thickBot="1">
      <c r="A49" s="269"/>
      <c r="B49" s="270"/>
      <c r="C49" s="340"/>
      <c r="D49" s="340"/>
      <c r="E49" s="340"/>
      <c r="F49" s="340"/>
      <c r="G49" s="340"/>
      <c r="H49" s="340"/>
      <c r="I49" s="340"/>
      <c r="J49" s="341"/>
    </row>
    <row r="50" spans="1:10">
      <c r="A50" s="150"/>
      <c r="B50" s="2"/>
      <c r="C50" s="2"/>
      <c r="D50" s="2"/>
      <c r="E50" s="2"/>
      <c r="F50" s="2"/>
      <c r="G50" s="2"/>
      <c r="H50" s="2"/>
      <c r="I50" s="2"/>
      <c r="J50" s="279" t="s">
        <v>1515</v>
      </c>
    </row>
    <row r="51" spans="1:10">
      <c r="A51" s="59"/>
      <c r="B51" s="59"/>
      <c r="C51" s="268"/>
      <c r="D51" s="268"/>
      <c r="E51" s="59"/>
      <c r="F51" s="59"/>
      <c r="G51" s="59"/>
      <c r="H51" s="59"/>
      <c r="I51" s="59"/>
      <c r="J51" s="59"/>
    </row>
    <row r="52" spans="1:10">
      <c r="A52" s="125">
        <v>96</v>
      </c>
      <c r="B52" s="125"/>
      <c r="C52" s="125"/>
      <c r="D52" s="125"/>
      <c r="E52" s="125"/>
      <c r="F52" s="125"/>
      <c r="G52" s="125"/>
      <c r="H52" s="125"/>
      <c r="I52" s="125"/>
      <c r="J52" s="125"/>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A1:I73"/>
  <sheetViews>
    <sheetView defaultGridColor="0" colorId="22" zoomScale="75" zoomScaleNormal="75" workbookViewId="0">
      <selection activeCell="H12" sqref="H12"/>
    </sheetView>
  </sheetViews>
  <sheetFormatPr defaultColWidth="9.84375" defaultRowHeight="15.5"/>
  <cols>
    <col min="1" max="1" width="2.84375" style="570" customWidth="1"/>
    <col min="2" max="2" width="7.84375" style="570" customWidth="1"/>
    <col min="3" max="3" width="1.84375" style="570" customWidth="1"/>
    <col min="4" max="4" width="20.84375" style="570" customWidth="1"/>
    <col min="5" max="5" width="21.84375" style="570" customWidth="1"/>
    <col min="6" max="6" width="20.84375" style="570" customWidth="1"/>
    <col min="7" max="7" width="1.84375" style="570" customWidth="1"/>
    <col min="8" max="8" width="18.84375" style="570" customWidth="1"/>
    <col min="9" max="9" width="1.84375" style="570" customWidth="1"/>
    <col min="10" max="16384" width="9.84375" style="570"/>
  </cols>
  <sheetData>
    <row r="1" spans="1:9" ht="17" customHeight="1" thickBot="1">
      <c r="A1" s="1116" t="str">
        <f>'Data Sheet'!A46</f>
        <v>Annual Report of VERIZON NEW YORK INC.                                      For the period ending DECEMBER 31, 2023</v>
      </c>
      <c r="B1" s="559"/>
      <c r="C1" s="559"/>
      <c r="D1" s="559"/>
      <c r="E1" s="559"/>
      <c r="F1" s="559"/>
      <c r="G1" s="559"/>
      <c r="H1" s="559"/>
      <c r="I1" s="559"/>
    </row>
    <row r="2" spans="1:9">
      <c r="A2" s="1471"/>
      <c r="B2" s="1400"/>
      <c r="C2" s="1400"/>
      <c r="D2" s="1400"/>
      <c r="E2" s="1400"/>
      <c r="F2" s="1400"/>
      <c r="G2" s="1400"/>
      <c r="H2" s="1400"/>
      <c r="I2" s="1472"/>
    </row>
    <row r="3" spans="1:9">
      <c r="A3" s="569"/>
      <c r="B3" s="559"/>
      <c r="C3" s="559"/>
      <c r="D3" s="559"/>
      <c r="E3" s="559"/>
      <c r="F3" s="559"/>
      <c r="G3" s="559"/>
      <c r="H3" s="559"/>
      <c r="I3" s="571"/>
    </row>
    <row r="4" spans="1:9" ht="18">
      <c r="A4" s="569"/>
      <c r="B4" s="720" t="s">
        <v>135</v>
      </c>
      <c r="C4" s="561"/>
      <c r="D4" s="561"/>
      <c r="E4" s="561"/>
      <c r="F4" s="561"/>
      <c r="G4" s="561"/>
      <c r="H4" s="561"/>
      <c r="I4" s="571"/>
    </row>
    <row r="5" spans="1:9" ht="17" customHeight="1">
      <c r="A5" s="569"/>
      <c r="B5" s="720"/>
      <c r="C5" s="561"/>
      <c r="D5" s="561"/>
      <c r="E5" s="561"/>
      <c r="F5" s="561"/>
      <c r="G5" s="561"/>
      <c r="H5" s="561"/>
      <c r="I5" s="571"/>
    </row>
    <row r="6" spans="1:9">
      <c r="A6" s="1284"/>
      <c r="B6" s="1286"/>
      <c r="C6" s="1286"/>
      <c r="D6" s="1286"/>
      <c r="E6" s="1286"/>
      <c r="F6" s="1286"/>
      <c r="G6" s="1286"/>
      <c r="H6" s="1286"/>
      <c r="I6" s="1288"/>
    </row>
    <row r="7" spans="1:9" ht="17" customHeight="1">
      <c r="A7" s="569"/>
      <c r="B7" s="632"/>
      <c r="C7" s="559"/>
      <c r="D7" s="559"/>
      <c r="E7" s="559"/>
      <c r="F7" s="632"/>
      <c r="G7" s="559"/>
      <c r="H7" s="559"/>
      <c r="I7" s="571"/>
    </row>
    <row r="8" spans="1:9" ht="17" customHeight="1">
      <c r="A8" s="569"/>
      <c r="B8" s="633" t="s">
        <v>35</v>
      </c>
      <c r="C8" s="559"/>
      <c r="D8" s="559"/>
      <c r="E8" s="1280" t="s">
        <v>136</v>
      </c>
      <c r="F8" s="632"/>
      <c r="G8" s="559"/>
      <c r="H8" s="1280" t="s">
        <v>1719</v>
      </c>
      <c r="I8" s="571"/>
    </row>
    <row r="9" spans="1:9" ht="17" customHeight="1">
      <c r="A9" s="569"/>
      <c r="B9" s="633" t="s">
        <v>47</v>
      </c>
      <c r="C9" s="559"/>
      <c r="D9" s="559"/>
      <c r="E9" s="1280" t="s">
        <v>459</v>
      </c>
      <c r="F9" s="632"/>
      <c r="G9" s="559"/>
      <c r="H9" s="1280" t="s">
        <v>460</v>
      </c>
      <c r="I9" s="571"/>
    </row>
    <row r="10" spans="1:9" ht="17" customHeight="1">
      <c r="A10" s="1284"/>
      <c r="B10" s="1287"/>
      <c r="C10" s="1286"/>
      <c r="D10" s="1286"/>
      <c r="E10" s="1286"/>
      <c r="F10" s="1287"/>
      <c r="G10" s="1286"/>
      <c r="H10" s="1286"/>
      <c r="I10" s="1288"/>
    </row>
    <row r="11" spans="1:9" ht="17" customHeight="1">
      <c r="A11" s="569"/>
      <c r="B11" s="632"/>
      <c r="C11" s="559"/>
      <c r="D11" s="559"/>
      <c r="E11" s="559"/>
      <c r="F11" s="632"/>
      <c r="G11" s="627"/>
      <c r="H11" s="627"/>
      <c r="I11" s="630"/>
    </row>
    <row r="12" spans="1:9" ht="17" customHeight="1">
      <c r="A12" s="569"/>
      <c r="B12" s="633" t="s">
        <v>463</v>
      </c>
      <c r="C12" s="559"/>
      <c r="D12" s="559" t="s">
        <v>137</v>
      </c>
      <c r="E12" s="559"/>
      <c r="F12" s="632"/>
      <c r="G12" s="559"/>
      <c r="H12" s="1789">
        <f>Sch.44!E150</f>
        <v>1113149790.4500005</v>
      </c>
      <c r="I12" s="571"/>
    </row>
    <row r="13" spans="1:9" ht="17" customHeight="1">
      <c r="A13" s="569"/>
      <c r="B13" s="633" t="s">
        <v>820</v>
      </c>
      <c r="C13" s="559"/>
      <c r="D13" s="559" t="s">
        <v>3136</v>
      </c>
      <c r="E13" s="559"/>
      <c r="F13" s="632"/>
      <c r="G13" s="559"/>
      <c r="H13" s="1789">
        <v>218610637.23006746</v>
      </c>
      <c r="I13" s="571"/>
    </row>
    <row r="14" spans="1:9" ht="17" customHeight="1">
      <c r="A14" s="569"/>
      <c r="B14" s="633" t="s">
        <v>1058</v>
      </c>
      <c r="C14" s="559"/>
      <c r="D14" s="559" t="s">
        <v>138</v>
      </c>
      <c r="E14" s="559"/>
      <c r="F14" s="632"/>
      <c r="G14" s="559"/>
      <c r="H14" s="1789">
        <v>325995808.48000032</v>
      </c>
      <c r="I14" s="571"/>
    </row>
    <row r="15" spans="1:9">
      <c r="A15" s="569"/>
      <c r="B15" s="633" t="s">
        <v>70</v>
      </c>
      <c r="C15" s="559"/>
      <c r="D15" s="559" t="s">
        <v>3137</v>
      </c>
      <c r="E15" s="559"/>
      <c r="F15" s="632"/>
      <c r="G15" s="559"/>
      <c r="H15" s="1789">
        <v>32071675.449999988</v>
      </c>
      <c r="I15" s="571"/>
    </row>
    <row r="16" spans="1:9">
      <c r="A16" s="569"/>
      <c r="B16" s="632"/>
      <c r="C16" s="559"/>
      <c r="D16" s="559"/>
      <c r="E16" s="559"/>
      <c r="F16" s="632"/>
      <c r="G16" s="559"/>
      <c r="H16" s="1002"/>
      <c r="I16" s="571"/>
    </row>
    <row r="17" spans="1:9">
      <c r="A17" s="569"/>
      <c r="B17" s="632"/>
      <c r="C17" s="559"/>
      <c r="D17" s="559" t="s">
        <v>139</v>
      </c>
      <c r="E17" s="559"/>
      <c r="F17" s="632"/>
      <c r="G17" s="559"/>
      <c r="H17" s="1002"/>
      <c r="I17" s="571"/>
    </row>
    <row r="18" spans="1:9">
      <c r="A18" s="569"/>
      <c r="B18" s="633" t="s">
        <v>71</v>
      </c>
      <c r="C18" s="559"/>
      <c r="D18" s="1025"/>
      <c r="E18" s="1025"/>
      <c r="F18" s="1072"/>
      <c r="G18" s="1025"/>
      <c r="H18" s="822"/>
      <c r="I18" s="571"/>
    </row>
    <row r="19" spans="1:9" ht="17" customHeight="1">
      <c r="A19" s="569"/>
      <c r="B19" s="633" t="s">
        <v>471</v>
      </c>
      <c r="C19" s="559"/>
      <c r="D19" s="1025"/>
      <c r="E19" s="1025"/>
      <c r="F19" s="1072"/>
      <c r="G19" s="1025"/>
      <c r="H19" s="1025"/>
      <c r="I19" s="571"/>
    </row>
    <row r="20" spans="1:9">
      <c r="A20" s="569"/>
      <c r="B20" s="633" t="s">
        <v>474</v>
      </c>
      <c r="C20" s="559"/>
      <c r="D20" s="1025"/>
      <c r="E20" s="1025"/>
      <c r="F20" s="1072"/>
      <c r="G20" s="1025"/>
      <c r="H20" s="1025"/>
      <c r="I20" s="571"/>
    </row>
    <row r="21" spans="1:9">
      <c r="A21" s="569"/>
      <c r="B21" s="633" t="s">
        <v>2064</v>
      </c>
      <c r="C21" s="559"/>
      <c r="D21" s="1025"/>
      <c r="E21" s="1025"/>
      <c r="F21" s="1072"/>
      <c r="G21" s="1025"/>
      <c r="H21" s="1002"/>
      <c r="I21" s="571"/>
    </row>
    <row r="22" spans="1:9">
      <c r="A22" s="569"/>
      <c r="B22" s="633" t="s">
        <v>334</v>
      </c>
      <c r="C22" s="559"/>
      <c r="D22" s="1025"/>
      <c r="E22" s="1025"/>
      <c r="F22" s="1072"/>
      <c r="G22" s="1025"/>
      <c r="H22" s="1002"/>
      <c r="I22" s="571"/>
    </row>
    <row r="23" spans="1:9">
      <c r="A23" s="569"/>
      <c r="B23" s="633" t="s">
        <v>72</v>
      </c>
      <c r="C23" s="559"/>
      <c r="D23" s="1025"/>
      <c r="E23" s="1025"/>
      <c r="F23" s="1072"/>
      <c r="G23" s="1025"/>
      <c r="H23" s="1002"/>
      <c r="I23" s="571"/>
    </row>
    <row r="24" spans="1:9">
      <c r="A24" s="569"/>
      <c r="B24" s="633" t="s">
        <v>73</v>
      </c>
      <c r="C24" s="559"/>
      <c r="D24" s="1025"/>
      <c r="E24" s="1025"/>
      <c r="F24" s="1072"/>
      <c r="G24" s="1025"/>
      <c r="H24" s="1002"/>
      <c r="I24" s="571"/>
    </row>
    <row r="25" spans="1:9">
      <c r="A25" s="569"/>
      <c r="B25" s="633" t="s">
        <v>74</v>
      </c>
      <c r="C25" s="559"/>
      <c r="D25" s="1025"/>
      <c r="E25" s="1025"/>
      <c r="F25" s="1072"/>
      <c r="G25" s="1025"/>
      <c r="H25" s="1002"/>
      <c r="I25" s="571"/>
    </row>
    <row r="26" spans="1:9">
      <c r="A26" s="569"/>
      <c r="B26" s="633" t="s">
        <v>75</v>
      </c>
      <c r="C26" s="559"/>
      <c r="D26" s="1025"/>
      <c r="E26" s="1025"/>
      <c r="F26" s="1072"/>
      <c r="G26" s="1025"/>
      <c r="H26" s="1002"/>
      <c r="I26" s="571"/>
    </row>
    <row r="27" spans="1:9" ht="17" customHeight="1">
      <c r="A27" s="569"/>
      <c r="B27" s="633" t="s">
        <v>76</v>
      </c>
      <c r="C27" s="559"/>
      <c r="D27" s="1025"/>
      <c r="E27" s="1025"/>
      <c r="F27" s="1072"/>
      <c r="G27" s="1025"/>
      <c r="H27" s="1002"/>
      <c r="I27" s="571"/>
    </row>
    <row r="28" spans="1:9" ht="17" customHeight="1">
      <c r="A28" s="569"/>
      <c r="B28" s="633" t="s">
        <v>77</v>
      </c>
      <c r="C28" s="559"/>
      <c r="D28" s="1025"/>
      <c r="E28" s="1025"/>
      <c r="F28" s="1072"/>
      <c r="G28" s="1025"/>
      <c r="H28" s="1002"/>
      <c r="I28" s="571"/>
    </row>
    <row r="29" spans="1:9" ht="17" customHeight="1">
      <c r="A29" s="569"/>
      <c r="B29" s="633" t="s">
        <v>78</v>
      </c>
      <c r="C29" s="559"/>
      <c r="D29" s="1025"/>
      <c r="E29" s="1025"/>
      <c r="F29" s="1072"/>
      <c r="G29" s="1025"/>
      <c r="H29" s="1002"/>
      <c r="I29" s="571"/>
    </row>
    <row r="30" spans="1:9" ht="17" customHeight="1">
      <c r="A30" s="569"/>
      <c r="B30" s="633" t="s">
        <v>79</v>
      </c>
      <c r="C30" s="559"/>
      <c r="D30" s="1025"/>
      <c r="E30" s="1025"/>
      <c r="F30" s="1072"/>
      <c r="G30" s="1025"/>
      <c r="H30" s="1002"/>
      <c r="I30" s="571"/>
    </row>
    <row r="31" spans="1:9" ht="17" customHeight="1">
      <c r="A31" s="569"/>
      <c r="B31" s="633" t="s">
        <v>80</v>
      </c>
      <c r="C31" s="559"/>
      <c r="D31" s="1025"/>
      <c r="E31" s="1025"/>
      <c r="F31" s="1072"/>
      <c r="G31" s="1025"/>
      <c r="H31" s="1002"/>
      <c r="I31" s="571"/>
    </row>
    <row r="32" spans="1:9" ht="17" customHeight="1">
      <c r="A32" s="569"/>
      <c r="B32" s="633" t="s">
        <v>81</v>
      </c>
      <c r="C32" s="559"/>
      <c r="D32" s="1025"/>
      <c r="E32" s="1025"/>
      <c r="F32" s="1072"/>
      <c r="G32" s="1025"/>
      <c r="H32" s="1002"/>
      <c r="I32" s="571"/>
    </row>
    <row r="33" spans="1:9" ht="17" customHeight="1">
      <c r="A33" s="569"/>
      <c r="B33" s="632"/>
      <c r="C33" s="559"/>
      <c r="D33" s="559"/>
      <c r="E33" s="559"/>
      <c r="F33" s="632"/>
      <c r="G33" s="627"/>
      <c r="H33" s="1790"/>
      <c r="I33" s="630"/>
    </row>
    <row r="34" spans="1:9" ht="17" customHeight="1" thickBot="1">
      <c r="A34" s="569"/>
      <c r="B34" s="633" t="s">
        <v>82</v>
      </c>
      <c r="C34" s="559"/>
      <c r="D34" s="559"/>
      <c r="E34" s="559" t="s">
        <v>140</v>
      </c>
      <c r="F34" s="632"/>
      <c r="G34" s="1791"/>
      <c r="H34" s="1792">
        <f>SUM(H12:H33)</f>
        <v>1689827911.6100683</v>
      </c>
      <c r="I34" s="1793"/>
    </row>
    <row r="35" spans="1:9" ht="16" thickTop="1">
      <c r="A35" s="1284"/>
      <c r="B35" s="1287"/>
      <c r="C35" s="1286"/>
      <c r="D35" s="1286"/>
      <c r="E35" s="1286"/>
      <c r="F35" s="1287"/>
      <c r="G35" s="1286"/>
      <c r="H35" s="1568"/>
      <c r="I35" s="1288"/>
    </row>
    <row r="36" spans="1:9">
      <c r="A36" s="569"/>
      <c r="B36" s="559"/>
      <c r="C36" s="559"/>
      <c r="D36" s="559"/>
      <c r="E36" s="559"/>
      <c r="F36" s="559"/>
      <c r="G36" s="1215"/>
      <c r="H36" s="1500"/>
      <c r="I36" s="571"/>
    </row>
    <row r="37" spans="1:9" ht="18">
      <c r="A37" s="569"/>
      <c r="B37" s="720" t="s">
        <v>141</v>
      </c>
      <c r="C37" s="561"/>
      <c r="D37" s="561"/>
      <c r="E37" s="561"/>
      <c r="F37" s="561"/>
      <c r="G37" s="1218"/>
      <c r="H37" s="1540"/>
      <c r="I37" s="571"/>
    </row>
    <row r="38" spans="1:9" ht="17" customHeight="1">
      <c r="A38" s="569"/>
      <c r="B38" s="720"/>
      <c r="C38" s="559"/>
      <c r="D38" s="559"/>
      <c r="E38" s="559"/>
      <c r="F38" s="559"/>
      <c r="G38" s="1215"/>
      <c r="H38" s="1500"/>
      <c r="I38" s="571"/>
    </row>
    <row r="39" spans="1:9">
      <c r="A39" s="569"/>
      <c r="B39" s="561">
        <v>21</v>
      </c>
      <c r="C39" s="559"/>
      <c r="D39" s="570" t="s">
        <v>3276</v>
      </c>
      <c r="E39" s="559"/>
      <c r="F39" s="559"/>
      <c r="G39" s="1215"/>
      <c r="H39" s="1199">
        <v>235</v>
      </c>
      <c r="I39" s="571"/>
    </row>
    <row r="40" spans="1:9">
      <c r="A40" s="569"/>
      <c r="B40" s="561">
        <v>22</v>
      </c>
      <c r="C40" s="559"/>
      <c r="D40" s="570" t="s">
        <v>3277</v>
      </c>
      <c r="E40" s="559"/>
      <c r="F40" s="559"/>
      <c r="G40" s="1215"/>
      <c r="H40" s="1199">
        <v>827</v>
      </c>
      <c r="I40" s="571"/>
    </row>
    <row r="41" spans="1:9" ht="17" customHeight="1">
      <c r="A41" s="569"/>
      <c r="B41" s="1280">
        <v>23</v>
      </c>
      <c r="C41" s="559"/>
      <c r="D41" s="570" t="s">
        <v>3278</v>
      </c>
      <c r="E41" s="559"/>
      <c r="F41" s="559"/>
      <c r="G41" s="1215"/>
      <c r="H41" s="1199">
        <v>7712</v>
      </c>
      <c r="I41" s="571"/>
    </row>
    <row r="42" spans="1:9" ht="17" customHeight="1">
      <c r="A42" s="569"/>
      <c r="B42" s="1280">
        <v>24</v>
      </c>
      <c r="C42" s="559"/>
      <c r="D42" s="570" t="s">
        <v>3279</v>
      </c>
      <c r="E42" s="559"/>
      <c r="F42" s="559"/>
      <c r="G42" s="1215"/>
      <c r="H42" s="1199">
        <v>42</v>
      </c>
      <c r="I42" s="571"/>
    </row>
    <row r="43" spans="1:9" ht="17" customHeight="1">
      <c r="A43" s="569"/>
      <c r="B43" s="1280">
        <v>25</v>
      </c>
      <c r="C43" s="559"/>
      <c r="G43" s="1215"/>
      <c r="H43" s="1199"/>
      <c r="I43" s="571"/>
    </row>
    <row r="44" spans="1:9" ht="17" customHeight="1">
      <c r="A44" s="569"/>
      <c r="B44" s="1280">
        <v>26</v>
      </c>
      <c r="C44" s="559"/>
      <c r="E44" s="559"/>
      <c r="F44" s="559"/>
      <c r="G44" s="1215"/>
      <c r="H44" s="1199"/>
      <c r="I44" s="571"/>
    </row>
    <row r="45" spans="1:9" ht="17" customHeight="1">
      <c r="A45" s="569"/>
      <c r="B45" s="1280">
        <v>27</v>
      </c>
      <c r="C45" s="559"/>
      <c r="D45" s="559"/>
      <c r="E45" s="559"/>
      <c r="F45" s="559"/>
      <c r="G45" s="1215"/>
      <c r="H45" s="1002"/>
      <c r="I45" s="571"/>
    </row>
    <row r="46" spans="1:9">
      <c r="A46" s="569"/>
      <c r="B46" s="1280">
        <v>28</v>
      </c>
      <c r="C46" s="559"/>
      <c r="D46" s="559"/>
      <c r="E46" s="559"/>
      <c r="F46" s="559"/>
      <c r="G46" s="1215"/>
      <c r="H46" s="1002"/>
      <c r="I46" s="571"/>
    </row>
    <row r="47" spans="1:9" ht="17" customHeight="1">
      <c r="A47" s="569"/>
      <c r="B47" s="1280">
        <v>29</v>
      </c>
      <c r="C47" s="559"/>
      <c r="D47" s="559"/>
      <c r="E47" s="559"/>
      <c r="F47" s="559"/>
      <c r="G47" s="1215"/>
      <c r="H47" s="1002"/>
      <c r="I47" s="571"/>
    </row>
    <row r="48" spans="1:9" ht="17" customHeight="1">
      <c r="A48" s="569"/>
      <c r="B48" s="1280">
        <v>30</v>
      </c>
      <c r="C48" s="559"/>
      <c r="D48" s="559"/>
      <c r="E48" s="559"/>
      <c r="F48" s="559"/>
      <c r="G48" s="1215"/>
      <c r="H48" s="1002"/>
      <c r="I48" s="571"/>
    </row>
    <row r="49" spans="1:9" ht="17" customHeight="1">
      <c r="A49" s="569"/>
      <c r="B49" s="1280">
        <v>31</v>
      </c>
      <c r="C49" s="559"/>
      <c r="D49" s="559"/>
      <c r="E49" s="559"/>
      <c r="F49" s="559"/>
      <c r="G49" s="1215"/>
      <c r="H49" s="1002"/>
      <c r="I49" s="571"/>
    </row>
    <row r="50" spans="1:9" ht="17" customHeight="1" thickBot="1">
      <c r="A50" s="569"/>
      <c r="B50" s="1280">
        <v>32</v>
      </c>
      <c r="C50" s="559"/>
      <c r="D50" s="559"/>
      <c r="E50" s="1280" t="s">
        <v>142</v>
      </c>
      <c r="F50" s="559"/>
      <c r="G50" s="1794"/>
      <c r="H50" s="1795">
        <f>SUM(H39:H49)</f>
        <v>8816</v>
      </c>
      <c r="I50" s="1796"/>
    </row>
    <row r="51" spans="1:9" ht="17" customHeight="1" thickTop="1">
      <c r="A51" s="569"/>
      <c r="B51" s="559"/>
      <c r="C51" s="559"/>
      <c r="D51" s="559"/>
      <c r="E51" s="559"/>
      <c r="F51" s="559"/>
      <c r="G51" s="1215"/>
      <c r="H51" s="1500"/>
      <c r="I51" s="571"/>
    </row>
    <row r="52" spans="1:9" ht="17" customHeight="1">
      <c r="A52" s="569"/>
      <c r="B52" s="559"/>
      <c r="C52" s="559"/>
      <c r="D52" s="559"/>
      <c r="E52" s="559"/>
      <c r="F52" s="559"/>
      <c r="G52" s="1215"/>
      <c r="H52" s="1500"/>
      <c r="I52" s="571"/>
    </row>
    <row r="53" spans="1:9" ht="17" customHeight="1" thickBot="1">
      <c r="A53" s="1302"/>
      <c r="B53" s="648"/>
      <c r="C53" s="648"/>
      <c r="D53" s="648"/>
      <c r="E53" s="648"/>
      <c r="F53" s="648"/>
      <c r="G53" s="1509"/>
      <c r="H53" s="1797"/>
      <c r="I53" s="1303"/>
    </row>
    <row r="54" spans="1:9" ht="17" customHeight="1">
      <c r="A54" s="559"/>
      <c r="B54" s="559"/>
      <c r="C54" s="559"/>
      <c r="D54" s="559"/>
      <c r="E54" s="559"/>
      <c r="F54" s="559"/>
      <c r="G54" s="559"/>
      <c r="H54" s="1798" t="s">
        <v>1515</v>
      </c>
      <c r="I54" s="559"/>
    </row>
    <row r="55" spans="1:9" ht="17" customHeight="1">
      <c r="A55" s="559"/>
      <c r="B55" s="561">
        <v>97</v>
      </c>
      <c r="C55" s="561"/>
      <c r="D55" s="561"/>
      <c r="E55" s="561"/>
      <c r="F55" s="561"/>
      <c r="G55" s="561"/>
      <c r="H55" s="1540"/>
      <c r="I55" s="559"/>
    </row>
    <row r="56" spans="1:9">
      <c r="A56" s="559"/>
      <c r="B56" s="559"/>
    </row>
    <row r="57" spans="1:9">
      <c r="A57" s="559"/>
      <c r="B57" s="559"/>
    </row>
    <row r="58" spans="1:9">
      <c r="A58" s="559"/>
      <c r="B58" s="559"/>
    </row>
    <row r="59" spans="1:9">
      <c r="A59" s="559"/>
      <c r="B59" s="559"/>
    </row>
    <row r="60" spans="1:9">
      <c r="A60" s="559"/>
      <c r="B60" s="559"/>
    </row>
    <row r="61" spans="1:9">
      <c r="A61" s="559"/>
      <c r="B61" s="559"/>
    </row>
    <row r="62" spans="1:9">
      <c r="A62" s="559"/>
      <c r="B62" s="559"/>
    </row>
    <row r="63" spans="1:9">
      <c r="A63" s="559"/>
      <c r="B63" s="559"/>
    </row>
    <row r="64" spans="1:9">
      <c r="A64" s="559"/>
      <c r="B64" s="559"/>
    </row>
    <row r="65" spans="1:2">
      <c r="A65" s="559"/>
      <c r="B65" s="559"/>
    </row>
    <row r="66" spans="1:2">
      <c r="A66" s="559"/>
      <c r="B66" s="559"/>
    </row>
    <row r="67" spans="1:2">
      <c r="A67" s="559"/>
      <c r="B67" s="559"/>
    </row>
    <row r="68" spans="1:2">
      <c r="A68" s="559"/>
      <c r="B68" s="559"/>
    </row>
    <row r="69" spans="1:2">
      <c r="A69" s="559"/>
      <c r="B69" s="559"/>
    </row>
    <row r="70" spans="1:2">
      <c r="A70" s="559"/>
      <c r="B70" s="559"/>
    </row>
    <row r="71" spans="1:2">
      <c r="A71" s="559"/>
      <c r="B71" s="559"/>
    </row>
    <row r="72" spans="1:2">
      <c r="A72" s="559"/>
      <c r="B72" s="559"/>
    </row>
    <row r="73" spans="1:2">
      <c r="A73" s="559"/>
      <c r="B73" s="559"/>
    </row>
  </sheetData>
  <printOptions horizontalCentered="1"/>
  <pageMargins left="0.5" right="0.5" top="0.5" bottom="0.5" header="0.5" footer="0.5"/>
  <pageSetup scale="81" orientation="portrait" r:id="rId1"/>
  <headerFooter alignWithMargins="0"/>
  <ignoredErrors>
    <ignoredError sqref="B1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56</xdr:row>
                    <xdr:rowOff>31750</xdr:rowOff>
                  </from>
                  <to>
                    <xdr:col>0</xdr:col>
                    <xdr:colOff>0</xdr:colOff>
                    <xdr:row>58</xdr:row>
                    <xdr:rowOff>76200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dimension ref="A1:G449"/>
  <sheetViews>
    <sheetView defaultGridColor="0" colorId="22" zoomScale="75" zoomScaleNormal="75" workbookViewId="0"/>
  </sheetViews>
  <sheetFormatPr defaultColWidth="9.84375" defaultRowHeight="15.5"/>
  <cols>
    <col min="1" max="1" width="4.84375" customWidth="1"/>
    <col min="2" max="2" width="45.4609375" customWidth="1"/>
    <col min="3" max="3" width="19.3828125" customWidth="1"/>
    <col min="4" max="4" width="16" style="1988" bestFit="1" customWidth="1"/>
  </cols>
  <sheetData>
    <row r="1" spans="1:7" ht="18">
      <c r="A1" s="510" t="s">
        <v>143</v>
      </c>
      <c r="B1" s="510"/>
      <c r="C1" s="510"/>
      <c r="D1" s="1975"/>
      <c r="E1" s="510"/>
      <c r="F1" s="4"/>
      <c r="G1" s="4"/>
    </row>
    <row r="2" spans="1:7" ht="18">
      <c r="A2" s="510"/>
      <c r="B2" s="510"/>
      <c r="C2" s="510"/>
      <c r="D2" s="1975"/>
      <c r="E2" s="510"/>
      <c r="F2" s="4"/>
      <c r="G2" s="4"/>
    </row>
    <row r="3" spans="1:7" ht="18">
      <c r="A3" s="510"/>
      <c r="B3" s="510" t="s">
        <v>693</v>
      </c>
      <c r="C3" s="510"/>
      <c r="D3" s="1975"/>
      <c r="E3" s="510"/>
      <c r="F3" s="4"/>
      <c r="G3" s="4"/>
    </row>
    <row r="4" spans="1:7" ht="18">
      <c r="A4" s="510"/>
      <c r="B4" s="510" t="s">
        <v>144</v>
      </c>
      <c r="C4" s="510"/>
      <c r="D4" s="1975"/>
      <c r="E4" s="510"/>
      <c r="F4" s="4"/>
      <c r="G4" s="4"/>
    </row>
    <row r="5" spans="1:7" ht="18">
      <c r="A5" s="510"/>
      <c r="B5" s="510" t="s">
        <v>145</v>
      </c>
      <c r="C5" s="510"/>
      <c r="D5" s="1975"/>
      <c r="E5" s="510"/>
      <c r="F5" s="4"/>
      <c r="G5" s="4"/>
    </row>
    <row r="6" spans="1:7" ht="18">
      <c r="A6" s="510"/>
      <c r="B6" s="510" t="str">
        <f>'Data Sheet'!C23</f>
        <v>VERIZON NEW YORK INC.</v>
      </c>
      <c r="C6" s="510"/>
      <c r="D6" s="1975"/>
      <c r="E6" s="510"/>
      <c r="F6" s="4"/>
      <c r="G6" s="4"/>
    </row>
    <row r="7" spans="1:7" ht="18">
      <c r="A7" s="510"/>
      <c r="B7" s="522" t="str">
        <f>'Data Sheet'!A40</f>
        <v>For the period ending DECEMBER 31, 2023</v>
      </c>
      <c r="C7" s="510"/>
      <c r="D7" s="1975"/>
      <c r="E7" s="510"/>
      <c r="F7" s="4"/>
      <c r="G7" s="4"/>
    </row>
    <row r="8" spans="1:7" ht="18">
      <c r="A8" s="510"/>
      <c r="B8" s="510"/>
      <c r="C8" s="510"/>
      <c r="D8" s="1975"/>
      <c r="E8" s="510"/>
      <c r="F8" s="4"/>
      <c r="G8" s="4"/>
    </row>
    <row r="9" spans="1:7" ht="18">
      <c r="A9" s="510"/>
      <c r="B9" s="510"/>
      <c r="C9" s="510"/>
      <c r="D9" s="1975"/>
      <c r="E9" s="510"/>
      <c r="F9" s="4"/>
      <c r="G9" s="4"/>
    </row>
    <row r="10" spans="1:7" ht="18">
      <c r="A10" s="510"/>
      <c r="B10" s="510"/>
      <c r="C10" s="510"/>
      <c r="D10" s="1975"/>
      <c r="E10" s="510"/>
      <c r="F10" s="4"/>
      <c r="G10" s="4"/>
    </row>
    <row r="11" spans="1:7">
      <c r="A11" s="4" t="str">
        <f>'Data Sheet'!A46</f>
        <v>Annual Report of VERIZON NEW YORK INC.                                      For the period ending DECEMBER 31, 2023</v>
      </c>
      <c r="B11" s="4"/>
      <c r="C11" s="4"/>
      <c r="D11" s="922"/>
      <c r="E11" s="4"/>
      <c r="F11" s="4"/>
      <c r="G11" s="4"/>
    </row>
    <row r="12" spans="1:7">
      <c r="A12" s="4"/>
      <c r="B12" s="4"/>
      <c r="C12" s="4"/>
      <c r="D12" s="922"/>
      <c r="E12" s="4"/>
      <c r="F12" s="4"/>
      <c r="G12" s="4"/>
    </row>
    <row r="13" spans="1:7">
      <c r="A13" s="4"/>
      <c r="B13" s="4"/>
      <c r="C13" s="4"/>
      <c r="D13" s="922"/>
      <c r="E13" s="4"/>
      <c r="F13" s="4"/>
      <c r="G13" s="4"/>
    </row>
    <row r="14" spans="1:7" ht="18">
      <c r="A14" s="410" t="s">
        <v>146</v>
      </c>
      <c r="B14" s="410"/>
      <c r="C14" s="410"/>
      <c r="D14" s="1976"/>
      <c r="E14" s="4"/>
      <c r="F14" s="4"/>
      <c r="G14" s="4"/>
    </row>
    <row r="15" spans="1:7">
      <c r="A15" s="4"/>
      <c r="B15" s="4"/>
      <c r="C15" s="4"/>
      <c r="D15" s="922"/>
      <c r="E15" s="4"/>
      <c r="F15" s="4"/>
      <c r="G15" s="4"/>
    </row>
    <row r="16" spans="1:7">
      <c r="A16" s="4"/>
      <c r="B16" s="4"/>
      <c r="C16" s="523" t="s">
        <v>147</v>
      </c>
      <c r="D16" s="922"/>
      <c r="E16" s="4"/>
      <c r="F16" s="4"/>
      <c r="G16" s="4"/>
    </row>
    <row r="17" spans="1:7">
      <c r="A17" s="4"/>
      <c r="B17" s="319" t="s">
        <v>2483</v>
      </c>
      <c r="C17" s="523" t="s">
        <v>148</v>
      </c>
      <c r="D17" s="922"/>
      <c r="E17" s="4"/>
      <c r="F17" s="4"/>
      <c r="G17" s="4"/>
    </row>
    <row r="18" spans="1:7">
      <c r="A18" s="4"/>
      <c r="B18" s="4"/>
      <c r="C18" s="319" t="s">
        <v>149</v>
      </c>
      <c r="D18" s="922"/>
      <c r="E18" s="4"/>
      <c r="F18" s="4"/>
      <c r="G18" s="4"/>
    </row>
    <row r="19" spans="1:7">
      <c r="A19" s="4">
        <v>1</v>
      </c>
      <c r="B19" s="4" t="s">
        <v>150</v>
      </c>
      <c r="C19" s="4" t="s">
        <v>151</v>
      </c>
      <c r="D19" s="1977">
        <f>SUM(Sch.11!E11:E14)</f>
        <v>0</v>
      </c>
      <c r="E19" s="4"/>
      <c r="F19" s="4"/>
      <c r="G19" s="4"/>
    </row>
    <row r="20" spans="1:7">
      <c r="A20" s="4">
        <v>2</v>
      </c>
      <c r="B20" s="4" t="s">
        <v>152</v>
      </c>
      <c r="C20" s="4" t="s">
        <v>153</v>
      </c>
      <c r="D20" s="922">
        <f>SUM(Sch.11!E15,Sch.11!E17,Sch.11!E18)-SUM(Sch.11!E16,Sch.11!E19)</f>
        <v>712791134.10999775</v>
      </c>
      <c r="E20" s="4"/>
      <c r="F20" s="4"/>
      <c r="G20" s="4"/>
    </row>
    <row r="21" spans="1:7">
      <c r="A21" s="4">
        <v>3</v>
      </c>
      <c r="B21" s="4" t="s">
        <v>154</v>
      </c>
      <c r="C21" s="4" t="s">
        <v>155</v>
      </c>
      <c r="D21" s="922">
        <f>Sch.11!E31</f>
        <v>0</v>
      </c>
      <c r="E21" s="4"/>
      <c r="F21" s="4"/>
      <c r="G21" s="4"/>
    </row>
    <row r="22" spans="1:7">
      <c r="A22" s="4">
        <v>4</v>
      </c>
      <c r="B22" s="4" t="s">
        <v>156</v>
      </c>
      <c r="C22" s="100" t="s">
        <v>157</v>
      </c>
      <c r="D22" s="922">
        <f>D24-SUM(D19:D21)</f>
        <v>726987305.64999628</v>
      </c>
      <c r="E22" s="4"/>
      <c r="F22" s="4"/>
      <c r="G22" s="4"/>
    </row>
    <row r="23" spans="1:7">
      <c r="A23" s="4"/>
      <c r="B23" s="4"/>
      <c r="C23" s="4"/>
      <c r="D23" s="922"/>
      <c r="E23" s="4"/>
      <c r="F23" s="4"/>
      <c r="G23" s="4"/>
    </row>
    <row r="24" spans="1:7">
      <c r="A24" s="4">
        <v>5</v>
      </c>
      <c r="B24" s="319" t="s">
        <v>158</v>
      </c>
      <c r="C24" s="4" t="s">
        <v>159</v>
      </c>
      <c r="D24" s="922">
        <f>Sch.11!E32</f>
        <v>1439778439.759994</v>
      </c>
      <c r="E24" s="4"/>
      <c r="F24" s="4"/>
      <c r="G24" s="4"/>
    </row>
    <row r="25" spans="1:7">
      <c r="A25" s="4"/>
      <c r="B25" s="4"/>
      <c r="C25" s="4"/>
      <c r="D25" s="922"/>
      <c r="E25" s="4"/>
      <c r="F25" s="4"/>
      <c r="G25" s="4"/>
    </row>
    <row r="26" spans="1:7">
      <c r="A26" s="4"/>
      <c r="B26" s="319" t="s">
        <v>160</v>
      </c>
      <c r="C26" s="4"/>
      <c r="D26" s="922"/>
      <c r="E26" s="4"/>
      <c r="F26" s="4"/>
      <c r="G26" s="4"/>
    </row>
    <row r="27" spans="1:7">
      <c r="A27" s="4"/>
      <c r="B27" s="4"/>
      <c r="C27" s="4"/>
      <c r="D27" s="922"/>
      <c r="E27" s="4"/>
      <c r="F27" s="4"/>
      <c r="G27" s="4"/>
    </row>
    <row r="28" spans="1:7">
      <c r="A28" s="4">
        <v>6</v>
      </c>
      <c r="B28" s="4" t="s">
        <v>275</v>
      </c>
      <c r="C28" s="4" t="s">
        <v>161</v>
      </c>
      <c r="D28" s="922">
        <f>SUM(Sch.11!E34:E37)</f>
        <v>990410750.03999996</v>
      </c>
      <c r="E28" s="4"/>
      <c r="F28" s="4"/>
      <c r="G28" s="4"/>
    </row>
    <row r="29" spans="1:7">
      <c r="A29" s="4">
        <v>7</v>
      </c>
      <c r="B29" s="4" t="s">
        <v>162</v>
      </c>
      <c r="C29" s="4" t="s">
        <v>163</v>
      </c>
      <c r="D29" s="922">
        <f>Sch.11!E38</f>
        <v>413854.91</v>
      </c>
      <c r="E29" s="4"/>
      <c r="F29" s="4"/>
      <c r="G29" s="4"/>
    </row>
    <row r="30" spans="1:7">
      <c r="A30" s="4">
        <v>8</v>
      </c>
      <c r="B30" s="4" t="s">
        <v>164</v>
      </c>
      <c r="C30" s="4" t="s">
        <v>165</v>
      </c>
      <c r="D30" s="922">
        <f>SUM(Sch.11!E41:E42)</f>
        <v>37553348.850001693</v>
      </c>
      <c r="E30" s="4"/>
      <c r="F30" s="4"/>
      <c r="G30" s="4"/>
    </row>
    <row r="31" spans="1:7">
      <c r="A31" s="4">
        <v>9</v>
      </c>
      <c r="B31" s="4" t="s">
        <v>166</v>
      </c>
      <c r="C31" s="4" t="s">
        <v>167</v>
      </c>
      <c r="D31" s="922" t="str">
        <f>IF(ISERR(+Sch.11!E43)=0," ",+Sch.11!E43)</f>
        <v xml:space="preserve"> </v>
      </c>
      <c r="E31" s="4"/>
      <c r="F31" s="4"/>
      <c r="G31" s="4"/>
    </row>
    <row r="32" spans="1:7">
      <c r="A32" s="4">
        <v>10</v>
      </c>
      <c r="B32" s="4" t="s">
        <v>168</v>
      </c>
      <c r="C32" s="4" t="s">
        <v>169</v>
      </c>
      <c r="D32" s="922">
        <f>Sch.11!E44</f>
        <v>0</v>
      </c>
      <c r="E32" s="4"/>
      <c r="F32" s="4"/>
      <c r="G32" s="4"/>
    </row>
    <row r="33" spans="1:7">
      <c r="A33" s="4">
        <v>11</v>
      </c>
      <c r="B33" s="4" t="s">
        <v>170</v>
      </c>
      <c r="C33" s="100" t="s">
        <v>157</v>
      </c>
      <c r="D33" s="922">
        <f>D35-SUM(D28:D32)</f>
        <v>240926218.67000008</v>
      </c>
      <c r="E33" s="4"/>
      <c r="F33" s="4"/>
      <c r="G33" s="4"/>
    </row>
    <row r="34" spans="1:7">
      <c r="A34" s="4"/>
      <c r="B34" s="4"/>
      <c r="C34" s="4"/>
      <c r="D34" s="922"/>
      <c r="E34" s="4"/>
      <c r="F34" s="4"/>
      <c r="G34" s="4"/>
    </row>
    <row r="35" spans="1:7">
      <c r="A35" s="4">
        <v>12</v>
      </c>
      <c r="B35" s="319" t="s">
        <v>171</v>
      </c>
      <c r="C35" s="4" t="s">
        <v>172</v>
      </c>
      <c r="D35" s="922">
        <f>Sch.11!E45</f>
        <v>1269304172.4700017</v>
      </c>
      <c r="E35" s="4"/>
      <c r="F35" s="4"/>
      <c r="G35" s="4"/>
    </row>
    <row r="36" spans="1:7">
      <c r="A36" s="4"/>
      <c r="B36" s="4"/>
      <c r="C36" s="4"/>
      <c r="D36" s="922"/>
      <c r="E36" s="4"/>
      <c r="F36" s="4"/>
      <c r="G36" s="4"/>
    </row>
    <row r="37" spans="1:7">
      <c r="A37" s="4"/>
      <c r="B37" s="319" t="s">
        <v>2412</v>
      </c>
      <c r="C37" s="4"/>
      <c r="D37" s="922"/>
      <c r="E37" s="4"/>
      <c r="F37" s="4"/>
      <c r="G37" s="4"/>
    </row>
    <row r="38" spans="1:7">
      <c r="A38" s="4"/>
      <c r="B38" s="4"/>
      <c r="C38" s="4"/>
      <c r="D38" s="922"/>
      <c r="E38" s="4"/>
      <c r="F38" s="4"/>
      <c r="G38" s="4"/>
    </row>
    <row r="39" spans="1:7">
      <c r="A39" s="4">
        <v>13</v>
      </c>
      <c r="B39" s="4" t="s">
        <v>2430</v>
      </c>
      <c r="C39" s="4" t="s">
        <v>173</v>
      </c>
      <c r="D39" s="922">
        <f>Sch.11!E54</f>
        <v>37032872790.370003</v>
      </c>
      <c r="E39" s="4"/>
      <c r="F39" s="4"/>
      <c r="G39" s="4"/>
    </row>
    <row r="40" spans="1:7">
      <c r="A40" s="4">
        <v>14</v>
      </c>
      <c r="B40" s="4" t="s">
        <v>174</v>
      </c>
      <c r="C40" s="4" t="s">
        <v>175</v>
      </c>
      <c r="D40" s="922">
        <f>SUM(Sch.11!E55:E56)</f>
        <v>24938047315.550003</v>
      </c>
      <c r="E40" s="4"/>
      <c r="F40" s="4"/>
      <c r="G40" s="4"/>
    </row>
    <row r="41" spans="1:7">
      <c r="A41" s="4"/>
      <c r="B41" s="4"/>
      <c r="C41" s="4"/>
      <c r="D41" s="922"/>
      <c r="E41" s="4"/>
      <c r="F41" s="4"/>
      <c r="G41" s="4"/>
    </row>
    <row r="42" spans="1:7">
      <c r="A42" s="4">
        <v>15</v>
      </c>
      <c r="B42" s="319" t="s">
        <v>176</v>
      </c>
      <c r="C42" s="100" t="s">
        <v>157</v>
      </c>
      <c r="D42" s="922">
        <f>D39-D40</f>
        <v>12094825474.82</v>
      </c>
      <c r="E42" s="4"/>
      <c r="F42" s="4"/>
      <c r="G42" s="4"/>
    </row>
    <row r="43" spans="1:7">
      <c r="A43" s="4"/>
      <c r="B43" s="4"/>
      <c r="C43" s="4"/>
      <c r="D43" s="922"/>
      <c r="E43" s="4"/>
      <c r="F43" s="4"/>
      <c r="G43" s="4"/>
    </row>
    <row r="44" spans="1:7" ht="18">
      <c r="A44" s="4">
        <v>16</v>
      </c>
      <c r="B44" s="524" t="s">
        <v>177</v>
      </c>
      <c r="C44" s="100" t="s">
        <v>157</v>
      </c>
      <c r="D44" s="922">
        <f>D24+D35+D42</f>
        <v>14803908087.049995</v>
      </c>
      <c r="E44" s="4"/>
      <c r="F44" s="4"/>
      <c r="G44" s="4"/>
    </row>
    <row r="45" spans="1:7">
      <c r="A45" s="4"/>
      <c r="B45" s="4"/>
      <c r="C45" s="4"/>
      <c r="D45" s="922"/>
      <c r="E45" s="4"/>
      <c r="F45" s="4"/>
      <c r="G45" s="4"/>
    </row>
    <row r="46" spans="1:7">
      <c r="A46" s="4"/>
      <c r="B46" s="4"/>
      <c r="C46" s="4"/>
      <c r="D46" s="922"/>
      <c r="E46" s="4"/>
      <c r="F46" s="4"/>
      <c r="G46" s="4"/>
    </row>
    <row r="47" spans="1:7">
      <c r="A47" s="4"/>
      <c r="B47" s="319" t="s">
        <v>2443</v>
      </c>
      <c r="C47" s="523" t="s">
        <v>148</v>
      </c>
      <c r="D47" s="922"/>
      <c r="E47" s="4"/>
      <c r="F47" s="4"/>
      <c r="G47" s="4"/>
    </row>
    <row r="48" spans="1:7">
      <c r="A48" s="4"/>
      <c r="B48" s="4"/>
      <c r="C48" s="319" t="s">
        <v>178</v>
      </c>
      <c r="D48" s="922"/>
      <c r="E48" s="4"/>
      <c r="F48" s="4"/>
      <c r="G48" s="4"/>
    </row>
    <row r="49" spans="1:7">
      <c r="A49" s="4">
        <v>17</v>
      </c>
      <c r="B49" s="4" t="s">
        <v>179</v>
      </c>
      <c r="C49" s="4" t="s">
        <v>180</v>
      </c>
      <c r="D49" s="922">
        <f>SUM(Sch.11!E72:E73)</f>
        <v>818779248.13000119</v>
      </c>
      <c r="E49" s="4"/>
      <c r="F49" s="4"/>
      <c r="G49" s="4"/>
    </row>
    <row r="50" spans="1:7">
      <c r="A50" s="4">
        <v>18</v>
      </c>
      <c r="B50" s="4" t="s">
        <v>109</v>
      </c>
      <c r="C50" s="4" t="s">
        <v>181</v>
      </c>
      <c r="D50" s="922">
        <f>SUM(Sch.11!E74:E75)</f>
        <v>18451928279.889999</v>
      </c>
      <c r="E50" s="4"/>
      <c r="F50" s="4"/>
      <c r="G50" s="4"/>
    </row>
    <row r="51" spans="1:7">
      <c r="A51" s="4">
        <v>19</v>
      </c>
      <c r="B51" s="4" t="s">
        <v>182</v>
      </c>
      <c r="C51" s="4" t="s">
        <v>183</v>
      </c>
      <c r="D51" s="922">
        <f>Sch.11!E76</f>
        <v>225568146.86000001</v>
      </c>
      <c r="E51" s="4"/>
      <c r="F51" s="4"/>
      <c r="G51" s="4"/>
    </row>
    <row r="52" spans="1:7">
      <c r="A52" s="4">
        <v>20</v>
      </c>
      <c r="B52" s="4" t="s">
        <v>111</v>
      </c>
      <c r="C52" s="4" t="s">
        <v>1116</v>
      </c>
      <c r="D52" s="922">
        <f>Sch.11!E77</f>
        <v>2499128.4100000006</v>
      </c>
      <c r="E52" s="4"/>
      <c r="F52" s="4"/>
      <c r="G52" s="4"/>
    </row>
    <row r="53" spans="1:7">
      <c r="A53" s="4">
        <v>21</v>
      </c>
      <c r="B53" s="4" t="s">
        <v>1117</v>
      </c>
      <c r="C53" s="4" t="s">
        <v>1118</v>
      </c>
      <c r="D53" s="922">
        <f>SUM(Sch.11!E78:E79)</f>
        <v>0</v>
      </c>
      <c r="E53" s="4"/>
      <c r="F53" s="4"/>
      <c r="G53" s="4"/>
    </row>
    <row r="54" spans="1:7">
      <c r="A54" s="4">
        <v>22</v>
      </c>
      <c r="B54" s="4" t="s">
        <v>154</v>
      </c>
      <c r="C54" s="4" t="s">
        <v>1119</v>
      </c>
      <c r="D54" s="922">
        <f>SUM(Sch.11!E82:E83)</f>
        <v>0</v>
      </c>
      <c r="E54" s="4"/>
      <c r="F54" s="4"/>
      <c r="G54" s="4"/>
    </row>
    <row r="55" spans="1:7">
      <c r="A55" s="4">
        <v>23</v>
      </c>
      <c r="B55" s="4" t="s">
        <v>1120</v>
      </c>
      <c r="C55" s="100" t="s">
        <v>157</v>
      </c>
      <c r="D55" s="922">
        <f>D57-SUM(D49:D54)</f>
        <v>289126150.80000305</v>
      </c>
      <c r="E55" s="4"/>
      <c r="F55" s="4"/>
      <c r="G55" s="4"/>
    </row>
    <row r="56" spans="1:7">
      <c r="A56" s="4"/>
      <c r="B56" s="4"/>
      <c r="C56" s="4"/>
      <c r="D56" s="922"/>
      <c r="E56" s="4"/>
      <c r="F56" s="4"/>
      <c r="G56" s="4"/>
    </row>
    <row r="57" spans="1:7">
      <c r="A57" s="4">
        <v>24</v>
      </c>
      <c r="B57" s="319" t="s">
        <v>1121</v>
      </c>
      <c r="C57" s="4" t="s">
        <v>1122</v>
      </c>
      <c r="D57" s="922">
        <f>Sch.11!E86</f>
        <v>19787900954.090004</v>
      </c>
      <c r="E57" s="4"/>
      <c r="F57" s="4"/>
      <c r="G57" s="4"/>
    </row>
    <row r="58" spans="1:7">
      <c r="A58" s="4"/>
      <c r="B58" s="4"/>
      <c r="C58" s="4"/>
      <c r="D58" s="922"/>
      <c r="E58" s="4"/>
      <c r="F58" s="4"/>
      <c r="G58" s="4"/>
    </row>
    <row r="59" spans="1:7">
      <c r="A59" s="4"/>
      <c r="B59" s="319" t="s">
        <v>2473</v>
      </c>
      <c r="C59" s="4"/>
      <c r="D59" s="922"/>
      <c r="E59" s="4"/>
      <c r="F59" s="4"/>
      <c r="G59" s="4"/>
    </row>
    <row r="60" spans="1:7">
      <c r="A60" s="4"/>
      <c r="B60" s="4"/>
      <c r="C60" s="4"/>
      <c r="D60" s="922"/>
      <c r="E60" s="4"/>
      <c r="F60" s="4"/>
      <c r="G60" s="4"/>
    </row>
    <row r="61" spans="1:7">
      <c r="A61" s="4">
        <v>25</v>
      </c>
      <c r="B61" s="4" t="s">
        <v>107</v>
      </c>
      <c r="C61" s="4" t="s">
        <v>1123</v>
      </c>
      <c r="D61" s="922">
        <f>Sch.11!E95</f>
        <v>133623221.04000001</v>
      </c>
      <c r="E61" s="4"/>
      <c r="F61" s="4"/>
      <c r="G61" s="4"/>
    </row>
    <row r="62" spans="1:7">
      <c r="A62" s="4"/>
      <c r="B62" s="4"/>
      <c r="C62" s="4"/>
      <c r="D62" s="922"/>
      <c r="E62" s="4"/>
      <c r="F62" s="4"/>
      <c r="G62" s="4"/>
    </row>
    <row r="63" spans="1:7">
      <c r="A63" s="4"/>
      <c r="B63" s="319" t="s">
        <v>1124</v>
      </c>
      <c r="C63" s="4"/>
      <c r="D63" s="922"/>
      <c r="E63" s="4"/>
      <c r="F63" s="4"/>
      <c r="G63" s="4"/>
    </row>
    <row r="64" spans="1:7">
      <c r="A64" s="4"/>
      <c r="B64" s="4"/>
      <c r="C64" s="4"/>
      <c r="D64" s="922"/>
      <c r="E64" s="4"/>
      <c r="F64" s="4"/>
      <c r="G64" s="4"/>
    </row>
    <row r="65" spans="1:7">
      <c r="A65" s="4">
        <v>26</v>
      </c>
      <c r="B65" s="4" t="s">
        <v>1125</v>
      </c>
      <c r="C65" s="4" t="s">
        <v>1126</v>
      </c>
      <c r="D65" s="922">
        <f>SUM(Sch.11!E98:E99)</f>
        <v>0</v>
      </c>
      <c r="E65" s="4"/>
      <c r="F65" s="4"/>
      <c r="G65" s="4"/>
    </row>
    <row r="66" spans="1:7">
      <c r="A66" s="4">
        <v>27</v>
      </c>
      <c r="B66" s="4" t="s">
        <v>1127</v>
      </c>
      <c r="C66" s="4" t="s">
        <v>1128</v>
      </c>
      <c r="D66" s="922">
        <f>SUM(Sch.11!E100:E101)</f>
        <v>1245631677.8699999</v>
      </c>
      <c r="E66" s="4"/>
      <c r="F66" s="4"/>
      <c r="G66" s="4"/>
    </row>
    <row r="67" spans="1:7">
      <c r="A67" s="4">
        <v>28</v>
      </c>
      <c r="B67" s="4" t="s">
        <v>1129</v>
      </c>
      <c r="C67" s="4" t="s">
        <v>1130</v>
      </c>
      <c r="D67" s="922">
        <f>Sch.11!E102</f>
        <v>80332170.909999907</v>
      </c>
      <c r="E67" s="4"/>
      <c r="F67" s="4"/>
      <c r="G67" s="4"/>
    </row>
    <row r="68" spans="1:7">
      <c r="A68" s="4">
        <v>29</v>
      </c>
      <c r="B68" s="4" t="s">
        <v>1131</v>
      </c>
      <c r="C68" s="4" t="s">
        <v>1132</v>
      </c>
      <c r="D68" s="922" t="str">
        <f>IF(ISERR(+Sch.11!E103)=0," ",+Sch.11!E103)</f>
        <v xml:space="preserve"> </v>
      </c>
      <c r="E68" s="4"/>
      <c r="F68" s="4"/>
      <c r="G68" s="4"/>
    </row>
    <row r="69" spans="1:7">
      <c r="A69" s="4">
        <v>30</v>
      </c>
      <c r="B69" s="4" t="s">
        <v>1133</v>
      </c>
      <c r="C69" s="100" t="s">
        <v>157</v>
      </c>
      <c r="D69" s="922">
        <f>D71-SUM(D65:D68)</f>
        <v>4422962062.1899977</v>
      </c>
      <c r="E69" s="4"/>
      <c r="F69" s="4"/>
      <c r="G69" s="4"/>
    </row>
    <row r="70" spans="1:7">
      <c r="A70" s="4"/>
      <c r="B70" s="4"/>
      <c r="C70" s="4"/>
      <c r="D70" s="922"/>
      <c r="E70" s="4"/>
      <c r="F70" s="4"/>
      <c r="G70" s="4"/>
    </row>
    <row r="71" spans="1:7">
      <c r="A71" s="4">
        <v>31</v>
      </c>
      <c r="B71" s="319" t="s">
        <v>1134</v>
      </c>
      <c r="C71" s="4" t="s">
        <v>1135</v>
      </c>
      <c r="D71" s="922">
        <f>Sch.11!E104</f>
        <v>5748925910.9699974</v>
      </c>
      <c r="E71" s="4"/>
      <c r="F71" s="4"/>
      <c r="G71" s="4"/>
    </row>
    <row r="72" spans="1:7">
      <c r="A72" s="4"/>
      <c r="B72" s="4"/>
      <c r="C72" s="4"/>
      <c r="D72" s="922"/>
      <c r="E72" s="4"/>
      <c r="F72" s="4"/>
      <c r="G72" s="4"/>
    </row>
    <row r="73" spans="1:7">
      <c r="A73" s="4"/>
      <c r="B73" s="319" t="s">
        <v>1136</v>
      </c>
      <c r="C73" s="4"/>
      <c r="D73" s="922"/>
      <c r="E73" s="4"/>
      <c r="F73" s="4"/>
      <c r="G73" s="4"/>
    </row>
    <row r="74" spans="1:7">
      <c r="A74" s="4"/>
      <c r="B74" s="4"/>
      <c r="C74" s="4"/>
      <c r="D74" s="922"/>
      <c r="E74" s="4"/>
      <c r="F74" s="4"/>
      <c r="G74" s="4"/>
    </row>
    <row r="75" spans="1:7">
      <c r="A75" s="4">
        <v>32</v>
      </c>
      <c r="B75" s="4" t="s">
        <v>1137</v>
      </c>
      <c r="C75" s="4" t="s">
        <v>167</v>
      </c>
      <c r="D75" s="922">
        <f>Sch.11!E106</f>
        <v>1000010</v>
      </c>
      <c r="E75" s="4"/>
      <c r="F75" s="4"/>
      <c r="G75" s="4"/>
    </row>
    <row r="76" spans="1:7">
      <c r="A76" s="4">
        <v>33</v>
      </c>
      <c r="B76" s="4" t="s">
        <v>112</v>
      </c>
      <c r="C76" s="4" t="s">
        <v>169</v>
      </c>
      <c r="D76" s="922">
        <f>Sch.11!E107</f>
        <v>0</v>
      </c>
      <c r="E76" s="4"/>
      <c r="F76" s="4"/>
      <c r="G76" s="4"/>
    </row>
    <row r="77" spans="1:7">
      <c r="A77" s="4">
        <v>34</v>
      </c>
      <c r="B77" s="4" t="s">
        <v>1138</v>
      </c>
      <c r="C77" s="4" t="s">
        <v>1139</v>
      </c>
      <c r="D77" s="922">
        <f>Sch.11!E108-Sch.11!E109+Sch.11!E110</f>
        <v>9097143460.1900005</v>
      </c>
      <c r="E77" s="4"/>
      <c r="F77" s="4"/>
      <c r="G77" s="4"/>
    </row>
    <row r="78" spans="1:7">
      <c r="A78" s="4">
        <v>35</v>
      </c>
      <c r="B78" s="4" t="s">
        <v>1140</v>
      </c>
      <c r="C78" s="100" t="s">
        <v>1141</v>
      </c>
      <c r="D78" s="922">
        <f>D80-SUM(D75:D77)</f>
        <v>-19964685469.240005</v>
      </c>
      <c r="E78" s="4"/>
      <c r="F78" s="4"/>
      <c r="G78" s="4"/>
    </row>
    <row r="79" spans="1:7">
      <c r="A79" s="4"/>
      <c r="B79" s="4"/>
      <c r="C79" s="4"/>
      <c r="D79" s="922"/>
      <c r="E79" s="4"/>
      <c r="F79" s="4"/>
      <c r="G79" s="4"/>
    </row>
    <row r="80" spans="1:7">
      <c r="A80" s="4">
        <v>36</v>
      </c>
      <c r="B80" s="319" t="s">
        <v>1142</v>
      </c>
      <c r="C80" s="4" t="s">
        <v>1143</v>
      </c>
      <c r="D80" s="922">
        <f>Sch.11!E114</f>
        <v>-10866541999.050003</v>
      </c>
      <c r="E80" s="4"/>
      <c r="F80" s="4"/>
      <c r="G80" s="4"/>
    </row>
    <row r="81" spans="1:7">
      <c r="A81" s="4"/>
      <c r="B81" s="4"/>
      <c r="C81" s="4"/>
      <c r="D81" s="922"/>
      <c r="E81" s="4"/>
      <c r="F81" s="4"/>
      <c r="G81" s="4"/>
    </row>
    <row r="82" spans="1:7" ht="18">
      <c r="A82" s="4">
        <v>37</v>
      </c>
      <c r="B82" s="524" t="s">
        <v>1144</v>
      </c>
      <c r="C82" s="100" t="s">
        <v>157</v>
      </c>
      <c r="D82" s="1977">
        <f>D57+D61+D71+D80</f>
        <v>14803908087.049999</v>
      </c>
      <c r="E82" s="4"/>
      <c r="F82" s="4"/>
      <c r="G82" s="4"/>
    </row>
    <row r="83" spans="1:7">
      <c r="A83" s="4"/>
      <c r="B83" s="4"/>
      <c r="C83" s="4"/>
      <c r="D83" s="922"/>
      <c r="E83" s="4"/>
      <c r="F83" s="4"/>
      <c r="G83" s="4"/>
    </row>
    <row r="84" spans="1:7">
      <c r="A84" s="4" t="str">
        <f>'Data Sheet'!A46</f>
        <v>Annual Report of VERIZON NEW YORK INC.                                      For the period ending DECEMBER 31, 2023</v>
      </c>
      <c r="B84" s="4"/>
      <c r="C84" s="4"/>
      <c r="D84" s="1978"/>
      <c r="E84" s="4"/>
      <c r="F84" s="4"/>
      <c r="G84" s="4"/>
    </row>
    <row r="85" spans="1:7">
      <c r="A85" s="4"/>
      <c r="B85" s="4"/>
      <c r="C85" s="4"/>
      <c r="D85" s="922"/>
      <c r="E85" s="4"/>
      <c r="F85" s="4"/>
      <c r="G85" s="4"/>
    </row>
    <row r="86" spans="1:7">
      <c r="A86" s="4"/>
      <c r="B86" s="4"/>
      <c r="C86" s="4"/>
      <c r="D86" s="922"/>
      <c r="E86" s="4"/>
      <c r="F86" s="4"/>
      <c r="G86" s="4"/>
    </row>
    <row r="87" spans="1:7" ht="18">
      <c r="A87" s="510" t="s">
        <v>1145</v>
      </c>
      <c r="B87" s="105"/>
      <c r="C87" s="353"/>
      <c r="D87" s="1979"/>
      <c r="E87" s="4"/>
      <c r="F87" s="4"/>
      <c r="G87" s="4"/>
    </row>
    <row r="88" spans="1:7" ht="18">
      <c r="A88" s="510"/>
      <c r="B88" s="105"/>
      <c r="C88" s="353"/>
      <c r="D88" s="1979"/>
      <c r="E88" s="4"/>
      <c r="F88" s="4"/>
      <c r="G88" s="4"/>
    </row>
    <row r="89" spans="1:7" ht="18">
      <c r="A89" s="510"/>
      <c r="B89" s="105"/>
      <c r="C89" s="353"/>
      <c r="D89" s="1979"/>
      <c r="E89" s="4"/>
      <c r="F89" s="4"/>
      <c r="G89" s="4"/>
    </row>
    <row r="90" spans="1:7">
      <c r="A90" s="4"/>
      <c r="B90" s="4"/>
      <c r="C90" s="4"/>
      <c r="D90" s="922"/>
      <c r="E90" s="4"/>
      <c r="F90" s="4"/>
      <c r="G90" s="4"/>
    </row>
    <row r="91" spans="1:7">
      <c r="A91" s="4"/>
      <c r="B91" s="525" t="s">
        <v>1146</v>
      </c>
      <c r="C91" s="525" t="s">
        <v>148</v>
      </c>
      <c r="D91" s="922"/>
      <c r="E91" s="4"/>
      <c r="F91" s="4"/>
      <c r="G91" s="4"/>
    </row>
    <row r="92" spans="1:7">
      <c r="A92" s="4"/>
      <c r="B92" s="351"/>
      <c r="C92" s="351" t="s">
        <v>1147</v>
      </c>
      <c r="D92" s="922"/>
      <c r="E92" s="4"/>
      <c r="F92" s="4"/>
      <c r="G92" s="4"/>
    </row>
    <row r="93" spans="1:7">
      <c r="A93" s="4">
        <v>1</v>
      </c>
      <c r="B93" s="4" t="s">
        <v>1076</v>
      </c>
      <c r="C93" s="268" t="s">
        <v>1148</v>
      </c>
      <c r="D93" s="1977">
        <f>Sch.42!D20</f>
        <v>394963565.88999987</v>
      </c>
      <c r="E93" s="4"/>
      <c r="F93" s="4"/>
      <c r="G93" s="4"/>
    </row>
    <row r="94" spans="1:7">
      <c r="A94" s="4">
        <v>2</v>
      </c>
      <c r="B94" s="4" t="s">
        <v>1077</v>
      </c>
      <c r="C94" s="526" t="s">
        <v>1122</v>
      </c>
      <c r="D94" s="1977">
        <f>Sch.42!D26</f>
        <v>1114705160.9299994</v>
      </c>
      <c r="E94" s="4"/>
      <c r="F94" s="4"/>
      <c r="G94" s="4"/>
    </row>
    <row r="95" spans="1:7">
      <c r="A95" s="4">
        <v>3</v>
      </c>
      <c r="B95" s="4" t="s">
        <v>1149</v>
      </c>
      <c r="C95" s="526" t="s">
        <v>1130</v>
      </c>
      <c r="D95" s="1977">
        <f>Sch.42!D41</f>
        <v>29902375.749999996</v>
      </c>
      <c r="E95" s="4"/>
      <c r="F95" s="4"/>
      <c r="G95" s="4"/>
    </row>
    <row r="96" spans="1:7">
      <c r="A96" s="4">
        <v>4</v>
      </c>
      <c r="B96" s="4" t="s">
        <v>1150</v>
      </c>
      <c r="C96" s="526" t="s">
        <v>1151</v>
      </c>
      <c r="D96" s="1977">
        <f>Sch.42!D54</f>
        <v>1970764107.8799999</v>
      </c>
      <c r="E96" s="4"/>
      <c r="F96" s="4"/>
      <c r="G96" s="4"/>
    </row>
    <row r="97" spans="1:7">
      <c r="A97" s="4">
        <v>5</v>
      </c>
      <c r="B97" s="4" t="s">
        <v>1152</v>
      </c>
      <c r="C97" s="526" t="s">
        <v>1153</v>
      </c>
      <c r="D97" s="1977">
        <f>Sch.42!D58</f>
        <v>19146440.149999999</v>
      </c>
      <c r="E97" s="4"/>
      <c r="F97" s="4"/>
      <c r="G97" s="4"/>
    </row>
    <row r="98" spans="1:7">
      <c r="A98" s="4"/>
      <c r="B98" s="4"/>
      <c r="C98" s="4"/>
      <c r="D98" s="1977"/>
      <c r="E98" s="4"/>
      <c r="F98" s="4"/>
      <c r="G98" s="4"/>
    </row>
    <row r="99" spans="1:7">
      <c r="A99" s="4">
        <v>6</v>
      </c>
      <c r="B99" s="351" t="s">
        <v>1154</v>
      </c>
      <c r="C99" s="100" t="s">
        <v>157</v>
      </c>
      <c r="D99" s="1980">
        <f>SUM(D93:D96)-D97</f>
        <v>3491188770.2999988</v>
      </c>
      <c r="E99" s="4"/>
      <c r="F99" s="4"/>
      <c r="G99" s="4"/>
    </row>
    <row r="100" spans="1:7">
      <c r="A100" s="4"/>
      <c r="B100" s="4"/>
      <c r="C100" s="4"/>
      <c r="D100" s="1977"/>
      <c r="E100" s="4"/>
      <c r="F100" s="4"/>
      <c r="G100" s="4"/>
    </row>
    <row r="101" spans="1:7">
      <c r="A101" s="4"/>
      <c r="B101" s="525" t="s">
        <v>1155</v>
      </c>
      <c r="C101" s="525" t="s">
        <v>1156</v>
      </c>
      <c r="D101" s="1977"/>
      <c r="E101" s="4"/>
      <c r="F101" s="4"/>
      <c r="G101" s="4"/>
    </row>
    <row r="102" spans="1:7">
      <c r="A102" s="4"/>
      <c r="B102" s="351"/>
      <c r="C102" s="351"/>
      <c r="D102" s="1977"/>
      <c r="E102" s="4"/>
      <c r="F102" s="4"/>
      <c r="G102" s="4"/>
    </row>
    <row r="103" spans="1:7">
      <c r="A103" s="4">
        <v>7</v>
      </c>
      <c r="B103" s="4" t="s">
        <v>1922</v>
      </c>
      <c r="C103" s="527" t="s">
        <v>1157</v>
      </c>
      <c r="D103" s="1977">
        <f>Sch.44!H24</f>
        <v>72734763.889999971</v>
      </c>
      <c r="E103" s="4"/>
      <c r="F103" s="4"/>
      <c r="G103" s="4"/>
    </row>
    <row r="104" spans="1:7">
      <c r="A104" s="4">
        <v>8</v>
      </c>
      <c r="B104" s="4" t="s">
        <v>1932</v>
      </c>
      <c r="C104" s="527" t="s">
        <v>1158</v>
      </c>
      <c r="D104" s="1977">
        <f>Sch.44!H31</f>
        <v>266155802.27999973</v>
      </c>
      <c r="E104" s="4"/>
      <c r="F104" s="4"/>
      <c r="G104" s="4"/>
    </row>
    <row r="105" spans="1:7">
      <c r="A105" s="4">
        <v>9</v>
      </c>
      <c r="B105" s="4" t="s">
        <v>1159</v>
      </c>
      <c r="C105" s="527" t="s">
        <v>1123</v>
      </c>
      <c r="D105" s="1977">
        <f>Sch.44!H37</f>
        <v>41772809.960000001</v>
      </c>
      <c r="E105" s="4"/>
      <c r="F105" s="4"/>
      <c r="G105" s="4"/>
    </row>
    <row r="106" spans="1:7">
      <c r="A106" s="4">
        <v>10</v>
      </c>
      <c r="B106" s="4" t="s">
        <v>1949</v>
      </c>
      <c r="C106" s="527" t="s">
        <v>1160</v>
      </c>
      <c r="D106" s="1977">
        <f>Sch.44!H38</f>
        <v>118416.6</v>
      </c>
      <c r="E106" s="4"/>
      <c r="F106" s="4"/>
      <c r="G106" s="4"/>
    </row>
    <row r="107" spans="1:7">
      <c r="A107" s="4">
        <v>11</v>
      </c>
      <c r="B107" s="4" t="s">
        <v>1161</v>
      </c>
      <c r="C107" s="527" t="s">
        <v>163</v>
      </c>
      <c r="D107" s="1977">
        <f>Sch.44!H43</f>
        <v>74446665.12999998</v>
      </c>
      <c r="E107" s="4"/>
      <c r="F107" s="4"/>
      <c r="G107" s="4"/>
    </row>
    <row r="108" spans="1:7">
      <c r="A108" s="4">
        <v>12</v>
      </c>
      <c r="B108" s="4" t="s">
        <v>1162</v>
      </c>
      <c r="C108" s="527" t="s">
        <v>169</v>
      </c>
      <c r="D108" s="1977">
        <f>Sch.44!H51</f>
        <v>1259998014.3</v>
      </c>
      <c r="E108" s="4"/>
      <c r="F108" s="4"/>
      <c r="G108" s="4"/>
    </row>
    <row r="109" spans="1:7">
      <c r="A109" s="4">
        <v>13</v>
      </c>
      <c r="B109" s="4" t="s">
        <v>1163</v>
      </c>
      <c r="C109" s="527" t="s">
        <v>1164</v>
      </c>
      <c r="D109" s="1977">
        <f>Sch.44!H73</f>
        <v>468668880.54000008</v>
      </c>
      <c r="E109" s="4"/>
      <c r="F109" s="4"/>
      <c r="G109" s="4"/>
    </row>
    <row r="110" spans="1:7">
      <c r="A110" s="4"/>
      <c r="B110" s="4"/>
      <c r="C110" s="4"/>
      <c r="D110" s="1977"/>
      <c r="E110" s="4"/>
      <c r="F110" s="4"/>
      <c r="G110" s="4"/>
    </row>
    <row r="111" spans="1:7">
      <c r="A111" s="4">
        <v>14</v>
      </c>
      <c r="B111" s="4" t="s">
        <v>1165</v>
      </c>
      <c r="C111" s="100" t="s">
        <v>157</v>
      </c>
      <c r="D111" s="1977">
        <f>SUM(D103:D109)</f>
        <v>2183895352.6999998</v>
      </c>
      <c r="E111" s="4"/>
      <c r="F111" s="4"/>
      <c r="G111" s="4"/>
    </row>
    <row r="112" spans="1:7">
      <c r="A112" s="4"/>
      <c r="B112" s="4"/>
      <c r="C112" s="319" t="s">
        <v>1166</v>
      </c>
      <c r="D112" s="1977"/>
      <c r="E112" s="4"/>
      <c r="F112" s="4"/>
      <c r="G112" s="4"/>
    </row>
    <row r="113" spans="1:7">
      <c r="A113" s="4">
        <v>15</v>
      </c>
      <c r="B113" s="4" t="s">
        <v>1167</v>
      </c>
      <c r="C113" s="527" t="s">
        <v>1168</v>
      </c>
      <c r="D113" s="1977">
        <f>Sch.44!H82</f>
        <v>13580043.230000008</v>
      </c>
      <c r="E113" s="4"/>
      <c r="F113" s="4"/>
      <c r="G113" s="4"/>
    </row>
    <row r="114" spans="1:7">
      <c r="A114" s="4">
        <v>16</v>
      </c>
      <c r="B114" s="4" t="s">
        <v>1169</v>
      </c>
      <c r="C114" s="527" t="s">
        <v>1170</v>
      </c>
      <c r="D114" s="1977">
        <f>Sch.44!H94</f>
        <v>145569531.57999998</v>
      </c>
      <c r="E114" s="4"/>
      <c r="F114" s="4"/>
      <c r="G114" s="4"/>
    </row>
    <row r="115" spans="1:7">
      <c r="A115" s="4">
        <v>17</v>
      </c>
      <c r="B115" s="4" t="s">
        <v>2281</v>
      </c>
      <c r="C115" s="527" t="s">
        <v>1171</v>
      </c>
      <c r="D115" s="1977">
        <f>Sch.44!H95</f>
        <v>121790382.60999998</v>
      </c>
      <c r="E115" s="4"/>
      <c r="F115" s="4"/>
      <c r="G115" s="4"/>
    </row>
    <row r="116" spans="1:7">
      <c r="A116" s="4">
        <v>18</v>
      </c>
      <c r="B116" s="4" t="s">
        <v>1172</v>
      </c>
      <c r="C116" s="527" t="s">
        <v>1173</v>
      </c>
      <c r="D116" s="1977">
        <f>Sch.44!H103</f>
        <v>1166784496.3499999</v>
      </c>
      <c r="E116" s="4"/>
      <c r="F116" s="4"/>
      <c r="G116" s="4"/>
    </row>
    <row r="117" spans="1:7">
      <c r="A117" s="4"/>
      <c r="B117" s="4"/>
      <c r="C117" s="4"/>
      <c r="D117" s="1977"/>
      <c r="E117" s="4"/>
      <c r="F117" s="4"/>
      <c r="G117" s="4"/>
    </row>
    <row r="118" spans="1:7">
      <c r="A118" s="4">
        <v>19</v>
      </c>
      <c r="B118" s="4" t="s">
        <v>1174</v>
      </c>
      <c r="C118" s="100" t="s">
        <v>157</v>
      </c>
      <c r="D118" s="1977">
        <f>SUM(D113:D116)</f>
        <v>1447724453.77</v>
      </c>
      <c r="E118" s="4"/>
      <c r="F118" s="4"/>
      <c r="G118" s="4"/>
    </row>
    <row r="119" spans="1:7">
      <c r="A119" s="4"/>
      <c r="B119" s="4"/>
      <c r="C119" s="319" t="s">
        <v>1175</v>
      </c>
      <c r="D119" s="1977"/>
      <c r="E119" s="4"/>
      <c r="F119" s="4"/>
      <c r="G119" s="4"/>
    </row>
    <row r="120" spans="1:7">
      <c r="A120" s="4">
        <v>20</v>
      </c>
      <c r="B120" s="4" t="s">
        <v>1176</v>
      </c>
      <c r="C120" s="527" t="s">
        <v>1177</v>
      </c>
      <c r="D120" s="1977">
        <f>Sch.44!H120</f>
        <v>238159333.23000011</v>
      </c>
      <c r="E120" s="4"/>
      <c r="F120" s="4"/>
      <c r="G120" s="4"/>
    </row>
    <row r="121" spans="1:7">
      <c r="A121" s="4">
        <v>21</v>
      </c>
      <c r="B121" s="4" t="s">
        <v>1178</v>
      </c>
      <c r="C121" s="527" t="s">
        <v>1179</v>
      </c>
      <c r="D121" s="1977">
        <f>Sch.44!H129</f>
        <v>119116106.94999996</v>
      </c>
      <c r="E121" s="4"/>
      <c r="F121" s="4"/>
      <c r="G121" s="4"/>
    </row>
    <row r="122" spans="1:7">
      <c r="A122" s="4"/>
      <c r="B122" s="4"/>
      <c r="C122" s="4"/>
      <c r="D122" s="1977"/>
      <c r="E122" s="4"/>
      <c r="F122" s="4"/>
      <c r="G122" s="4"/>
    </row>
    <row r="123" spans="1:7">
      <c r="A123" s="4">
        <v>22</v>
      </c>
      <c r="B123" s="4" t="s">
        <v>1180</v>
      </c>
      <c r="C123" s="100" t="s">
        <v>157</v>
      </c>
      <c r="D123" s="1977">
        <f>SUM(D120:D121)</f>
        <v>357275440.18000007</v>
      </c>
      <c r="E123" s="4"/>
      <c r="F123" s="4"/>
      <c r="G123" s="4"/>
    </row>
    <row r="124" spans="1:7">
      <c r="A124" s="4"/>
      <c r="B124" s="4"/>
      <c r="C124" s="319" t="s">
        <v>1181</v>
      </c>
      <c r="D124" s="1977"/>
      <c r="E124" s="4"/>
      <c r="F124" s="4"/>
      <c r="G124" s="4"/>
    </row>
    <row r="125" spans="1:7">
      <c r="A125" s="4">
        <v>23</v>
      </c>
      <c r="B125" s="4" t="s">
        <v>1182</v>
      </c>
      <c r="C125" s="527" t="s">
        <v>1183</v>
      </c>
      <c r="D125" s="1977">
        <f>Sch.44!H136</f>
        <v>-129401.41999999988</v>
      </c>
      <c r="E125" s="4"/>
      <c r="F125" s="4"/>
      <c r="G125" s="4"/>
    </row>
    <row r="126" spans="1:7">
      <c r="A126" s="4">
        <v>24</v>
      </c>
      <c r="B126" s="4" t="s">
        <v>2330</v>
      </c>
      <c r="C126" s="527" t="s">
        <v>1184</v>
      </c>
      <c r="D126" s="1977">
        <f>Sch.44!H147</f>
        <v>1317229006.7300014</v>
      </c>
      <c r="E126" s="4"/>
      <c r="F126" s="4"/>
      <c r="G126" s="4"/>
    </row>
    <row r="127" spans="1:7">
      <c r="A127" s="4">
        <v>25</v>
      </c>
      <c r="B127" s="4" t="s">
        <v>1185</v>
      </c>
      <c r="C127" s="527" t="s">
        <v>1186</v>
      </c>
      <c r="D127" s="1977">
        <f>Sch.44!H148</f>
        <v>0</v>
      </c>
      <c r="E127" s="4"/>
      <c r="F127" s="4"/>
      <c r="G127" s="4"/>
    </row>
    <row r="128" spans="1:7">
      <c r="A128" s="4">
        <v>26</v>
      </c>
      <c r="B128" s="4" t="s">
        <v>45</v>
      </c>
      <c r="C128" s="4"/>
      <c r="D128" s="1977"/>
      <c r="E128" s="4"/>
      <c r="F128" s="4"/>
      <c r="G128" s="4"/>
    </row>
    <row r="129" spans="1:7">
      <c r="A129" s="4"/>
      <c r="B129" s="4"/>
      <c r="C129" s="319"/>
      <c r="D129" s="1977"/>
      <c r="E129" s="4"/>
      <c r="F129" s="4"/>
      <c r="G129" s="4"/>
    </row>
    <row r="130" spans="1:7">
      <c r="A130" s="4">
        <v>27</v>
      </c>
      <c r="B130" s="4" t="s">
        <v>1187</v>
      </c>
      <c r="C130" s="100" t="s">
        <v>157</v>
      </c>
      <c r="D130" s="1977">
        <f>SUM(D125:D128)</f>
        <v>1317099605.3100014</v>
      </c>
      <c r="E130" s="4"/>
      <c r="F130" s="4"/>
      <c r="G130" s="4"/>
    </row>
    <row r="131" spans="1:7">
      <c r="A131" s="4"/>
      <c r="B131" s="4"/>
      <c r="C131" s="4"/>
      <c r="D131" s="1977"/>
      <c r="E131" s="4"/>
      <c r="F131" s="4"/>
      <c r="G131" s="4"/>
    </row>
    <row r="132" spans="1:7">
      <c r="A132" s="4">
        <v>28</v>
      </c>
      <c r="B132" s="351" t="s">
        <v>1188</v>
      </c>
      <c r="C132" s="100" t="s">
        <v>157</v>
      </c>
      <c r="D132" s="1981">
        <f>D111+D118+D123+D130</f>
        <v>5305994851.960001</v>
      </c>
      <c r="E132" s="4"/>
      <c r="F132" s="4"/>
      <c r="G132" s="4"/>
    </row>
    <row r="133" spans="1:7">
      <c r="A133" s="4"/>
      <c r="B133" s="4"/>
      <c r="C133" s="319" t="s">
        <v>1189</v>
      </c>
      <c r="D133" s="1977"/>
      <c r="E133" s="4"/>
      <c r="F133" s="4"/>
      <c r="G133" s="4"/>
    </row>
    <row r="134" spans="1:7">
      <c r="A134" s="4">
        <v>29</v>
      </c>
      <c r="B134" s="4" t="s">
        <v>1190</v>
      </c>
      <c r="C134" s="4" t="s">
        <v>1191</v>
      </c>
      <c r="D134" s="1977">
        <f>Sch.12!H24</f>
        <v>-18829347.040000003</v>
      </c>
      <c r="E134" s="4"/>
      <c r="F134" s="4"/>
      <c r="G134" s="4"/>
    </row>
    <row r="135" spans="1:7">
      <c r="A135" s="4">
        <v>30</v>
      </c>
      <c r="B135" s="4" t="s">
        <v>1192</v>
      </c>
      <c r="C135" s="4" t="s">
        <v>1193</v>
      </c>
      <c r="D135" s="1977">
        <f>Sch.12!H28</f>
        <v>-8760615</v>
      </c>
      <c r="E135" s="4"/>
      <c r="F135" s="4"/>
      <c r="G135" s="4"/>
    </row>
    <row r="136" spans="1:7">
      <c r="A136" s="4">
        <v>31</v>
      </c>
      <c r="B136" s="4" t="s">
        <v>132</v>
      </c>
      <c r="C136" s="4" t="s">
        <v>133</v>
      </c>
      <c r="D136" s="1977">
        <f>Sch.12!H29</f>
        <v>376466481.41999996</v>
      </c>
      <c r="E136" s="4"/>
      <c r="F136" s="4"/>
      <c r="G136" s="4"/>
    </row>
    <row r="137" spans="1:7">
      <c r="A137" s="4"/>
      <c r="B137" s="4"/>
      <c r="C137" s="4"/>
      <c r="D137" s="1977"/>
      <c r="E137" s="4"/>
      <c r="F137" s="4"/>
      <c r="G137" s="4"/>
    </row>
    <row r="138" spans="1:7">
      <c r="A138" s="4">
        <v>32</v>
      </c>
      <c r="B138" s="351" t="s">
        <v>134</v>
      </c>
      <c r="C138" s="100" t="s">
        <v>157</v>
      </c>
      <c r="D138" s="1981">
        <f>D99-D132+D134-D135-D136</f>
        <v>-2201341295.1200023</v>
      </c>
      <c r="E138" s="4"/>
      <c r="F138" s="4"/>
      <c r="G138" s="4"/>
    </row>
    <row r="139" spans="1:7">
      <c r="A139" s="4"/>
      <c r="B139" s="4"/>
      <c r="C139" s="4"/>
      <c r="D139" s="1977"/>
      <c r="E139" s="4"/>
      <c r="F139" s="4"/>
      <c r="G139" s="4"/>
    </row>
    <row r="140" spans="1:7">
      <c r="A140" s="4">
        <v>33</v>
      </c>
      <c r="B140" s="4" t="s">
        <v>917</v>
      </c>
      <c r="C140" s="4" t="s">
        <v>1148</v>
      </c>
      <c r="D140" s="1977">
        <f>-Sch.12!H26</f>
        <v>0</v>
      </c>
      <c r="E140" s="4"/>
      <c r="F140" s="4"/>
      <c r="G140" s="4"/>
    </row>
    <row r="141" spans="1:7">
      <c r="A141" s="4">
        <v>34</v>
      </c>
      <c r="B141" s="4" t="s">
        <v>918</v>
      </c>
      <c r="C141" s="4" t="s">
        <v>919</v>
      </c>
      <c r="D141" s="1977">
        <f>Sch.12!H27</f>
        <v>-583667667</v>
      </c>
      <c r="E141" s="4"/>
      <c r="F141" s="4"/>
      <c r="G141" s="4"/>
    </row>
    <row r="142" spans="1:7">
      <c r="A142" s="4">
        <v>35</v>
      </c>
      <c r="B142" s="4" t="s">
        <v>920</v>
      </c>
      <c r="C142" s="4" t="s">
        <v>1157</v>
      </c>
      <c r="D142" s="1977">
        <f>Sch.12!H30</f>
        <v>17615297.999999881</v>
      </c>
      <c r="E142" s="4"/>
      <c r="F142" s="4"/>
      <c r="G142" s="4"/>
    </row>
    <row r="143" spans="1:7">
      <c r="A143" s="4"/>
      <c r="B143" s="4"/>
      <c r="C143" s="4"/>
      <c r="D143" s="1977"/>
      <c r="E143" s="4"/>
      <c r="F143" s="4"/>
      <c r="G143" s="4"/>
    </row>
    <row r="144" spans="1:7">
      <c r="A144" s="4">
        <v>36</v>
      </c>
      <c r="B144" s="351" t="s">
        <v>921</v>
      </c>
      <c r="C144" s="100" t="s">
        <v>157</v>
      </c>
      <c r="D144" s="1981">
        <f>D138+D140-D141-D142</f>
        <v>-1635288926.1200023</v>
      </c>
      <c r="E144" s="4"/>
      <c r="F144" s="4"/>
      <c r="G144" s="4"/>
    </row>
    <row r="145" spans="1:7">
      <c r="A145" s="4"/>
      <c r="B145" s="4"/>
      <c r="C145" s="4"/>
      <c r="D145" s="922"/>
      <c r="E145" s="4"/>
      <c r="F145" s="4"/>
      <c r="G145" s="4"/>
    </row>
    <row r="146" spans="1:7">
      <c r="A146" s="4" t="str">
        <f>'Data Sheet'!A46</f>
        <v>Annual Report of VERIZON NEW YORK INC.                                      For the period ending DECEMBER 31, 2023</v>
      </c>
      <c r="B146" s="4"/>
      <c r="C146" s="4"/>
      <c r="D146" s="922"/>
      <c r="E146" s="4"/>
      <c r="F146" s="4"/>
      <c r="G146" s="4"/>
    </row>
    <row r="147" spans="1:7">
      <c r="A147" s="4"/>
      <c r="B147" s="4"/>
      <c r="C147" s="4"/>
      <c r="D147" s="922"/>
      <c r="E147" s="4"/>
      <c r="F147" s="4"/>
      <c r="G147" s="4"/>
    </row>
    <row r="148" spans="1:7">
      <c r="A148" s="4"/>
      <c r="B148" s="4"/>
      <c r="C148" s="4"/>
      <c r="D148" s="922"/>
      <c r="E148" s="4"/>
      <c r="F148" s="4"/>
      <c r="G148" s="4"/>
    </row>
    <row r="149" spans="1:7" ht="18">
      <c r="A149" s="510" t="s">
        <v>1145</v>
      </c>
      <c r="B149" s="105"/>
      <c r="C149" s="105"/>
      <c r="D149" s="1979"/>
      <c r="E149" s="4"/>
      <c r="F149" s="4"/>
      <c r="G149" s="4"/>
    </row>
    <row r="150" spans="1:7" ht="18">
      <c r="A150" s="510"/>
      <c r="B150" s="105"/>
      <c r="C150" s="105"/>
      <c r="D150" s="1979"/>
      <c r="E150" s="4"/>
      <c r="F150" s="4"/>
      <c r="G150" s="4"/>
    </row>
    <row r="151" spans="1:7" ht="18">
      <c r="A151" s="510"/>
      <c r="B151" s="105"/>
      <c r="C151" s="105"/>
      <c r="D151" s="1979"/>
      <c r="E151" s="4"/>
      <c r="F151" s="4"/>
      <c r="G151" s="4"/>
    </row>
    <row r="152" spans="1:7" ht="18">
      <c r="A152" s="510"/>
      <c r="B152" s="4"/>
      <c r="C152" s="523" t="s">
        <v>148</v>
      </c>
      <c r="D152" s="922"/>
      <c r="E152" s="4"/>
      <c r="F152" s="4"/>
      <c r="G152" s="4"/>
    </row>
    <row r="153" spans="1:7">
      <c r="A153" s="4">
        <v>1</v>
      </c>
      <c r="B153" s="351" t="s">
        <v>420</v>
      </c>
      <c r="C153" s="100" t="s">
        <v>922</v>
      </c>
      <c r="D153" s="1980">
        <f>D144</f>
        <v>-1635288926.1200023</v>
      </c>
      <c r="E153" s="4"/>
      <c r="F153" s="4"/>
      <c r="G153" s="4"/>
    </row>
    <row r="154" spans="1:7">
      <c r="A154" s="4"/>
      <c r="B154" s="4"/>
      <c r="C154" s="4"/>
      <c r="D154" s="1978"/>
      <c r="E154" s="4"/>
      <c r="F154" s="4"/>
      <c r="G154" s="4"/>
    </row>
    <row r="155" spans="1:7">
      <c r="A155" s="4"/>
      <c r="B155" s="4"/>
      <c r="C155" s="4"/>
      <c r="D155" s="922"/>
      <c r="E155" s="4"/>
      <c r="F155" s="4"/>
      <c r="G155" s="4"/>
    </row>
    <row r="156" spans="1:7">
      <c r="A156" s="4"/>
      <c r="B156" s="351" t="s">
        <v>923</v>
      </c>
      <c r="C156" s="319" t="s">
        <v>1189</v>
      </c>
      <c r="D156" s="922"/>
      <c r="E156" s="4"/>
      <c r="F156" s="4"/>
      <c r="G156" s="4"/>
    </row>
    <row r="157" spans="1:7">
      <c r="A157" s="4"/>
      <c r="B157" s="351"/>
      <c r="C157" s="4"/>
      <c r="D157" s="922"/>
      <c r="E157" s="4"/>
      <c r="F157" s="4"/>
      <c r="G157" s="4"/>
    </row>
    <row r="158" spans="1:7">
      <c r="A158" s="4">
        <v>2</v>
      </c>
      <c r="B158" s="4" t="s">
        <v>924</v>
      </c>
      <c r="C158" s="527" t="s">
        <v>925</v>
      </c>
      <c r="D158" s="1977">
        <f>Sch.12!H34</f>
        <v>0</v>
      </c>
      <c r="E158" s="4"/>
      <c r="F158" s="4"/>
      <c r="G158" s="4"/>
    </row>
    <row r="159" spans="1:7">
      <c r="A159" s="4">
        <v>3</v>
      </c>
      <c r="B159" s="4" t="s">
        <v>926</v>
      </c>
      <c r="C159" s="527" t="s">
        <v>927</v>
      </c>
      <c r="D159" s="1977">
        <f>Sch.12!H35</f>
        <v>-526849448.49000001</v>
      </c>
      <c r="E159" s="4"/>
      <c r="F159" s="4"/>
      <c r="G159" s="4"/>
    </row>
    <row r="160" spans="1:7">
      <c r="A160" s="4">
        <v>4</v>
      </c>
      <c r="B160" s="4" t="s">
        <v>928</v>
      </c>
      <c r="C160" s="527" t="s">
        <v>1158</v>
      </c>
      <c r="D160" s="1977">
        <f>Sch.12!H36</f>
        <v>0</v>
      </c>
      <c r="E160" s="4"/>
      <c r="F160" s="4"/>
      <c r="G160" s="4"/>
    </row>
    <row r="161" spans="1:7">
      <c r="A161" s="4">
        <v>5</v>
      </c>
      <c r="B161" s="4" t="s">
        <v>929</v>
      </c>
      <c r="C161" s="527" t="s">
        <v>930</v>
      </c>
      <c r="D161" s="1977">
        <f>Sch.12!H37</f>
        <v>0</v>
      </c>
      <c r="E161" s="4"/>
      <c r="F161" s="4"/>
      <c r="G161" s="4"/>
    </row>
    <row r="162" spans="1:7">
      <c r="A162" s="4">
        <v>6</v>
      </c>
      <c r="B162" s="4" t="s">
        <v>931</v>
      </c>
      <c r="C162" s="527" t="s">
        <v>155</v>
      </c>
      <c r="D162" s="1977">
        <f>Sch.12!H38</f>
        <v>0</v>
      </c>
      <c r="E162" s="4"/>
      <c r="F162" s="4"/>
      <c r="G162" s="4"/>
    </row>
    <row r="163" spans="1:7">
      <c r="A163" s="4">
        <v>7</v>
      </c>
      <c r="B163" s="4" t="s">
        <v>932</v>
      </c>
      <c r="C163" s="527" t="s">
        <v>159</v>
      </c>
      <c r="D163" s="1977">
        <f>Sch.12!H39</f>
        <v>180304199.13</v>
      </c>
      <c r="E163" s="4"/>
      <c r="F163" s="4"/>
      <c r="G163" s="4"/>
    </row>
    <row r="164" spans="1:7">
      <c r="A164" s="4">
        <v>8</v>
      </c>
      <c r="B164" s="4" t="s">
        <v>933</v>
      </c>
      <c r="C164" s="527" t="s">
        <v>1123</v>
      </c>
      <c r="D164" s="1977">
        <f>Sch.12!H40</f>
        <v>-237833215.26999998</v>
      </c>
      <c r="E164" s="4"/>
      <c r="F164" s="4"/>
      <c r="G164" s="4"/>
    </row>
    <row r="165" spans="1:7">
      <c r="A165" s="4">
        <v>9</v>
      </c>
      <c r="B165" s="4" t="s">
        <v>934</v>
      </c>
      <c r="C165" s="527" t="s">
        <v>1160</v>
      </c>
      <c r="D165" s="1977">
        <f>Sch.12!H41</f>
        <v>6095485.4199999999</v>
      </c>
      <c r="E165" s="4"/>
      <c r="F165" s="4"/>
      <c r="G165" s="4"/>
    </row>
    <row r="166" spans="1:7">
      <c r="A166" s="4"/>
      <c r="B166" s="4"/>
      <c r="C166" s="4"/>
      <c r="D166" s="1977"/>
      <c r="E166" s="4"/>
      <c r="F166" s="4"/>
      <c r="G166" s="4"/>
    </row>
    <row r="167" spans="1:7">
      <c r="A167" s="4">
        <v>10</v>
      </c>
      <c r="B167" s="4" t="s">
        <v>935</v>
      </c>
      <c r="C167" s="100" t="s">
        <v>157</v>
      </c>
      <c r="D167" s="1977">
        <f>SUM(D158:D164)-D165</f>
        <v>-590473950.04999995</v>
      </c>
      <c r="E167" s="4"/>
      <c r="F167" s="4"/>
      <c r="G167" s="4"/>
    </row>
    <row r="168" spans="1:7">
      <c r="A168" s="4"/>
      <c r="B168" s="4"/>
      <c r="C168" s="4"/>
      <c r="D168" s="1977"/>
      <c r="E168" s="4"/>
      <c r="F168" s="4"/>
      <c r="G168" s="4"/>
    </row>
    <row r="169" spans="1:7">
      <c r="A169" s="4"/>
      <c r="B169" s="351" t="s">
        <v>936</v>
      </c>
      <c r="C169" s="351" t="s">
        <v>1189</v>
      </c>
      <c r="D169" s="1977"/>
      <c r="E169" s="4"/>
      <c r="F169" s="4"/>
      <c r="G169" s="4"/>
    </row>
    <row r="170" spans="1:7">
      <c r="A170" s="4"/>
      <c r="B170" s="351"/>
      <c r="C170" s="351"/>
      <c r="D170" s="1977"/>
      <c r="E170" s="4"/>
      <c r="F170" s="4"/>
      <c r="G170" s="4"/>
    </row>
    <row r="171" spans="1:7">
      <c r="A171" s="4">
        <v>11</v>
      </c>
      <c r="B171" s="4" t="s">
        <v>918</v>
      </c>
      <c r="C171" s="527" t="s">
        <v>937</v>
      </c>
      <c r="D171" s="1977">
        <f>SUM(Sch.12!H44,Sch.12!H45,Sch.12!H48)</f>
        <v>-114694624</v>
      </c>
      <c r="E171" s="4"/>
      <c r="F171" s="4"/>
      <c r="G171" s="4"/>
    </row>
    <row r="172" spans="1:7">
      <c r="A172" s="4">
        <v>12</v>
      </c>
      <c r="B172" s="4" t="s">
        <v>45</v>
      </c>
      <c r="C172" s="527" t="s">
        <v>938</v>
      </c>
      <c r="D172" s="1977">
        <f>SUM(Sch.12!H46,Sch.12!H47)</f>
        <v>-143398418</v>
      </c>
      <c r="E172" s="4"/>
      <c r="F172" s="4"/>
      <c r="G172" s="4"/>
    </row>
    <row r="173" spans="1:7">
      <c r="A173" s="4"/>
      <c r="B173" s="4"/>
      <c r="C173" s="4"/>
      <c r="D173" s="1977"/>
      <c r="E173" s="4"/>
      <c r="F173" s="4"/>
      <c r="G173" s="4"/>
    </row>
    <row r="174" spans="1:7">
      <c r="A174" s="4">
        <v>13</v>
      </c>
      <c r="B174" s="4" t="s">
        <v>939</v>
      </c>
      <c r="C174" s="100" t="s">
        <v>157</v>
      </c>
      <c r="D174" s="1977">
        <f>SUM(D171:D172)</f>
        <v>-258093042</v>
      </c>
      <c r="E174" s="4"/>
      <c r="F174" s="4"/>
      <c r="G174" s="4"/>
    </row>
    <row r="175" spans="1:7">
      <c r="A175" s="4"/>
      <c r="B175" s="4"/>
      <c r="C175" s="4"/>
      <c r="D175" s="1977"/>
      <c r="E175" s="4"/>
      <c r="F175" s="4"/>
      <c r="G175" s="4"/>
    </row>
    <row r="176" spans="1:7">
      <c r="A176" s="4">
        <v>14</v>
      </c>
      <c r="B176" s="4" t="s">
        <v>940</v>
      </c>
      <c r="C176" s="100" t="s">
        <v>157</v>
      </c>
      <c r="D176" s="1977">
        <f>D153+D167-D174</f>
        <v>-1967669834.170002</v>
      </c>
      <c r="E176" s="4"/>
      <c r="F176" s="4"/>
      <c r="G176" s="4"/>
    </row>
    <row r="177" spans="1:7">
      <c r="A177" s="4"/>
      <c r="B177" s="4"/>
      <c r="C177" s="4"/>
      <c r="D177" s="1977"/>
      <c r="E177" s="4"/>
      <c r="F177" s="4"/>
      <c r="G177" s="4"/>
    </row>
    <row r="178" spans="1:7">
      <c r="A178" s="4"/>
      <c r="B178" s="351" t="s">
        <v>941</v>
      </c>
      <c r="C178" s="351"/>
      <c r="D178" s="1977"/>
      <c r="E178" s="4"/>
      <c r="F178" s="4"/>
      <c r="G178" s="4"/>
    </row>
    <row r="179" spans="1:7">
      <c r="A179" s="4"/>
      <c r="B179" s="351"/>
      <c r="C179" s="351"/>
      <c r="D179" s="1977"/>
      <c r="E179" s="4"/>
      <c r="F179" s="4"/>
      <c r="G179" s="4"/>
    </row>
    <row r="180" spans="1:7">
      <c r="A180" s="4">
        <v>15</v>
      </c>
      <c r="B180" s="4" t="s">
        <v>942</v>
      </c>
      <c r="C180" s="527" t="s">
        <v>943</v>
      </c>
      <c r="D180" s="1977">
        <f>Sch.12!H53</f>
        <v>9648172.4600000009</v>
      </c>
      <c r="E180" s="4"/>
      <c r="F180" s="4"/>
      <c r="G180" s="4"/>
    </row>
    <row r="181" spans="1:7">
      <c r="A181" s="4">
        <v>16</v>
      </c>
      <c r="B181" s="4" t="s">
        <v>944</v>
      </c>
      <c r="C181" s="100" t="s">
        <v>157</v>
      </c>
      <c r="D181" s="1977">
        <f>D183-D180</f>
        <v>220641934.95999995</v>
      </c>
      <c r="E181" s="4"/>
      <c r="F181" s="4"/>
      <c r="G181" s="4"/>
    </row>
    <row r="182" spans="1:7">
      <c r="A182" s="4"/>
      <c r="B182" s="4"/>
      <c r="C182" s="4"/>
      <c r="D182" s="1977"/>
      <c r="E182" s="4"/>
      <c r="F182" s="4"/>
      <c r="G182" s="4"/>
    </row>
    <row r="183" spans="1:7">
      <c r="A183" s="4">
        <v>17</v>
      </c>
      <c r="B183" s="4" t="s">
        <v>945</v>
      </c>
      <c r="C183" s="527" t="s">
        <v>946</v>
      </c>
      <c r="D183" s="1977">
        <f>Sch.12!H57</f>
        <v>230290107.41999996</v>
      </c>
      <c r="E183" s="4"/>
      <c r="F183" s="4"/>
      <c r="G183" s="4"/>
    </row>
    <row r="184" spans="1:7">
      <c r="A184" s="4"/>
      <c r="B184" s="4"/>
      <c r="C184" s="4"/>
      <c r="D184" s="1977"/>
      <c r="E184" s="4"/>
      <c r="F184" s="4"/>
      <c r="G184" s="4"/>
    </row>
    <row r="185" spans="1:7">
      <c r="A185" s="4">
        <v>18</v>
      </c>
      <c r="B185" s="4" t="s">
        <v>947</v>
      </c>
      <c r="C185" s="100" t="s">
        <v>157</v>
      </c>
      <c r="D185" s="1977">
        <f>D176-D183</f>
        <v>-2197959941.5900021</v>
      </c>
      <c r="E185" s="4"/>
      <c r="F185" s="4"/>
      <c r="G185" s="4"/>
    </row>
    <row r="186" spans="1:7">
      <c r="A186" s="4"/>
      <c r="B186" s="4"/>
      <c r="C186" s="4"/>
      <c r="D186" s="1977"/>
      <c r="E186" s="4"/>
      <c r="F186" s="4"/>
      <c r="G186" s="4"/>
    </row>
    <row r="187" spans="1:7">
      <c r="A187" s="4"/>
      <c r="B187" s="351" t="s">
        <v>948</v>
      </c>
      <c r="C187" s="319" t="s">
        <v>949</v>
      </c>
      <c r="D187" s="1977"/>
      <c r="E187" s="4"/>
      <c r="F187" s="4"/>
      <c r="G187" s="4"/>
    </row>
    <row r="188" spans="1:7">
      <c r="A188" s="4"/>
      <c r="B188" s="351"/>
      <c r="C188" s="4"/>
      <c r="D188" s="1977"/>
      <c r="E188" s="4"/>
      <c r="F188" s="4"/>
      <c r="G188" s="4"/>
    </row>
    <row r="189" spans="1:7">
      <c r="A189" s="4">
        <v>19</v>
      </c>
      <c r="B189" s="4" t="s">
        <v>950</v>
      </c>
      <c r="C189" s="527" t="s">
        <v>1153</v>
      </c>
      <c r="D189" s="1977">
        <f>-Sch.12!H75</f>
        <v>0</v>
      </c>
      <c r="E189" s="4"/>
      <c r="F189" s="4"/>
      <c r="G189" s="4"/>
    </row>
    <row r="190" spans="1:7">
      <c r="A190" s="4">
        <v>20</v>
      </c>
      <c r="B190" s="4" t="s">
        <v>1081</v>
      </c>
      <c r="C190" s="527" t="s">
        <v>951</v>
      </c>
      <c r="D190" s="1977">
        <f>Sch.12!H78</f>
        <v>0</v>
      </c>
      <c r="E190" s="4"/>
      <c r="F190" s="4"/>
      <c r="G190" s="4"/>
    </row>
    <row r="191" spans="1:7">
      <c r="A191" s="4"/>
      <c r="B191" s="4"/>
      <c r="C191" s="4"/>
      <c r="D191" s="1977"/>
      <c r="E191" s="4"/>
      <c r="F191" s="4"/>
      <c r="G191" s="4"/>
    </row>
    <row r="192" spans="1:7">
      <c r="A192" s="4">
        <v>21</v>
      </c>
      <c r="B192" s="4" t="s">
        <v>1744</v>
      </c>
      <c r="C192" s="100" t="s">
        <v>157</v>
      </c>
      <c r="D192" s="1977">
        <f>D189+D190</f>
        <v>0</v>
      </c>
      <c r="E192" s="4"/>
      <c r="F192" s="4"/>
      <c r="G192" s="4"/>
    </row>
    <row r="193" spans="1:7">
      <c r="A193" s="4"/>
      <c r="B193" s="4"/>
      <c r="C193" s="4"/>
      <c r="D193" s="1977"/>
      <c r="E193" s="4"/>
      <c r="F193" s="4"/>
      <c r="G193" s="4"/>
    </row>
    <row r="194" spans="1:7">
      <c r="A194" s="4">
        <v>22</v>
      </c>
      <c r="B194" s="351" t="s">
        <v>1567</v>
      </c>
      <c r="C194" s="100" t="s">
        <v>157</v>
      </c>
      <c r="D194" s="1981">
        <f>D185+D192</f>
        <v>-2197959941.5900021</v>
      </c>
      <c r="E194" s="4"/>
      <c r="F194" s="4"/>
      <c r="G194" s="4"/>
    </row>
    <row r="195" spans="1:7">
      <c r="A195" s="4"/>
      <c r="B195" s="351"/>
      <c r="C195" s="351"/>
      <c r="D195" s="1977"/>
      <c r="E195" s="4"/>
      <c r="F195" s="4"/>
      <c r="G195" s="4"/>
    </row>
    <row r="196" spans="1:7">
      <c r="A196" s="4"/>
      <c r="B196" s="351"/>
      <c r="C196" s="351"/>
      <c r="D196" s="1977"/>
      <c r="E196" s="4"/>
      <c r="F196" s="4"/>
      <c r="G196" s="4"/>
    </row>
    <row r="197" spans="1:7">
      <c r="A197" s="4"/>
      <c r="B197" s="4"/>
      <c r="C197" s="4"/>
      <c r="D197" s="1977"/>
      <c r="E197" s="4"/>
      <c r="F197" s="4"/>
      <c r="G197" s="4"/>
    </row>
    <row r="198" spans="1:7" ht="16" thickBot="1">
      <c r="A198" s="4"/>
      <c r="B198" s="321"/>
      <c r="C198" s="321"/>
      <c r="D198" s="1982"/>
      <c r="E198" s="4"/>
      <c r="F198" s="4"/>
      <c r="G198" s="4"/>
    </row>
    <row r="199" spans="1:7">
      <c r="A199" s="4"/>
      <c r="B199" s="4"/>
      <c r="C199" s="4"/>
      <c r="D199" s="1977"/>
      <c r="E199" s="4"/>
      <c r="F199" s="4"/>
      <c r="G199" s="4"/>
    </row>
    <row r="200" spans="1:7">
      <c r="A200" s="4"/>
      <c r="B200" s="4"/>
      <c r="C200" s="4"/>
      <c r="D200" s="1977"/>
      <c r="E200" s="4"/>
      <c r="F200" s="4"/>
      <c r="G200" s="4"/>
    </row>
    <row r="201" spans="1:7">
      <c r="A201" s="4"/>
      <c r="B201" s="4"/>
      <c r="C201" s="4"/>
      <c r="D201" s="1977"/>
      <c r="E201" s="4"/>
      <c r="F201" s="4"/>
      <c r="G201" s="4"/>
    </row>
    <row r="202" spans="1:7">
      <c r="A202" s="4"/>
      <c r="B202" s="4"/>
      <c r="C202" s="4"/>
      <c r="D202" s="1977"/>
      <c r="E202" s="4"/>
      <c r="F202" s="4"/>
      <c r="G202" s="4"/>
    </row>
    <row r="203" spans="1:7">
      <c r="A203" s="4"/>
      <c r="B203" s="351" t="s">
        <v>952</v>
      </c>
      <c r="C203" s="351" t="s">
        <v>949</v>
      </c>
      <c r="D203" s="1977"/>
      <c r="E203" s="4"/>
      <c r="F203" s="4"/>
      <c r="G203" s="4"/>
    </row>
    <row r="204" spans="1:7">
      <c r="A204" s="4"/>
      <c r="B204" s="4"/>
      <c r="C204" s="4"/>
      <c r="D204" s="1977"/>
      <c r="E204" s="4"/>
      <c r="F204" s="4"/>
      <c r="G204" s="4"/>
    </row>
    <row r="205" spans="1:7">
      <c r="A205" s="4"/>
      <c r="B205" s="4" t="s">
        <v>953</v>
      </c>
      <c r="C205" s="4"/>
      <c r="D205" s="1977"/>
      <c r="E205" s="4"/>
      <c r="F205" s="4"/>
      <c r="G205" s="4"/>
    </row>
    <row r="206" spans="1:7">
      <c r="A206" s="4">
        <v>23</v>
      </c>
      <c r="B206" s="4" t="s">
        <v>954</v>
      </c>
      <c r="C206" s="527" t="s">
        <v>1168</v>
      </c>
      <c r="D206" s="1977">
        <f>Sch.12!H82</f>
        <v>-18646107277.57</v>
      </c>
      <c r="E206" s="4"/>
      <c r="F206" s="4"/>
      <c r="G206" s="4"/>
    </row>
    <row r="207" spans="1:7">
      <c r="A207" s="4">
        <v>24</v>
      </c>
      <c r="B207" s="4" t="s">
        <v>955</v>
      </c>
      <c r="C207" s="527" t="s">
        <v>956</v>
      </c>
      <c r="D207" s="1977">
        <f>Sch.12!H83</f>
        <v>-2378264140.7200022</v>
      </c>
      <c r="E207" s="4"/>
      <c r="F207" s="4"/>
      <c r="G207" s="4"/>
    </row>
    <row r="208" spans="1:7">
      <c r="A208" s="4">
        <v>25</v>
      </c>
      <c r="B208" s="4" t="s">
        <v>957</v>
      </c>
      <c r="C208" s="527" t="s">
        <v>958</v>
      </c>
      <c r="D208" s="1977">
        <f>Sch.12!H84</f>
        <v>0</v>
      </c>
      <c r="E208" s="4"/>
      <c r="F208" s="4"/>
      <c r="G208" s="4"/>
    </row>
    <row r="209" spans="1:7">
      <c r="A209" s="4"/>
      <c r="B209" s="4" t="s">
        <v>959</v>
      </c>
      <c r="C209" s="527"/>
      <c r="D209" s="1977"/>
      <c r="E209" s="4"/>
      <c r="F209" s="4"/>
      <c r="G209" s="4"/>
    </row>
    <row r="210" spans="1:7">
      <c r="A210" s="4">
        <v>26</v>
      </c>
      <c r="B210" s="4" t="s">
        <v>960</v>
      </c>
      <c r="C210" s="527" t="s">
        <v>961</v>
      </c>
      <c r="D210" s="1977">
        <f>Sch.12!H85</f>
        <v>0</v>
      </c>
      <c r="E210" s="4"/>
      <c r="F210" s="4"/>
      <c r="G210" s="4"/>
    </row>
    <row r="211" spans="1:7">
      <c r="A211" s="4">
        <v>27</v>
      </c>
      <c r="B211" s="4" t="s">
        <v>962</v>
      </c>
      <c r="C211" s="527" t="s">
        <v>963</v>
      </c>
      <c r="D211" s="1977">
        <f>Sch.12!H86</f>
        <v>0</v>
      </c>
      <c r="E211" s="4"/>
      <c r="F211" s="4"/>
      <c r="G211" s="4"/>
    </row>
    <row r="212" spans="1:7">
      <c r="A212" s="4">
        <v>28</v>
      </c>
      <c r="B212" s="4" t="s">
        <v>1072</v>
      </c>
      <c r="C212" s="527" t="s">
        <v>964</v>
      </c>
      <c r="D212" s="1977">
        <f>Sch.12!H87</f>
        <v>100179887.78000282</v>
      </c>
      <c r="E212" s="4"/>
      <c r="F212" s="4"/>
      <c r="G212" s="4"/>
    </row>
    <row r="213" spans="1:7">
      <c r="A213" s="4"/>
      <c r="B213" s="4"/>
      <c r="C213" s="4"/>
      <c r="D213" s="1977"/>
      <c r="E213" s="4"/>
      <c r="F213" s="4"/>
      <c r="G213" s="4"/>
    </row>
    <row r="214" spans="1:7">
      <c r="A214" s="4">
        <v>29</v>
      </c>
      <c r="B214" s="4" t="s">
        <v>965</v>
      </c>
      <c r="C214" s="100" t="s">
        <v>157</v>
      </c>
      <c r="D214" s="1977">
        <f>D206+D207-D208-D210-D211+D212</f>
        <v>-20924191530.509998</v>
      </c>
      <c r="E214" s="4"/>
      <c r="F214" s="4"/>
      <c r="G214" s="4"/>
    </row>
    <row r="215" spans="1:7">
      <c r="A215" s="4"/>
      <c r="B215" s="4"/>
      <c r="C215" s="4"/>
      <c r="D215" s="1977"/>
      <c r="E215" s="4"/>
      <c r="F215" s="4"/>
      <c r="G215" s="4"/>
    </row>
    <row r="216" spans="1:7">
      <c r="A216" s="4">
        <v>30</v>
      </c>
      <c r="B216" s="4" t="s">
        <v>966</v>
      </c>
      <c r="C216" s="527" t="s">
        <v>967</v>
      </c>
      <c r="D216" s="1977">
        <f>SUM(Sch.12!H90,Sch.12!H99)</f>
        <v>1159865836.8299999</v>
      </c>
      <c r="E216" s="4"/>
      <c r="F216" s="4"/>
      <c r="G216" s="4"/>
    </row>
    <row r="217" spans="1:7">
      <c r="A217" s="4"/>
      <c r="B217" s="4"/>
      <c r="C217" s="4"/>
      <c r="D217" s="1977"/>
      <c r="E217" s="4"/>
      <c r="F217" s="4"/>
      <c r="G217" s="4"/>
    </row>
    <row r="218" spans="1:7">
      <c r="A218" s="4">
        <v>31</v>
      </c>
      <c r="B218" s="351" t="s">
        <v>968</v>
      </c>
      <c r="C218" s="100" t="s">
        <v>157</v>
      </c>
      <c r="D218" s="1981">
        <f>D214+D216</f>
        <v>-19764325693.68</v>
      </c>
      <c r="E218" s="4"/>
      <c r="F218" s="4"/>
      <c r="G218" s="4"/>
    </row>
    <row r="219" spans="1:7">
      <c r="A219" s="4"/>
      <c r="B219" s="4"/>
      <c r="C219" s="4"/>
      <c r="D219" s="922"/>
      <c r="E219" s="4"/>
      <c r="F219" s="4"/>
      <c r="G219" s="4"/>
    </row>
    <row r="220" spans="1:7">
      <c r="A220" s="4" t="str">
        <f>'Data Sheet'!A46</f>
        <v>Annual Report of VERIZON NEW YORK INC.                                      For the period ending DECEMBER 31, 2023</v>
      </c>
      <c r="B220" s="4"/>
      <c r="C220" s="4"/>
      <c r="D220" s="922"/>
      <c r="E220" s="4"/>
      <c r="F220" s="4"/>
      <c r="G220" s="4"/>
    </row>
    <row r="221" spans="1:7">
      <c r="A221" s="4" t="s">
        <v>969</v>
      </c>
      <c r="B221" s="4"/>
      <c r="C221" s="4"/>
      <c r="D221" s="922"/>
      <c r="E221" s="4"/>
      <c r="F221" s="4"/>
      <c r="G221" s="4"/>
    </row>
    <row r="222" spans="1:7">
      <c r="A222" s="4"/>
      <c r="B222" s="4"/>
      <c r="C222" s="4"/>
      <c r="D222" s="922"/>
      <c r="E222" s="4"/>
      <c r="F222" s="4"/>
      <c r="G222" s="4"/>
    </row>
    <row r="223" spans="1:7" ht="18">
      <c r="A223" s="510" t="s">
        <v>970</v>
      </c>
      <c r="B223" s="105"/>
      <c r="C223" s="105"/>
      <c r="D223" s="1979"/>
      <c r="E223" s="4"/>
      <c r="F223" s="4"/>
      <c r="G223" s="4"/>
    </row>
    <row r="224" spans="1:7">
      <c r="A224" s="4"/>
      <c r="B224" s="4"/>
      <c r="C224" s="4"/>
      <c r="D224" s="922"/>
      <c r="E224" s="4"/>
      <c r="F224" s="4"/>
      <c r="G224" s="4"/>
    </row>
    <row r="225" spans="1:7">
      <c r="A225" s="4"/>
      <c r="B225" s="4"/>
      <c r="C225" s="4"/>
      <c r="D225" s="922"/>
      <c r="E225" s="4"/>
      <c r="F225" s="4"/>
      <c r="G225" s="4"/>
    </row>
    <row r="226" spans="1:7">
      <c r="A226" s="4"/>
      <c r="B226" s="4"/>
      <c r="C226" s="4"/>
      <c r="D226" s="922"/>
      <c r="E226" s="4"/>
      <c r="F226" s="4"/>
      <c r="G226" s="4"/>
    </row>
    <row r="227" spans="1:7">
      <c r="A227" s="4"/>
      <c r="B227" s="508"/>
      <c r="C227" s="508"/>
      <c r="D227" s="1978"/>
      <c r="E227" s="4"/>
      <c r="F227" s="4"/>
      <c r="G227" s="4"/>
    </row>
    <row r="228" spans="1:7">
      <c r="A228" s="4"/>
      <c r="B228" s="508"/>
      <c r="C228" s="529" t="s">
        <v>148</v>
      </c>
      <c r="D228" s="922"/>
      <c r="E228" s="4"/>
      <c r="F228" s="4"/>
      <c r="G228" s="4"/>
    </row>
    <row r="229" spans="1:7">
      <c r="A229" s="4"/>
      <c r="B229" s="529" t="s">
        <v>971</v>
      </c>
      <c r="C229" s="508"/>
      <c r="D229" s="922"/>
      <c r="E229" s="4"/>
      <c r="F229" s="4"/>
      <c r="G229" s="4"/>
    </row>
    <row r="230" spans="1:7">
      <c r="A230" s="4"/>
      <c r="B230" s="508"/>
      <c r="C230" s="508"/>
      <c r="D230" s="922"/>
      <c r="E230" s="4"/>
      <c r="F230" s="4"/>
      <c r="G230" s="4"/>
    </row>
    <row r="231" spans="1:7">
      <c r="A231" s="4">
        <v>1</v>
      </c>
      <c r="B231" s="59" t="s">
        <v>1567</v>
      </c>
      <c r="C231" s="87" t="s">
        <v>1141</v>
      </c>
      <c r="D231" s="1977">
        <f>D194</f>
        <v>-2197959941.5900021</v>
      </c>
      <c r="E231" s="4"/>
      <c r="F231" s="4"/>
      <c r="G231" s="4"/>
    </row>
    <row r="232" spans="1:7">
      <c r="A232" s="4"/>
      <c r="B232" s="59"/>
      <c r="C232" s="59"/>
      <c r="D232" s="1977"/>
      <c r="E232" s="4"/>
      <c r="F232" s="4"/>
      <c r="G232" s="4"/>
    </row>
    <row r="233" spans="1:7">
      <c r="A233" s="4"/>
      <c r="B233" s="59"/>
      <c r="C233" s="59"/>
      <c r="D233" s="1977"/>
      <c r="E233" s="4"/>
      <c r="F233" s="4"/>
      <c r="G233" s="4"/>
    </row>
    <row r="234" spans="1:7">
      <c r="A234" s="4"/>
      <c r="B234" s="529" t="s">
        <v>972</v>
      </c>
      <c r="C234" s="508" t="s">
        <v>973</v>
      </c>
      <c r="D234" s="1977"/>
      <c r="E234" s="4"/>
      <c r="F234" s="4"/>
      <c r="G234" s="4"/>
    </row>
    <row r="235" spans="1:7">
      <c r="A235" s="4"/>
      <c r="B235" s="508"/>
      <c r="C235" s="508"/>
      <c r="D235" s="1977"/>
      <c r="E235" s="4"/>
      <c r="F235" s="4"/>
      <c r="G235" s="4"/>
    </row>
    <row r="236" spans="1:7">
      <c r="A236" s="4">
        <v>2</v>
      </c>
      <c r="B236" s="59" t="s">
        <v>974</v>
      </c>
      <c r="C236" s="237" t="s">
        <v>975</v>
      </c>
      <c r="D236" s="1977">
        <f>SUM(Sch.13!F11,Sch.13!F12)</f>
        <v>1166784496.3500001</v>
      </c>
      <c r="E236" s="4"/>
      <c r="F236" s="4"/>
      <c r="G236" s="4"/>
    </row>
    <row r="237" spans="1:7">
      <c r="A237" s="4">
        <v>3</v>
      </c>
      <c r="B237" s="59" t="s">
        <v>976</v>
      </c>
      <c r="C237" s="237" t="s">
        <v>977</v>
      </c>
      <c r="D237" s="1977">
        <f>Sch.13!F13</f>
        <v>17615298</v>
      </c>
      <c r="E237" s="4"/>
      <c r="F237" s="4"/>
      <c r="G237" s="4"/>
    </row>
    <row r="238" spans="1:7">
      <c r="A238" s="4">
        <v>4</v>
      </c>
      <c r="B238" s="59" t="s">
        <v>978</v>
      </c>
      <c r="C238" s="237" t="s">
        <v>979</v>
      </c>
      <c r="D238" s="1977">
        <f>SUM(Sch.13!F15:F22)-Sch.13!F20</f>
        <v>-11588184218.589994</v>
      </c>
      <c r="E238" s="4"/>
      <c r="F238" s="4"/>
      <c r="G238" s="4"/>
    </row>
    <row r="239" spans="1:7">
      <c r="A239" s="4">
        <v>5</v>
      </c>
      <c r="B239" s="59" t="s">
        <v>980</v>
      </c>
      <c r="C239" s="237" t="s">
        <v>183</v>
      </c>
      <c r="D239" s="1977">
        <f>Sch.13!F14</f>
        <v>0</v>
      </c>
      <c r="E239" s="4"/>
      <c r="F239" s="4"/>
      <c r="G239" s="4"/>
    </row>
    <row r="240" spans="1:7">
      <c r="A240" s="4">
        <v>6</v>
      </c>
      <c r="B240" s="59" t="s">
        <v>45</v>
      </c>
      <c r="C240" s="87" t="s">
        <v>157</v>
      </c>
      <c r="D240" s="1977">
        <f>D242-SUM(D236:D239)</f>
        <v>-341432353.87999344</v>
      </c>
      <c r="E240" s="4"/>
      <c r="F240" s="4"/>
      <c r="G240" s="4"/>
    </row>
    <row r="241" spans="1:7">
      <c r="A241" s="4"/>
      <c r="B241" s="59"/>
      <c r="C241" s="59"/>
      <c r="D241" s="1977"/>
      <c r="E241" s="4"/>
      <c r="F241" s="4"/>
      <c r="G241" s="4"/>
    </row>
    <row r="242" spans="1:7">
      <c r="A242" s="4">
        <v>7</v>
      </c>
      <c r="B242" s="59" t="s">
        <v>981</v>
      </c>
      <c r="C242" s="237" t="s">
        <v>925</v>
      </c>
      <c r="D242" s="1977">
        <f>Sch.13!F30</f>
        <v>-10745216778.119987</v>
      </c>
      <c r="E242" s="4"/>
      <c r="F242" s="4"/>
      <c r="G242" s="4"/>
    </row>
    <row r="243" spans="1:7">
      <c r="A243" s="4"/>
      <c r="B243" s="59"/>
      <c r="C243" s="59"/>
      <c r="D243" s="1977"/>
      <c r="E243" s="4"/>
      <c r="F243" s="4"/>
      <c r="G243" s="4"/>
    </row>
    <row r="244" spans="1:7">
      <c r="A244" s="4">
        <v>8</v>
      </c>
      <c r="B244" s="59" t="s">
        <v>982</v>
      </c>
      <c r="C244" s="87" t="s">
        <v>157</v>
      </c>
      <c r="D244" s="1977">
        <f>D231+D242</f>
        <v>-12943176719.70999</v>
      </c>
      <c r="E244" s="4"/>
      <c r="F244" s="4"/>
      <c r="G244" s="4"/>
    </row>
    <row r="245" spans="1:7">
      <c r="A245" s="4"/>
      <c r="B245" s="59"/>
      <c r="C245" s="59"/>
      <c r="D245" s="1977"/>
      <c r="E245" s="4"/>
      <c r="F245" s="4"/>
      <c r="G245" s="4"/>
    </row>
    <row r="246" spans="1:7">
      <c r="A246" s="4"/>
      <c r="B246" s="59"/>
      <c r="C246" s="59"/>
      <c r="D246" s="1977"/>
      <c r="E246" s="4"/>
      <c r="F246" s="4"/>
      <c r="G246" s="4"/>
    </row>
    <row r="247" spans="1:7">
      <c r="A247" s="4"/>
      <c r="B247" s="529" t="s">
        <v>983</v>
      </c>
      <c r="C247" s="508" t="s">
        <v>973</v>
      </c>
      <c r="D247" s="1977"/>
      <c r="E247" s="4"/>
      <c r="F247" s="4"/>
      <c r="G247" s="4"/>
    </row>
    <row r="248" spans="1:7">
      <c r="A248" s="4"/>
      <c r="B248" s="508"/>
      <c r="C248" s="508"/>
      <c r="D248" s="1977"/>
      <c r="E248" s="4"/>
      <c r="F248" s="4"/>
      <c r="G248" s="4"/>
    </row>
    <row r="249" spans="1:7">
      <c r="A249" s="4">
        <v>9</v>
      </c>
      <c r="B249" s="59" t="s">
        <v>984</v>
      </c>
      <c r="C249" s="237" t="s">
        <v>985</v>
      </c>
      <c r="D249" s="1977">
        <f>Sch.13!F46</f>
        <v>-1175158586.8999987</v>
      </c>
      <c r="E249" s="4"/>
      <c r="F249" s="4"/>
      <c r="G249" s="4"/>
    </row>
    <row r="250" spans="1:7">
      <c r="A250" s="4">
        <v>10</v>
      </c>
      <c r="B250" s="59" t="s">
        <v>986</v>
      </c>
      <c r="C250" s="237" t="s">
        <v>987</v>
      </c>
      <c r="D250" s="1977">
        <f>SUM(Sch.13!F47:F50)</f>
        <v>0</v>
      </c>
      <c r="E250" s="4"/>
      <c r="F250" s="4"/>
      <c r="G250" s="4"/>
    </row>
    <row r="251" spans="1:7">
      <c r="A251" s="4">
        <v>11</v>
      </c>
      <c r="B251" s="59" t="s">
        <v>988</v>
      </c>
      <c r="C251" s="237" t="s">
        <v>989</v>
      </c>
      <c r="D251" s="1977">
        <f>SUM(Sch.13!F52:F55)</f>
        <v>-14792083.67</v>
      </c>
      <c r="E251" s="4"/>
      <c r="F251" s="4"/>
      <c r="G251" s="4"/>
    </row>
    <row r="252" spans="1:7">
      <c r="A252" s="4">
        <v>12</v>
      </c>
      <c r="B252" s="59" t="s">
        <v>45</v>
      </c>
      <c r="C252" s="527" t="s">
        <v>990</v>
      </c>
      <c r="D252" s="1977">
        <f>SUM(Sch.13!F57:F59)</f>
        <v>0</v>
      </c>
      <c r="E252" s="4"/>
      <c r="F252" s="4"/>
      <c r="G252" s="4"/>
    </row>
    <row r="253" spans="1:7">
      <c r="A253" s="4"/>
      <c r="B253" s="4"/>
      <c r="C253" s="4"/>
      <c r="D253" s="1977"/>
      <c r="E253" s="4"/>
      <c r="F253" s="4"/>
      <c r="G253" s="4"/>
    </row>
    <row r="254" spans="1:7">
      <c r="A254" s="4">
        <v>13</v>
      </c>
      <c r="B254" s="59" t="s">
        <v>1743</v>
      </c>
      <c r="C254" s="87" t="s">
        <v>157</v>
      </c>
      <c r="D254" s="1977">
        <f>SUM(D249:D252)</f>
        <v>-1189950670.5699987</v>
      </c>
      <c r="E254" s="4"/>
      <c r="F254" s="4"/>
      <c r="G254" s="4"/>
    </row>
    <row r="255" spans="1:7">
      <c r="A255" s="4"/>
      <c r="B255" s="59"/>
      <c r="C255" s="59"/>
      <c r="D255" s="1977"/>
      <c r="E255" s="4"/>
      <c r="F255" s="4"/>
      <c r="G255" s="4"/>
    </row>
    <row r="256" spans="1:7">
      <c r="A256" s="4"/>
      <c r="B256" s="59"/>
      <c r="C256" s="59"/>
      <c r="D256" s="1977"/>
      <c r="E256" s="4"/>
      <c r="F256" s="4"/>
      <c r="G256" s="4"/>
    </row>
    <row r="257" spans="1:7">
      <c r="A257" s="4"/>
      <c r="B257" s="529" t="s">
        <v>991</v>
      </c>
      <c r="C257" s="508" t="s">
        <v>992</v>
      </c>
      <c r="D257" s="1977"/>
      <c r="E257" s="4"/>
      <c r="F257" s="4"/>
      <c r="G257" s="4"/>
    </row>
    <row r="258" spans="1:7">
      <c r="A258" s="4"/>
      <c r="B258" s="508"/>
      <c r="C258" s="508"/>
      <c r="D258" s="1977"/>
      <c r="E258" s="4"/>
      <c r="F258" s="4"/>
      <c r="G258" s="4"/>
    </row>
    <row r="259" spans="1:7">
      <c r="A259" s="4"/>
      <c r="B259" s="59" t="s">
        <v>993</v>
      </c>
      <c r="C259" s="59"/>
      <c r="D259" s="1977"/>
      <c r="E259" s="4"/>
      <c r="F259" s="4"/>
      <c r="G259" s="4"/>
    </row>
    <row r="260" spans="1:7">
      <c r="A260" s="4">
        <v>14</v>
      </c>
      <c r="B260" s="59" t="s">
        <v>107</v>
      </c>
      <c r="C260" s="237" t="s">
        <v>994</v>
      </c>
      <c r="D260" s="1977">
        <f>SUM(Sch.13!F74,Sch.13!F81)</f>
        <v>0</v>
      </c>
      <c r="E260" s="4"/>
      <c r="F260" s="4"/>
      <c r="G260" s="4"/>
    </row>
    <row r="261" spans="1:7">
      <c r="A261" s="4">
        <v>15</v>
      </c>
      <c r="B261" s="59" t="s">
        <v>1137</v>
      </c>
      <c r="C261" s="237" t="s">
        <v>995</v>
      </c>
      <c r="D261" s="1977">
        <f>SUM(Sch.13!F72,Sch.13!F79)</f>
        <v>0</v>
      </c>
      <c r="E261" s="4"/>
      <c r="F261" s="4"/>
      <c r="G261" s="4"/>
    </row>
    <row r="262" spans="1:7">
      <c r="A262" s="4">
        <v>16</v>
      </c>
      <c r="B262" s="59" t="s">
        <v>112</v>
      </c>
      <c r="C262" s="237" t="s">
        <v>996</v>
      </c>
      <c r="D262" s="1977">
        <f>SUM(Sch.13!F73,Sch.13!F80)</f>
        <v>0</v>
      </c>
      <c r="E262" s="4"/>
      <c r="F262" s="4"/>
      <c r="G262" s="4"/>
    </row>
    <row r="263" spans="1:7">
      <c r="A263" s="4">
        <v>17</v>
      </c>
      <c r="B263" s="59" t="s">
        <v>997</v>
      </c>
      <c r="C263" s="237" t="s">
        <v>1153</v>
      </c>
      <c r="D263" s="1977">
        <f>Sch.13!F75</f>
        <v>14298336758.529999</v>
      </c>
      <c r="E263" s="4"/>
      <c r="F263" s="4"/>
      <c r="G263" s="4"/>
    </row>
    <row r="264" spans="1:7">
      <c r="A264" s="4">
        <v>18</v>
      </c>
      <c r="B264" s="59" t="s">
        <v>998</v>
      </c>
      <c r="C264" s="237" t="s">
        <v>999</v>
      </c>
      <c r="D264" s="1977">
        <f>SUM(Sch.13!F83,Sch.13!F84)</f>
        <v>0</v>
      </c>
      <c r="E264" s="4"/>
      <c r="F264" s="4"/>
      <c r="G264" s="4"/>
    </row>
    <row r="265" spans="1:7">
      <c r="A265" s="4">
        <v>19</v>
      </c>
      <c r="B265" s="59" t="s">
        <v>1000</v>
      </c>
      <c r="C265" s="87" t="s">
        <v>157</v>
      </c>
      <c r="D265" s="1977">
        <f>D267-SUM(D260:D264)</f>
        <v>-100670784.07000351</v>
      </c>
      <c r="E265" s="4"/>
      <c r="F265" s="4"/>
      <c r="G265" s="4"/>
    </row>
    <row r="266" spans="1:7">
      <c r="A266" s="4"/>
      <c r="B266" s="59"/>
      <c r="C266" s="59"/>
      <c r="D266" s="1977"/>
      <c r="E266" s="4"/>
      <c r="F266" s="4"/>
      <c r="G266" s="4"/>
    </row>
    <row r="267" spans="1:7">
      <c r="A267" s="4">
        <v>20</v>
      </c>
      <c r="B267" s="59" t="s">
        <v>1001</v>
      </c>
      <c r="C267" s="237" t="s">
        <v>1170</v>
      </c>
      <c r="D267" s="1977">
        <f>Sch.13!F93</f>
        <v>14197665974.459995</v>
      </c>
      <c r="E267" s="4"/>
      <c r="F267" s="4"/>
      <c r="G267" s="4"/>
    </row>
    <row r="268" spans="1:7">
      <c r="A268" s="4"/>
      <c r="B268" s="59"/>
      <c r="C268" s="59"/>
      <c r="D268" s="1977"/>
      <c r="E268" s="4"/>
      <c r="F268" s="4"/>
      <c r="G268" s="4"/>
    </row>
    <row r="269" spans="1:7">
      <c r="A269" s="4">
        <v>21</v>
      </c>
      <c r="B269" s="539" t="s">
        <v>1742</v>
      </c>
      <c r="C269" s="87" t="s">
        <v>157</v>
      </c>
      <c r="D269" s="1977">
        <f>D244+D254+D267</f>
        <v>64538584.180007935</v>
      </c>
      <c r="E269" s="4"/>
      <c r="F269" s="4"/>
      <c r="G269" s="4"/>
    </row>
    <row r="270" spans="1:7">
      <c r="A270" s="4"/>
      <c r="B270" s="59"/>
      <c r="C270" s="59"/>
      <c r="D270" s="1977"/>
      <c r="E270" s="4"/>
      <c r="F270" s="4"/>
      <c r="G270" s="4"/>
    </row>
    <row r="271" spans="1:7">
      <c r="A271" s="4">
        <v>22</v>
      </c>
      <c r="B271" s="4" t="s">
        <v>1002</v>
      </c>
      <c r="C271" s="527" t="s">
        <v>1003</v>
      </c>
      <c r="D271" s="1977">
        <f>Sch.13!F95</f>
        <v>-0.18922996520996094</v>
      </c>
      <c r="E271" s="4"/>
      <c r="F271" s="4"/>
      <c r="G271" s="4"/>
    </row>
    <row r="272" spans="1:7">
      <c r="A272" s="4"/>
      <c r="B272" s="4"/>
      <c r="C272" s="4"/>
      <c r="D272" s="1977"/>
      <c r="E272" s="4"/>
      <c r="F272" s="4"/>
      <c r="G272" s="4"/>
    </row>
    <row r="273" spans="1:7">
      <c r="A273" s="4">
        <v>23</v>
      </c>
      <c r="B273" s="351" t="s">
        <v>1004</v>
      </c>
      <c r="C273" s="87" t="s">
        <v>157</v>
      </c>
      <c r="D273" s="1981">
        <f>D269+D271</f>
        <v>64538583.990777969</v>
      </c>
      <c r="E273" s="4"/>
      <c r="F273" s="4"/>
      <c r="G273" s="4"/>
    </row>
    <row r="274" spans="1:7">
      <c r="A274" s="4"/>
      <c r="B274" s="4"/>
      <c r="C274" s="4"/>
      <c r="D274" s="922"/>
      <c r="E274" s="4"/>
      <c r="F274" s="4"/>
      <c r="G274" s="4"/>
    </row>
    <row r="275" spans="1:7">
      <c r="A275" s="4" t="str">
        <f>'Data Sheet'!A46</f>
        <v>Annual Report of VERIZON NEW YORK INC.                                      For the period ending DECEMBER 31, 2023</v>
      </c>
      <c r="B275" s="4"/>
      <c r="C275" s="4"/>
      <c r="D275" s="922"/>
      <c r="E275" s="4"/>
      <c r="F275" s="4"/>
      <c r="G275" s="4"/>
    </row>
    <row r="276" spans="1:7">
      <c r="A276" s="4"/>
      <c r="B276" s="4"/>
      <c r="C276" s="4"/>
      <c r="D276" s="922"/>
      <c r="E276" s="4"/>
      <c r="F276" s="4"/>
      <c r="G276" s="4"/>
    </row>
    <row r="277" spans="1:7">
      <c r="A277" s="4"/>
      <c r="B277" s="4"/>
      <c r="C277" s="4"/>
      <c r="D277" s="922"/>
      <c r="E277" s="4"/>
      <c r="F277" s="4"/>
      <c r="G277" s="4"/>
    </row>
    <row r="278" spans="1:7" ht="18">
      <c r="A278" s="510" t="s">
        <v>1005</v>
      </c>
      <c r="B278" s="105"/>
      <c r="C278" s="105"/>
      <c r="D278" s="1979"/>
      <c r="E278" s="4"/>
      <c r="F278" s="4"/>
      <c r="G278" s="4"/>
    </row>
    <row r="279" spans="1:7">
      <c r="A279" s="4"/>
      <c r="B279" s="4"/>
      <c r="C279" s="4"/>
      <c r="D279" s="922"/>
      <c r="E279" s="4"/>
      <c r="F279" s="4"/>
      <c r="G279" s="4"/>
    </row>
    <row r="280" spans="1:7">
      <c r="A280" s="4"/>
      <c r="B280" s="4"/>
      <c r="C280" s="4"/>
      <c r="D280" s="922"/>
      <c r="E280" s="4"/>
      <c r="F280" s="4"/>
      <c r="G280" s="4"/>
    </row>
    <row r="281" spans="1:7">
      <c r="A281" s="4"/>
      <c r="B281" s="4"/>
      <c r="C281" s="4"/>
      <c r="D281" s="922"/>
      <c r="E281" s="4"/>
      <c r="F281" s="4"/>
      <c r="G281" s="4"/>
    </row>
    <row r="282" spans="1:7">
      <c r="A282" s="4"/>
      <c r="B282" s="4"/>
      <c r="C282" s="4"/>
      <c r="D282" s="922"/>
      <c r="E282" s="4"/>
      <c r="F282" s="4"/>
      <c r="G282" s="4"/>
    </row>
    <row r="283" spans="1:7">
      <c r="A283" s="4"/>
      <c r="B283" s="4"/>
      <c r="C283" s="523" t="s">
        <v>148</v>
      </c>
      <c r="D283" s="922"/>
      <c r="E283" s="4"/>
      <c r="F283" s="4"/>
      <c r="G283" s="4"/>
    </row>
    <row r="284" spans="1:7">
      <c r="A284" s="4" t="s">
        <v>463</v>
      </c>
      <c r="B284" s="4" t="s">
        <v>1006</v>
      </c>
      <c r="C284" s="100" t="s">
        <v>1141</v>
      </c>
      <c r="D284" s="1977">
        <f>D99</f>
        <v>3491188770.2999988</v>
      </c>
      <c r="E284" s="268"/>
      <c r="F284" s="268"/>
      <c r="G284" s="268"/>
    </row>
    <row r="285" spans="1:7">
      <c r="A285" s="4"/>
      <c r="B285" s="4"/>
      <c r="C285" s="523" t="s">
        <v>1007</v>
      </c>
      <c r="D285" s="922"/>
      <c r="E285" s="4"/>
      <c r="F285" s="4"/>
      <c r="G285" s="4"/>
    </row>
    <row r="286" spans="1:7">
      <c r="A286" s="4" t="s">
        <v>820</v>
      </c>
      <c r="B286" s="4" t="s">
        <v>2123</v>
      </c>
      <c r="C286" s="319" t="s">
        <v>2124</v>
      </c>
      <c r="D286" s="922">
        <f>'Sch.61 (REDACTED)'!J28</f>
        <v>859400</v>
      </c>
      <c r="E286" s="4"/>
      <c r="F286" s="4"/>
      <c r="G286" s="4"/>
    </row>
    <row r="287" spans="1:7">
      <c r="A287" s="4"/>
      <c r="B287" s="4"/>
      <c r="C287" s="4"/>
      <c r="D287" s="922"/>
      <c r="E287" s="4"/>
      <c r="F287" s="4"/>
      <c r="G287" s="4"/>
    </row>
    <row r="288" spans="1:7">
      <c r="A288" s="4"/>
      <c r="B288" s="4"/>
      <c r="C288" s="4"/>
      <c r="D288" s="922"/>
      <c r="E288" s="4"/>
      <c r="F288" s="4"/>
      <c r="G288" s="4"/>
    </row>
    <row r="289" spans="1:7">
      <c r="A289" s="106" t="s">
        <v>2125</v>
      </c>
      <c r="B289" s="106"/>
      <c r="C289" s="106"/>
      <c r="D289" s="1983"/>
      <c r="E289" s="4"/>
      <c r="F289" s="4"/>
      <c r="G289" s="4"/>
    </row>
    <row r="290" spans="1:7">
      <c r="A290" s="4"/>
      <c r="B290" s="353"/>
      <c r="C290" s="523" t="s">
        <v>2126</v>
      </c>
      <c r="D290" s="1979"/>
      <c r="E290" s="105"/>
      <c r="F290" s="105"/>
      <c r="G290" s="105"/>
    </row>
    <row r="291" spans="1:7">
      <c r="A291" s="4" t="s">
        <v>1058</v>
      </c>
      <c r="B291" s="4" t="s">
        <v>2127</v>
      </c>
      <c r="C291" s="319" t="s">
        <v>2128</v>
      </c>
      <c r="D291" s="1977">
        <f>SUM(Sch.44!E150:F150)</f>
        <v>1763021958.9300003</v>
      </c>
      <c r="E291" s="268"/>
      <c r="F291" s="268"/>
      <c r="G291" s="268"/>
    </row>
    <row r="292" spans="1:7">
      <c r="A292" s="4"/>
      <c r="B292" s="4"/>
      <c r="C292" s="4"/>
      <c r="D292" s="922"/>
      <c r="E292" s="4"/>
      <c r="F292" s="4"/>
      <c r="G292" s="4"/>
    </row>
    <row r="293" spans="1:7">
      <c r="A293" s="4" t="s">
        <v>70</v>
      </c>
      <c r="B293" s="4" t="s">
        <v>1172</v>
      </c>
      <c r="C293" s="530" t="s">
        <v>157</v>
      </c>
      <c r="D293" s="922">
        <f>D116</f>
        <v>1166784496.3499999</v>
      </c>
      <c r="E293" s="4"/>
      <c r="F293" s="4"/>
      <c r="G293" s="4"/>
    </row>
    <row r="294" spans="1:7">
      <c r="A294" s="4"/>
      <c r="B294" s="4"/>
      <c r="C294" s="4"/>
      <c r="D294" s="922"/>
      <c r="E294" s="4"/>
      <c r="F294" s="4"/>
      <c r="G294" s="4"/>
    </row>
    <row r="295" spans="1:7">
      <c r="A295" s="4" t="s">
        <v>71</v>
      </c>
      <c r="B295" s="4" t="s">
        <v>2129</v>
      </c>
      <c r="C295" s="100" t="s">
        <v>157</v>
      </c>
      <c r="D295" s="922">
        <f>D297-D291-D293</f>
        <v>2376188396.6800008</v>
      </c>
      <c r="E295" s="4"/>
      <c r="F295" s="4"/>
      <c r="G295" s="4"/>
    </row>
    <row r="296" spans="1:7">
      <c r="A296" s="4"/>
      <c r="B296" s="4"/>
      <c r="C296" s="4"/>
      <c r="D296" s="922"/>
      <c r="E296" s="4"/>
      <c r="F296" s="4"/>
      <c r="G296" s="4"/>
    </row>
    <row r="297" spans="1:7">
      <c r="A297" s="4" t="s">
        <v>471</v>
      </c>
      <c r="B297" s="540" t="s">
        <v>1741</v>
      </c>
      <c r="C297" s="100" t="s">
        <v>157</v>
      </c>
      <c r="D297" s="922">
        <f>D132</f>
        <v>5305994851.960001</v>
      </c>
      <c r="E297" s="4"/>
      <c r="F297" s="4"/>
      <c r="G297" s="4"/>
    </row>
    <row r="298" spans="1:7">
      <c r="A298" s="4"/>
      <c r="B298" s="4"/>
      <c r="C298" s="4"/>
      <c r="D298" s="922"/>
      <c r="E298" s="4"/>
      <c r="F298" s="4"/>
      <c r="G298" s="4"/>
    </row>
    <row r="299" spans="1:7">
      <c r="A299" s="4" t="s">
        <v>474</v>
      </c>
      <c r="B299" s="4" t="s">
        <v>2130</v>
      </c>
      <c r="C299" s="100" t="s">
        <v>157</v>
      </c>
      <c r="D299" s="922">
        <f>D135-D140+SUM(D141:D142)</f>
        <v>-574812984.00000012</v>
      </c>
      <c r="E299" s="4"/>
      <c r="F299" s="4"/>
      <c r="G299" s="4"/>
    </row>
    <row r="300" spans="1:7">
      <c r="A300" s="4"/>
      <c r="B300" s="4"/>
      <c r="C300" s="4"/>
      <c r="D300" s="922"/>
      <c r="E300" s="4"/>
      <c r="F300" s="4"/>
      <c r="G300" s="4"/>
    </row>
    <row r="301" spans="1:7">
      <c r="A301" s="4" t="s">
        <v>2064</v>
      </c>
      <c r="B301" s="4" t="s">
        <v>2131</v>
      </c>
      <c r="C301" s="100" t="s">
        <v>157</v>
      </c>
      <c r="D301" s="922">
        <f>D136</f>
        <v>376466481.41999996</v>
      </c>
      <c r="E301" s="4"/>
      <c r="F301" s="4"/>
      <c r="G301" s="4"/>
    </row>
    <row r="302" spans="1:7">
      <c r="A302" s="4"/>
      <c r="B302" s="4"/>
      <c r="C302" s="4"/>
      <c r="D302" s="922"/>
      <c r="E302" s="4"/>
      <c r="F302" s="4"/>
      <c r="G302" s="4"/>
    </row>
    <row r="303" spans="1:7">
      <c r="A303" s="4" t="s">
        <v>334</v>
      </c>
      <c r="B303" s="4" t="s">
        <v>2132</v>
      </c>
      <c r="C303" s="100" t="s">
        <v>157</v>
      </c>
      <c r="D303" s="922">
        <f>D284-D297-D299-D301</f>
        <v>-1616459579.0800023</v>
      </c>
      <c r="E303" s="4"/>
      <c r="F303" s="4"/>
      <c r="G303" s="4"/>
    </row>
    <row r="304" spans="1:7">
      <c r="A304" s="4"/>
      <c r="B304" s="4"/>
      <c r="C304" s="4"/>
      <c r="D304" s="922"/>
      <c r="E304" s="4"/>
      <c r="F304" s="4"/>
      <c r="G304" s="4"/>
    </row>
    <row r="305" spans="1:7">
      <c r="A305" s="527">
        <v>10</v>
      </c>
      <c r="B305" s="4" t="s">
        <v>2133</v>
      </c>
      <c r="C305" s="100" t="s">
        <v>157</v>
      </c>
      <c r="D305" s="1977">
        <f>D284</f>
        <v>3491188770.2999988</v>
      </c>
      <c r="E305" s="528"/>
      <c r="F305" s="528"/>
      <c r="G305" s="528"/>
    </row>
    <row r="306" spans="1:7">
      <c r="A306" s="4"/>
      <c r="B306" s="4"/>
      <c r="C306" s="4"/>
      <c r="D306" s="922"/>
      <c r="E306" s="4"/>
      <c r="F306" s="4"/>
      <c r="G306" s="4"/>
    </row>
    <row r="307" spans="1:7">
      <c r="A307" s="4"/>
      <c r="B307" s="4"/>
      <c r="C307" s="4"/>
      <c r="D307" s="922"/>
      <c r="E307" s="4"/>
      <c r="F307" s="4"/>
      <c r="G307" s="4"/>
    </row>
    <row r="308" spans="1:7">
      <c r="A308" s="106" t="s">
        <v>2134</v>
      </c>
      <c r="B308" s="106"/>
      <c r="C308" s="106"/>
      <c r="D308" s="1983"/>
      <c r="E308" s="4"/>
      <c r="F308" s="4"/>
      <c r="G308" s="4"/>
    </row>
    <row r="309" spans="1:7">
      <c r="A309" s="4"/>
      <c r="B309" s="4"/>
      <c r="C309" s="4"/>
      <c r="D309" s="922"/>
      <c r="E309" s="4"/>
      <c r="F309" s="4"/>
      <c r="G309" s="4"/>
    </row>
    <row r="310" spans="1:7">
      <c r="A310" s="4" t="s">
        <v>73</v>
      </c>
      <c r="B310" s="4" t="s">
        <v>2127</v>
      </c>
      <c r="C310" s="100" t="s">
        <v>157</v>
      </c>
      <c r="D310" s="1977">
        <f>D291/$D$284*100</f>
        <v>50.49918738076439</v>
      </c>
      <c r="E310" s="531"/>
      <c r="F310" s="531"/>
      <c r="G310" s="531"/>
    </row>
    <row r="311" spans="1:7">
      <c r="A311" s="4"/>
      <c r="B311" s="4"/>
      <c r="C311" s="4"/>
      <c r="D311" s="1977"/>
      <c r="E311" s="531"/>
      <c r="F311" s="531"/>
      <c r="G311" s="531"/>
    </row>
    <row r="312" spans="1:7">
      <c r="A312" s="4" t="s">
        <v>74</v>
      </c>
      <c r="B312" s="4" t="s">
        <v>1172</v>
      </c>
      <c r="C312" s="100" t="s">
        <v>157</v>
      </c>
      <c r="D312" s="1977">
        <f>D293/$D$284*100</f>
        <v>33.420836658160361</v>
      </c>
      <c r="E312" s="531"/>
      <c r="F312" s="531"/>
      <c r="G312" s="531"/>
    </row>
    <row r="313" spans="1:7">
      <c r="A313" s="4"/>
      <c r="B313" s="4"/>
      <c r="C313" s="4"/>
      <c r="D313" s="1977"/>
      <c r="E313" s="531"/>
      <c r="F313" s="531"/>
      <c r="G313" s="531"/>
    </row>
    <row r="314" spans="1:7">
      <c r="A314" s="4" t="s">
        <v>75</v>
      </c>
      <c r="B314" s="4" t="s">
        <v>2129</v>
      </c>
      <c r="C314" s="100" t="s">
        <v>157</v>
      </c>
      <c r="D314" s="1977">
        <f>D295/$D$284*100</f>
        <v>68.06244385564446</v>
      </c>
      <c r="E314" s="531"/>
      <c r="F314" s="531"/>
      <c r="G314" s="531"/>
    </row>
    <row r="315" spans="1:7">
      <c r="A315" s="4"/>
      <c r="B315" s="4"/>
      <c r="C315" s="4"/>
      <c r="D315" s="1977"/>
      <c r="E315" s="531"/>
      <c r="F315" s="531"/>
      <c r="G315" s="531"/>
    </row>
    <row r="316" spans="1:7">
      <c r="A316" s="4" t="s">
        <v>76</v>
      </c>
      <c r="B316" s="4" t="s">
        <v>2130</v>
      </c>
      <c r="C316" s="100" t="s">
        <v>157</v>
      </c>
      <c r="D316" s="1977">
        <f>D299/$D$284*100</f>
        <v>-16.464677845266049</v>
      </c>
      <c r="E316" s="531"/>
      <c r="F316" s="531"/>
      <c r="G316" s="531"/>
    </row>
    <row r="317" spans="1:7">
      <c r="A317" s="4"/>
      <c r="B317" s="4"/>
      <c r="C317" s="4"/>
      <c r="D317" s="1977"/>
      <c r="E317" s="531"/>
      <c r="F317" s="531"/>
      <c r="G317" s="531"/>
    </row>
    <row r="318" spans="1:7">
      <c r="A318" s="4" t="s">
        <v>77</v>
      </c>
      <c r="B318" s="4" t="s">
        <v>2131</v>
      </c>
      <c r="C318" s="100" t="s">
        <v>157</v>
      </c>
      <c r="D318" s="1977">
        <f>D301/$D$284*100</f>
        <v>10.783332159597032</v>
      </c>
      <c r="E318" s="531"/>
      <c r="F318" s="531"/>
      <c r="G318" s="531"/>
    </row>
    <row r="319" spans="1:7">
      <c r="A319" s="4"/>
      <c r="B319" s="4"/>
      <c r="C319" s="4"/>
      <c r="D319" s="1977"/>
      <c r="E319" s="531"/>
      <c r="F319" s="531"/>
      <c r="G319" s="531"/>
    </row>
    <row r="320" spans="1:7">
      <c r="A320" s="4" t="s">
        <v>78</v>
      </c>
      <c r="B320" s="4" t="s">
        <v>2132</v>
      </c>
      <c r="C320" s="100" t="s">
        <v>157</v>
      </c>
      <c r="D320" s="1977">
        <f>D303/$D$284*100</f>
        <v>-46.301122208900189</v>
      </c>
      <c r="E320" s="531"/>
      <c r="F320" s="531"/>
      <c r="G320" s="531"/>
    </row>
    <row r="321" spans="1:7">
      <c r="A321" s="4"/>
      <c r="B321" s="4"/>
      <c r="C321" s="4"/>
      <c r="D321" s="1977"/>
      <c r="E321" s="531"/>
      <c r="F321" s="531"/>
      <c r="G321" s="531"/>
    </row>
    <row r="322" spans="1:7">
      <c r="A322" s="4" t="s">
        <v>79</v>
      </c>
      <c r="B322" s="4" t="s">
        <v>2133</v>
      </c>
      <c r="C322" s="100" t="s">
        <v>157</v>
      </c>
      <c r="D322" s="1977">
        <f>SUM(D310:D320)</f>
        <v>100</v>
      </c>
      <c r="E322" s="531"/>
      <c r="F322" s="531"/>
      <c r="G322" s="531"/>
    </row>
    <row r="323" spans="1:7">
      <c r="A323" s="4"/>
      <c r="B323" s="4"/>
      <c r="C323" s="4"/>
      <c r="D323" s="1977"/>
      <c r="E323" s="532"/>
      <c r="F323" s="532"/>
      <c r="G323" s="532"/>
    </row>
    <row r="324" spans="1:7">
      <c r="A324" s="4"/>
      <c r="B324" s="4"/>
      <c r="C324" s="4"/>
      <c r="D324" s="922"/>
      <c r="E324" s="4"/>
      <c r="F324" s="4"/>
      <c r="G324" s="4"/>
    </row>
    <row r="325" spans="1:7">
      <c r="A325" s="106" t="s">
        <v>2135</v>
      </c>
      <c r="B325" s="106"/>
      <c r="C325" s="106"/>
      <c r="D325" s="1983"/>
      <c r="E325" s="4"/>
      <c r="F325" s="4"/>
      <c r="G325" s="4"/>
    </row>
    <row r="326" spans="1:7">
      <c r="A326" s="4"/>
      <c r="B326" s="4"/>
      <c r="C326" s="4"/>
      <c r="D326" s="922"/>
      <c r="E326" s="4"/>
      <c r="F326" s="4"/>
      <c r="G326" s="4"/>
    </row>
    <row r="327" spans="1:7">
      <c r="A327" s="4" t="s">
        <v>80</v>
      </c>
      <c r="B327" s="4" t="s">
        <v>2127</v>
      </c>
      <c r="C327" s="100" t="s">
        <v>157</v>
      </c>
      <c r="D327" s="1977">
        <f>D291/$D$286</f>
        <v>2051.4567825575987</v>
      </c>
      <c r="E327" s="533"/>
      <c r="F327" s="533"/>
      <c r="G327" s="533"/>
    </row>
    <row r="328" spans="1:7">
      <c r="A328" s="4"/>
      <c r="B328" s="4"/>
      <c r="C328" s="4"/>
      <c r="D328" s="1977"/>
      <c r="E328" s="533"/>
      <c r="F328" s="533"/>
      <c r="G328" s="533"/>
    </row>
    <row r="329" spans="1:7">
      <c r="A329" s="4" t="s">
        <v>81</v>
      </c>
      <c r="B329" s="4" t="s">
        <v>1172</v>
      </c>
      <c r="C329" s="100" t="s">
        <v>157</v>
      </c>
      <c r="D329" s="1977">
        <f>D293/$D$286</f>
        <v>1357.6733725273446</v>
      </c>
      <c r="E329" s="533"/>
      <c r="F329" s="533"/>
      <c r="G329" s="533"/>
    </row>
    <row r="330" spans="1:7">
      <c r="A330" s="4"/>
      <c r="B330" s="4"/>
      <c r="C330" s="4"/>
      <c r="D330" s="1977"/>
      <c r="E330" s="533"/>
      <c r="F330" s="533"/>
      <c r="G330" s="533"/>
    </row>
    <row r="331" spans="1:7">
      <c r="A331" s="4" t="s">
        <v>82</v>
      </c>
      <c r="B331" s="4" t="s">
        <v>2129</v>
      </c>
      <c r="C331" s="100" t="s">
        <v>157</v>
      </c>
      <c r="D331" s="1977">
        <f>D295/$D$286</f>
        <v>2764.9387906446368</v>
      </c>
      <c r="E331" s="533"/>
      <c r="F331" s="533"/>
      <c r="G331" s="533"/>
    </row>
    <row r="332" spans="1:7">
      <c r="A332" s="4"/>
      <c r="B332" s="4"/>
      <c r="C332" s="4"/>
      <c r="D332" s="1977"/>
      <c r="E332" s="533"/>
      <c r="F332" s="533"/>
      <c r="G332" s="533"/>
    </row>
    <row r="333" spans="1:7">
      <c r="A333" s="4" t="s">
        <v>83</v>
      </c>
      <c r="B333" s="4" t="s">
        <v>2130</v>
      </c>
      <c r="C333" s="100" t="s">
        <v>157</v>
      </c>
      <c r="D333" s="1977">
        <f>D299/$D$286</f>
        <v>-668.85383290667926</v>
      </c>
      <c r="E333" s="533"/>
      <c r="F333" s="533"/>
      <c r="G333" s="533"/>
    </row>
    <row r="334" spans="1:7">
      <c r="A334" s="4"/>
      <c r="B334" s="4"/>
      <c r="C334" s="4"/>
      <c r="D334" s="1977"/>
      <c r="E334" s="533"/>
      <c r="F334" s="533"/>
      <c r="G334" s="533"/>
    </row>
    <row r="335" spans="1:7">
      <c r="A335" s="4" t="s">
        <v>84</v>
      </c>
      <c r="B335" s="4" t="s">
        <v>2131</v>
      </c>
      <c r="C335" s="100" t="s">
        <v>157</v>
      </c>
      <c r="D335" s="1977">
        <f>D301/$D$286</f>
        <v>438.05734398417496</v>
      </c>
      <c r="E335" s="533"/>
      <c r="F335" s="533"/>
      <c r="G335" s="533"/>
    </row>
    <row r="336" spans="1:7">
      <c r="A336" s="4"/>
      <c r="B336" s="4"/>
      <c r="C336" s="4"/>
      <c r="D336" s="1977"/>
      <c r="E336" s="533"/>
      <c r="F336" s="533"/>
      <c r="G336" s="533"/>
    </row>
    <row r="337" spans="1:7">
      <c r="A337" s="4" t="s">
        <v>85</v>
      </c>
      <c r="B337" s="4" t="s">
        <v>2132</v>
      </c>
      <c r="C337" s="100" t="s">
        <v>157</v>
      </c>
      <c r="D337" s="1977">
        <f>D303/$D$286</f>
        <v>-1880.9164289969774</v>
      </c>
      <c r="E337" s="533"/>
      <c r="F337" s="533"/>
      <c r="G337" s="533"/>
    </row>
    <row r="338" spans="1:7">
      <c r="A338" s="4"/>
      <c r="B338" s="4"/>
      <c r="C338" s="4"/>
      <c r="D338" s="1977"/>
      <c r="E338" s="533"/>
      <c r="F338" s="533"/>
      <c r="G338" s="533"/>
    </row>
    <row r="339" spans="1:7">
      <c r="A339" s="4" t="s">
        <v>86</v>
      </c>
      <c r="B339" s="4" t="s">
        <v>2133</v>
      </c>
      <c r="C339" s="100" t="s">
        <v>157</v>
      </c>
      <c r="D339" s="1977">
        <f>SUM(D327:D337)</f>
        <v>4062.3560278100967</v>
      </c>
      <c r="E339" s="533"/>
      <c r="F339" s="533"/>
      <c r="G339" s="533"/>
    </row>
    <row r="340" spans="1:7">
      <c r="A340" s="4"/>
      <c r="B340" s="4"/>
      <c r="C340" s="4"/>
      <c r="D340" s="922"/>
      <c r="E340" s="4"/>
      <c r="F340" s="4"/>
      <c r="G340" s="4"/>
    </row>
    <row r="341" spans="1:7">
      <c r="A341" s="4" t="str">
        <f>'Data Sheet'!A46</f>
        <v>Annual Report of VERIZON NEW YORK INC.                                      For the period ending DECEMBER 31, 2023</v>
      </c>
      <c r="B341" s="4"/>
      <c r="C341" s="4"/>
      <c r="D341" s="922"/>
      <c r="E341" s="4"/>
      <c r="F341" s="4"/>
      <c r="G341" s="4"/>
    </row>
    <row r="342" spans="1:7">
      <c r="A342" s="4"/>
      <c r="B342" s="4"/>
      <c r="C342" s="4"/>
      <c r="D342" s="922"/>
      <c r="E342" s="4"/>
      <c r="F342" s="4"/>
      <c r="G342" s="4"/>
    </row>
    <row r="343" spans="1:7">
      <c r="A343" s="4"/>
      <c r="B343" s="4"/>
      <c r="C343" s="4"/>
      <c r="D343" s="922"/>
      <c r="E343" s="4"/>
      <c r="F343" s="4"/>
      <c r="G343" s="4"/>
    </row>
    <row r="344" spans="1:7" ht="18">
      <c r="A344" s="510" t="s">
        <v>2136</v>
      </c>
      <c r="B344" s="105"/>
      <c r="C344" s="105"/>
      <c r="D344" s="1979"/>
      <c r="E344" s="4"/>
      <c r="F344" s="4"/>
      <c r="G344" s="4"/>
    </row>
    <row r="345" spans="1:7">
      <c r="A345" s="4"/>
      <c r="B345" s="4"/>
      <c r="C345" s="4"/>
      <c r="D345" s="922"/>
      <c r="E345" s="4"/>
      <c r="F345" s="4"/>
      <c r="G345" s="4"/>
    </row>
    <row r="346" spans="1:7">
      <c r="A346" s="4"/>
      <c r="B346" s="4"/>
      <c r="C346" s="4"/>
      <c r="D346" s="922"/>
      <c r="E346" s="4"/>
      <c r="F346" s="4"/>
      <c r="G346" s="4"/>
    </row>
    <row r="347" spans="1:7">
      <c r="A347" s="4"/>
      <c r="B347" s="4"/>
      <c r="C347" s="4"/>
      <c r="D347" s="922"/>
      <c r="E347" s="4"/>
      <c r="F347" s="4"/>
      <c r="G347" s="4"/>
    </row>
    <row r="348" spans="1:7">
      <c r="A348" s="4"/>
      <c r="B348" s="4"/>
      <c r="C348" s="523" t="s">
        <v>148</v>
      </c>
      <c r="D348" s="922"/>
      <c r="E348" s="4"/>
      <c r="F348" s="4"/>
      <c r="G348" s="4"/>
    </row>
    <row r="349" spans="1:7">
      <c r="A349" s="4"/>
      <c r="B349" s="534" t="s">
        <v>2137</v>
      </c>
      <c r="C349" s="106" t="s">
        <v>2138</v>
      </c>
      <c r="D349" s="1984"/>
      <c r="E349" s="4"/>
      <c r="F349" s="4"/>
      <c r="G349" s="4"/>
    </row>
    <row r="350" spans="1:7">
      <c r="A350" s="4">
        <v>1</v>
      </c>
      <c r="B350" s="4" t="s">
        <v>2210</v>
      </c>
      <c r="C350" s="4" t="s">
        <v>133</v>
      </c>
      <c r="D350" s="1977">
        <f>Sch.14!J35</f>
        <v>4069857547.79</v>
      </c>
      <c r="E350" s="4"/>
      <c r="F350" s="4"/>
      <c r="G350" s="4"/>
    </row>
    <row r="351" spans="1:7">
      <c r="A351" s="4">
        <v>2</v>
      </c>
      <c r="B351" s="4" t="s">
        <v>2216</v>
      </c>
      <c r="C351" s="4" t="s">
        <v>2139</v>
      </c>
      <c r="D351" s="1977">
        <f>Sch.14!J49</f>
        <v>11558846109.240002</v>
      </c>
      <c r="E351" s="4"/>
      <c r="F351" s="4"/>
      <c r="G351" s="4"/>
    </row>
    <row r="352" spans="1:7">
      <c r="A352" s="4">
        <v>3</v>
      </c>
      <c r="B352" s="4" t="s">
        <v>2140</v>
      </c>
      <c r="C352" s="4" t="s">
        <v>1135</v>
      </c>
      <c r="D352" s="1977">
        <f>Sch.14!J69</f>
        <v>174378963.87</v>
      </c>
      <c r="E352" s="4"/>
      <c r="F352" s="4"/>
      <c r="G352" s="4"/>
    </row>
    <row r="353" spans="1:7">
      <c r="A353" s="4">
        <v>4</v>
      </c>
      <c r="B353" s="4" t="s">
        <v>2141</v>
      </c>
      <c r="C353" s="4" t="s">
        <v>1151</v>
      </c>
      <c r="D353" s="1977">
        <f>Sch.14!J81</f>
        <v>18824645431.639999</v>
      </c>
      <c r="E353" s="4"/>
      <c r="F353" s="4"/>
      <c r="G353" s="4"/>
    </row>
    <row r="354" spans="1:7">
      <c r="A354" s="4">
        <v>5</v>
      </c>
      <c r="B354" s="4" t="s">
        <v>2142</v>
      </c>
      <c r="C354" s="4" t="s">
        <v>2143</v>
      </c>
      <c r="D354" s="1977">
        <f>Sch.14!J87</f>
        <v>1271484906.7399998</v>
      </c>
      <c r="E354" s="4"/>
      <c r="F354" s="4"/>
      <c r="G354" s="4"/>
    </row>
    <row r="355" spans="1:7">
      <c r="A355" s="4"/>
      <c r="B355" s="4"/>
      <c r="C355" s="4"/>
      <c r="D355" s="1977"/>
      <c r="E355" s="4"/>
      <c r="F355" s="4"/>
      <c r="G355" s="4"/>
    </row>
    <row r="356" spans="1:7">
      <c r="A356" s="4">
        <v>6</v>
      </c>
      <c r="B356" s="351" t="s">
        <v>2144</v>
      </c>
      <c r="C356" s="100" t="s">
        <v>157</v>
      </c>
      <c r="D356" s="1977">
        <f>SUM(D350:D354)</f>
        <v>35899212959.279999</v>
      </c>
      <c r="E356" s="4"/>
      <c r="F356" s="4"/>
      <c r="G356" s="4"/>
    </row>
    <row r="357" spans="1:7">
      <c r="A357" s="4"/>
      <c r="B357" s="4"/>
      <c r="C357" s="4"/>
      <c r="D357" s="1977"/>
      <c r="E357" s="4"/>
      <c r="F357" s="4"/>
      <c r="G357" s="4"/>
    </row>
    <row r="358" spans="1:7">
      <c r="A358" s="4">
        <v>7</v>
      </c>
      <c r="B358" s="4" t="s">
        <v>2145</v>
      </c>
      <c r="C358" s="4" t="s">
        <v>2146</v>
      </c>
      <c r="D358" s="1977">
        <f>Sch.14!J92</f>
        <v>0</v>
      </c>
      <c r="E358" s="4"/>
      <c r="F358" s="4"/>
      <c r="G358" s="4"/>
    </row>
    <row r="359" spans="1:7">
      <c r="A359" s="4"/>
      <c r="B359" s="4"/>
      <c r="C359" s="4"/>
      <c r="D359" s="1977"/>
      <c r="E359" s="4"/>
      <c r="F359" s="4"/>
      <c r="G359" s="4"/>
    </row>
    <row r="360" spans="1:7">
      <c r="A360" s="4"/>
      <c r="B360" s="4" t="s">
        <v>2147</v>
      </c>
      <c r="C360" s="4"/>
      <c r="D360" s="1977"/>
      <c r="E360" s="4"/>
      <c r="F360" s="4"/>
      <c r="G360" s="4"/>
    </row>
    <row r="361" spans="1:7">
      <c r="A361" s="4">
        <v>8</v>
      </c>
      <c r="B361" s="4" t="s">
        <v>2148</v>
      </c>
      <c r="C361" s="4" t="s">
        <v>2149</v>
      </c>
      <c r="D361" s="1977">
        <f>SUM(Sch.14!J93:J94)</f>
        <v>1073016566.4699999</v>
      </c>
      <c r="E361" s="4"/>
      <c r="F361" s="4"/>
      <c r="G361" s="4"/>
    </row>
    <row r="362" spans="1:7">
      <c r="A362" s="4"/>
      <c r="B362" s="4"/>
      <c r="C362" s="4"/>
      <c r="D362" s="1977"/>
      <c r="E362" s="4"/>
      <c r="F362" s="4"/>
      <c r="G362" s="4"/>
    </row>
    <row r="363" spans="1:7">
      <c r="A363" s="4">
        <v>9</v>
      </c>
      <c r="B363" s="4" t="s">
        <v>2150</v>
      </c>
      <c r="C363" s="4"/>
      <c r="D363" s="1977"/>
      <c r="E363" s="4"/>
      <c r="F363" s="4"/>
      <c r="G363" s="4"/>
    </row>
    <row r="364" spans="1:7">
      <c r="A364" s="4">
        <v>10</v>
      </c>
      <c r="B364" s="4" t="s">
        <v>2151</v>
      </c>
      <c r="C364" s="4" t="s">
        <v>958</v>
      </c>
      <c r="D364" s="1977">
        <f>SUM(Sch.14!J95:J96)</f>
        <v>0</v>
      </c>
      <c r="E364" s="4"/>
      <c r="F364" s="4"/>
      <c r="G364" s="4"/>
    </row>
    <row r="365" spans="1:7">
      <c r="A365" s="4"/>
      <c r="B365" s="4"/>
      <c r="C365" s="4"/>
      <c r="D365" s="1977"/>
      <c r="E365" s="4"/>
      <c r="F365" s="4"/>
      <c r="G365" s="4"/>
    </row>
    <row r="366" spans="1:7">
      <c r="A366" s="4">
        <v>11</v>
      </c>
      <c r="B366" s="4" t="s">
        <v>2152</v>
      </c>
      <c r="C366" s="4" t="s">
        <v>961</v>
      </c>
      <c r="D366" s="1977">
        <f>Sch.14!J97</f>
        <v>0</v>
      </c>
      <c r="E366" s="4"/>
      <c r="F366" s="4"/>
      <c r="G366" s="4"/>
    </row>
    <row r="367" spans="1:7">
      <c r="A367" s="4">
        <v>12</v>
      </c>
      <c r="B367" s="4" t="s">
        <v>2153</v>
      </c>
      <c r="C367" s="4" t="s">
        <v>963</v>
      </c>
      <c r="D367" s="1977">
        <f>Sch.14!J98</f>
        <v>60643264.620000005</v>
      </c>
      <c r="E367" s="4"/>
      <c r="F367" s="4"/>
      <c r="G367" s="4"/>
    </row>
    <row r="368" spans="1:7">
      <c r="A368" s="4">
        <v>13</v>
      </c>
      <c r="B368" s="4" t="s">
        <v>2154</v>
      </c>
      <c r="C368" s="4" t="s">
        <v>964</v>
      </c>
      <c r="D368" s="1977">
        <f>Sch.14!J99</f>
        <v>0</v>
      </c>
      <c r="E368" s="4"/>
      <c r="F368" s="4"/>
      <c r="G368" s="4"/>
    </row>
    <row r="369" spans="1:7">
      <c r="A369" s="4"/>
      <c r="B369" s="4"/>
      <c r="C369" s="4"/>
      <c r="D369" s="1977"/>
      <c r="E369" s="4"/>
      <c r="F369" s="4"/>
      <c r="G369" s="4"/>
    </row>
    <row r="370" spans="1:7">
      <c r="A370" s="4">
        <v>14</v>
      </c>
      <c r="B370" s="351" t="s">
        <v>2155</v>
      </c>
      <c r="C370" s="100" t="s">
        <v>157</v>
      </c>
      <c r="D370" s="1977">
        <f>SUM(D356:D368)</f>
        <v>37032872790.370003</v>
      </c>
      <c r="E370" s="4"/>
      <c r="F370" s="4"/>
      <c r="G370" s="4"/>
    </row>
    <row r="371" spans="1:7">
      <c r="A371" s="4"/>
      <c r="B371" s="4"/>
      <c r="C371" s="4"/>
      <c r="D371" s="1977"/>
      <c r="E371" s="4"/>
      <c r="F371" s="4"/>
      <c r="G371" s="4"/>
    </row>
    <row r="372" spans="1:7">
      <c r="A372" s="4">
        <v>15</v>
      </c>
      <c r="B372" s="4" t="s">
        <v>2156</v>
      </c>
      <c r="C372" s="100" t="s">
        <v>157</v>
      </c>
      <c r="D372" s="1977">
        <f>D40</f>
        <v>24938047315.550003</v>
      </c>
      <c r="E372" s="4"/>
      <c r="F372" s="4"/>
      <c r="G372" s="4"/>
    </row>
    <row r="373" spans="1:7">
      <c r="A373" s="4"/>
      <c r="B373" s="4"/>
      <c r="C373" s="4"/>
      <c r="D373" s="1977"/>
      <c r="E373" s="4"/>
      <c r="F373" s="4"/>
      <c r="G373" s="4"/>
    </row>
    <row r="374" spans="1:7">
      <c r="A374" s="4">
        <v>16</v>
      </c>
      <c r="B374" s="351" t="s">
        <v>2157</v>
      </c>
      <c r="C374" s="100" t="s">
        <v>157</v>
      </c>
      <c r="D374" s="1977">
        <f>D370-D372</f>
        <v>12094825474.82</v>
      </c>
      <c r="E374" s="4"/>
      <c r="F374" s="4"/>
      <c r="G374" s="4"/>
    </row>
    <row r="375" spans="1:7">
      <c r="A375" s="4"/>
      <c r="B375" s="4"/>
      <c r="C375" s="4"/>
      <c r="D375" s="922"/>
      <c r="E375" s="4"/>
      <c r="F375" s="4"/>
      <c r="G375" s="4"/>
    </row>
    <row r="376" spans="1:7">
      <c r="A376" s="4"/>
      <c r="B376" s="4"/>
      <c r="C376" s="4"/>
      <c r="D376" s="922"/>
      <c r="E376" s="4"/>
      <c r="F376" s="4"/>
      <c r="G376" s="4"/>
    </row>
    <row r="377" spans="1:7">
      <c r="A377" s="4"/>
      <c r="B377" s="4"/>
      <c r="C377" s="4"/>
      <c r="D377" s="922"/>
      <c r="E377" s="4"/>
      <c r="F377" s="4"/>
      <c r="G377" s="4"/>
    </row>
    <row r="378" spans="1:7">
      <c r="A378" s="4"/>
      <c r="B378" s="353" t="s">
        <v>2158</v>
      </c>
      <c r="C378" s="353"/>
      <c r="D378" s="1985"/>
      <c r="E378" s="4"/>
      <c r="F378" s="4"/>
      <c r="G378" s="4"/>
    </row>
    <row r="379" spans="1:7">
      <c r="A379" s="4"/>
      <c r="B379" s="4"/>
      <c r="C379" s="4"/>
      <c r="D379" s="922"/>
      <c r="E379" s="4"/>
      <c r="F379" s="4"/>
      <c r="G379" s="4"/>
    </row>
    <row r="380" spans="1:7">
      <c r="A380" s="4">
        <v>17</v>
      </c>
      <c r="B380" s="4" t="s">
        <v>2159</v>
      </c>
      <c r="C380" s="100" t="s">
        <v>157</v>
      </c>
      <c r="D380" s="1977">
        <f>D403/D405</f>
        <v>7.2760544087037346E-2</v>
      </c>
      <c r="E380" s="4"/>
      <c r="F380" s="4"/>
      <c r="G380" s="4"/>
    </row>
    <row r="381" spans="1:7">
      <c r="A381" s="4"/>
      <c r="B381" s="4"/>
      <c r="C381" s="4"/>
      <c r="D381" s="1977"/>
      <c r="E381" s="4"/>
      <c r="F381" s="4"/>
      <c r="G381" s="4"/>
    </row>
    <row r="382" spans="1:7">
      <c r="A382" s="4">
        <v>18</v>
      </c>
      <c r="B382" s="4" t="s">
        <v>2160</v>
      </c>
      <c r="C382" s="100" t="s">
        <v>157</v>
      </c>
      <c r="D382" s="1977">
        <f>D407</f>
        <v>7719009501.8799973</v>
      </c>
      <c r="E382" s="4"/>
      <c r="F382" s="4"/>
      <c r="G382" s="4"/>
    </row>
    <row r="383" spans="1:7">
      <c r="A383" s="4"/>
      <c r="B383" s="4"/>
      <c r="C383" s="4"/>
      <c r="D383" s="1977"/>
      <c r="E383" s="4"/>
      <c r="F383" s="4"/>
      <c r="G383" s="4"/>
    </row>
    <row r="384" spans="1:7">
      <c r="A384" s="4"/>
      <c r="B384" s="535" t="s">
        <v>2161</v>
      </c>
      <c r="C384" s="4"/>
      <c r="D384" s="1977"/>
      <c r="E384" s="4"/>
      <c r="F384" s="4"/>
      <c r="G384" s="4"/>
    </row>
    <row r="385" spans="1:7">
      <c r="A385" s="4">
        <v>19</v>
      </c>
      <c r="B385" s="4" t="s">
        <v>2162</v>
      </c>
      <c r="C385" s="100" t="s">
        <v>157</v>
      </c>
      <c r="D385" s="1977">
        <f>D409/D407</f>
        <v>1.7310928430319398E-2</v>
      </c>
      <c r="E385" s="4"/>
      <c r="F385" s="4"/>
      <c r="G385" s="4"/>
    </row>
    <row r="386" spans="1:7">
      <c r="A386" s="4">
        <v>20</v>
      </c>
      <c r="B386" s="4" t="s">
        <v>2163</v>
      </c>
      <c r="C386" s="100" t="s">
        <v>157</v>
      </c>
      <c r="D386" s="1977">
        <f>D411/D407</f>
        <v>0</v>
      </c>
      <c r="E386" s="4"/>
      <c r="F386" s="4"/>
      <c r="G386" s="4"/>
    </row>
    <row r="387" spans="1:7">
      <c r="A387" s="4">
        <v>21</v>
      </c>
      <c r="B387" s="4" t="s">
        <v>2164</v>
      </c>
      <c r="C387" s="100" t="s">
        <v>157</v>
      </c>
      <c r="D387" s="1977">
        <f>D413/D407</f>
        <v>-1.4077637806254042</v>
      </c>
      <c r="E387" s="4"/>
      <c r="F387" s="4"/>
      <c r="G387" s="4"/>
    </row>
    <row r="388" spans="1:7">
      <c r="A388" s="4">
        <v>22</v>
      </c>
      <c r="B388" s="4" t="s">
        <v>2165</v>
      </c>
      <c r="C388" s="100" t="s">
        <v>157</v>
      </c>
      <c r="D388" s="1977">
        <f>D415/D407</f>
        <v>2.3904528521950845</v>
      </c>
      <c r="E388" s="4"/>
      <c r="F388" s="4"/>
      <c r="G388" s="4"/>
    </row>
    <row r="389" spans="1:7">
      <c r="A389" s="4"/>
      <c r="B389" s="4"/>
      <c r="C389" s="4"/>
      <c r="D389" s="1977"/>
      <c r="E389" s="4"/>
      <c r="F389" s="4"/>
      <c r="G389" s="4"/>
    </row>
    <row r="390" spans="1:7">
      <c r="A390" s="4">
        <v>23</v>
      </c>
      <c r="B390" s="4" t="s">
        <v>2166</v>
      </c>
      <c r="C390" s="100" t="s">
        <v>157</v>
      </c>
      <c r="D390" s="1977">
        <f>D417/D419</f>
        <v>-12.123035923893715</v>
      </c>
      <c r="E390" s="4"/>
      <c r="F390" s="4"/>
      <c r="G390" s="4"/>
    </row>
    <row r="391" spans="1:7">
      <c r="A391" s="4"/>
      <c r="B391" s="4"/>
      <c r="C391" s="4"/>
      <c r="D391" s="1977"/>
      <c r="E391" s="4"/>
      <c r="F391" s="4"/>
      <c r="G391" s="4"/>
    </row>
    <row r="392" spans="1:7">
      <c r="A392" s="4">
        <v>24</v>
      </c>
      <c r="B392" s="4" t="s">
        <v>2167</v>
      </c>
      <c r="C392" s="100" t="s">
        <v>157</v>
      </c>
      <c r="D392" s="1977">
        <f>D421/D423</f>
        <v>0</v>
      </c>
      <c r="E392" s="4"/>
      <c r="F392" s="4"/>
      <c r="G392" s="4"/>
    </row>
    <row r="393" spans="1:7">
      <c r="A393" s="4"/>
      <c r="B393" s="4"/>
      <c r="C393" s="4"/>
      <c r="D393" s="1977"/>
      <c r="E393" s="4"/>
      <c r="F393" s="4"/>
      <c r="G393" s="4"/>
    </row>
    <row r="394" spans="1:7">
      <c r="A394" s="4">
        <v>25</v>
      </c>
      <c r="B394" s="4" t="s">
        <v>93</v>
      </c>
      <c r="C394" s="100" t="s">
        <v>157</v>
      </c>
      <c r="D394" s="1977">
        <f>D423/D413</f>
        <v>0.20226857281572708</v>
      </c>
      <c r="E394" s="4"/>
      <c r="F394" s="4"/>
      <c r="G394" s="4"/>
    </row>
    <row r="395" spans="1:7">
      <c r="A395" s="4"/>
      <c r="B395" s="4"/>
      <c r="C395" s="4"/>
      <c r="D395" s="1977"/>
      <c r="E395" s="4"/>
      <c r="F395" s="4"/>
      <c r="G395" s="4"/>
    </row>
    <row r="396" spans="1:7">
      <c r="A396" s="4"/>
      <c r="B396" s="4" t="s">
        <v>2168</v>
      </c>
      <c r="C396" s="4"/>
      <c r="D396" s="1977"/>
      <c r="E396" s="4"/>
      <c r="F396" s="4"/>
      <c r="G396" s="4"/>
    </row>
    <row r="397" spans="1:7">
      <c r="A397" s="4">
        <v>26</v>
      </c>
      <c r="B397" s="4" t="s">
        <v>2169</v>
      </c>
      <c r="C397" s="100" t="s">
        <v>157</v>
      </c>
      <c r="D397" s="1977">
        <f>-D425/D427</f>
        <v>-11.013983018116177</v>
      </c>
      <c r="E397" s="4"/>
      <c r="F397" s="4"/>
      <c r="G397" s="4"/>
    </row>
    <row r="398" spans="1:7">
      <c r="A398" s="4"/>
      <c r="B398" s="4"/>
      <c r="C398" s="4"/>
      <c r="D398" s="1977"/>
      <c r="E398" s="4"/>
      <c r="F398" s="4"/>
      <c r="G398" s="4"/>
    </row>
    <row r="399" spans="1:7">
      <c r="A399" s="4">
        <v>27</v>
      </c>
      <c r="B399" s="4" t="s">
        <v>2170</v>
      </c>
      <c r="C399" s="100" t="s">
        <v>157</v>
      </c>
      <c r="D399" s="1977">
        <f>D429/D431</f>
        <v>2.8974705055801835E-2</v>
      </c>
      <c r="E399" s="4"/>
      <c r="F399" s="4"/>
      <c r="G399" s="4"/>
    </row>
    <row r="400" spans="1:7">
      <c r="A400" s="4"/>
      <c r="B400" s="4"/>
      <c r="C400" s="4"/>
      <c r="D400" s="1977"/>
      <c r="E400" s="4"/>
      <c r="F400" s="4"/>
      <c r="G400" s="4"/>
    </row>
    <row r="401" spans="1:7">
      <c r="A401" s="4"/>
      <c r="B401" s="4" t="s">
        <v>2171</v>
      </c>
      <c r="C401" s="100" t="s">
        <v>157</v>
      </c>
      <c r="D401" s="922">
        <f>D435</f>
        <v>8816</v>
      </c>
      <c r="E401" s="4"/>
      <c r="F401" s="4"/>
      <c r="G401" s="4"/>
    </row>
    <row r="402" spans="1:7">
      <c r="A402" s="4"/>
      <c r="B402" s="4"/>
      <c r="C402" s="523" t="s">
        <v>148</v>
      </c>
      <c r="D402" s="922"/>
      <c r="E402" s="4"/>
      <c r="F402" s="4"/>
      <c r="G402" s="4"/>
    </row>
    <row r="403" spans="1:7">
      <c r="A403" s="4"/>
      <c r="B403" s="4" t="s">
        <v>2172</v>
      </c>
      <c r="C403" s="100" t="s">
        <v>157</v>
      </c>
      <c r="D403" s="922">
        <f>D24</f>
        <v>1439778439.759994</v>
      </c>
      <c r="E403" s="4"/>
      <c r="F403" s="4"/>
      <c r="G403" s="4"/>
    </row>
    <row r="404" spans="1:7">
      <c r="A404" s="4"/>
      <c r="B404" s="4"/>
      <c r="C404" s="4"/>
      <c r="D404" s="922"/>
      <c r="E404" s="4"/>
      <c r="F404" s="4"/>
      <c r="G404" s="4"/>
    </row>
    <row r="405" spans="1:7">
      <c r="A405" s="4"/>
      <c r="B405" s="4" t="s">
        <v>2173</v>
      </c>
      <c r="C405" s="100" t="s">
        <v>157</v>
      </c>
      <c r="D405" s="922">
        <f>D57</f>
        <v>19787900954.090004</v>
      </c>
      <c r="E405" s="4"/>
      <c r="F405" s="4"/>
      <c r="G405" s="4"/>
    </row>
    <row r="406" spans="1:7">
      <c r="A406" s="4"/>
      <c r="B406" s="4"/>
      <c r="C406" s="4"/>
      <c r="D406" s="922"/>
      <c r="E406" s="4"/>
      <c r="F406" s="4"/>
      <c r="G406" s="4"/>
    </row>
    <row r="407" spans="1:7">
      <c r="A407" s="4"/>
      <c r="B407" s="4" t="s">
        <v>2160</v>
      </c>
      <c r="C407" s="100" t="s">
        <v>157</v>
      </c>
      <c r="D407" s="922">
        <f>SUM(D409:D415)</f>
        <v>7719009501.8799973</v>
      </c>
      <c r="E407" s="4"/>
      <c r="F407" s="4"/>
      <c r="G407" s="4"/>
    </row>
    <row r="408" spans="1:7">
      <c r="A408" s="4"/>
      <c r="B408" s="4"/>
      <c r="C408" s="4"/>
      <c r="D408" s="922"/>
      <c r="E408" s="4"/>
      <c r="F408" s="4"/>
      <c r="G408" s="4"/>
    </row>
    <row r="409" spans="1:7">
      <c r="A409" s="4"/>
      <c r="B409" s="4" t="s">
        <v>107</v>
      </c>
      <c r="C409" s="100" t="s">
        <v>157</v>
      </c>
      <c r="D409" s="922">
        <f>D61</f>
        <v>133623221.04000001</v>
      </c>
      <c r="E409" s="4"/>
      <c r="F409" s="4"/>
      <c r="G409" s="4"/>
    </row>
    <row r="410" spans="1:7">
      <c r="A410" s="4"/>
      <c r="B410" s="4"/>
      <c r="C410" s="4"/>
      <c r="D410" s="922"/>
      <c r="E410" s="4"/>
      <c r="F410" s="4"/>
      <c r="G410" s="4"/>
    </row>
    <row r="411" spans="1:7">
      <c r="A411" s="4"/>
      <c r="B411" s="4" t="s">
        <v>112</v>
      </c>
      <c r="C411" s="100" t="s">
        <v>157</v>
      </c>
      <c r="D411" s="922">
        <f>D76</f>
        <v>0</v>
      </c>
      <c r="E411" s="4"/>
      <c r="F411" s="4"/>
      <c r="G411" s="4"/>
    </row>
    <row r="412" spans="1:7">
      <c r="A412" s="4"/>
      <c r="B412" s="4"/>
      <c r="C412" s="4"/>
      <c r="D412" s="922"/>
      <c r="E412" s="4"/>
      <c r="F412" s="4"/>
      <c r="G412" s="4"/>
    </row>
    <row r="413" spans="1:7">
      <c r="A413" s="4"/>
      <c r="B413" s="4" t="s">
        <v>2174</v>
      </c>
      <c r="C413" s="100" t="s">
        <v>157</v>
      </c>
      <c r="D413" s="922">
        <f>D80-D76</f>
        <v>-10866541999.050003</v>
      </c>
      <c r="E413" s="4"/>
      <c r="F413" s="4"/>
      <c r="G413" s="4"/>
    </row>
    <row r="414" spans="1:7">
      <c r="A414" s="4"/>
      <c r="B414" s="4" t="s">
        <v>2175</v>
      </c>
      <c r="C414" s="4"/>
      <c r="D414" s="922"/>
      <c r="E414" s="4"/>
      <c r="F414" s="4"/>
      <c r="G414" s="4"/>
    </row>
    <row r="415" spans="1:7">
      <c r="A415" s="4"/>
      <c r="B415" s="4" t="s">
        <v>997</v>
      </c>
      <c r="C415" s="100" t="s">
        <v>157</v>
      </c>
      <c r="D415" s="922">
        <f>D50+D53</f>
        <v>18451928279.889999</v>
      </c>
      <c r="E415" s="4"/>
      <c r="F415" s="4"/>
      <c r="G415" s="4"/>
    </row>
    <row r="416" spans="1:7">
      <c r="A416" s="4"/>
      <c r="B416" s="4"/>
      <c r="C416" s="4"/>
      <c r="D416" s="922"/>
      <c r="E416" s="4"/>
      <c r="F416" s="4"/>
      <c r="G416" s="4"/>
    </row>
    <row r="417" spans="1:7">
      <c r="A417" s="4"/>
      <c r="B417" s="4" t="s">
        <v>2176</v>
      </c>
      <c r="C417" s="100" t="s">
        <v>2177</v>
      </c>
      <c r="D417" s="922">
        <f>D445</f>
        <v>-2791815245.170002</v>
      </c>
      <c r="E417" s="4"/>
      <c r="F417" s="4"/>
      <c r="G417" s="4"/>
    </row>
    <row r="418" spans="1:7">
      <c r="A418" s="4"/>
      <c r="B418" s="4"/>
      <c r="C418" s="4"/>
      <c r="D418" s="922"/>
      <c r="E418" s="4"/>
      <c r="F418" s="4"/>
      <c r="G418" s="4"/>
    </row>
    <row r="419" spans="1:7">
      <c r="A419" s="4"/>
      <c r="B419" s="4" t="s">
        <v>2178</v>
      </c>
      <c r="C419" s="100" t="s">
        <v>157</v>
      </c>
      <c r="D419" s="922">
        <f>D183</f>
        <v>230290107.41999996</v>
      </c>
      <c r="E419" s="4"/>
      <c r="F419" s="4"/>
      <c r="G419" s="4"/>
    </row>
    <row r="420" spans="1:7">
      <c r="A420" s="4"/>
      <c r="B420" s="4"/>
      <c r="C420" s="4"/>
      <c r="D420" s="922"/>
      <c r="E420" s="4"/>
      <c r="F420" s="4"/>
      <c r="G420" s="4"/>
    </row>
    <row r="421" spans="1:7">
      <c r="A421" s="4"/>
      <c r="B421" s="4" t="s">
        <v>2179</v>
      </c>
      <c r="C421" s="100" t="s">
        <v>157</v>
      </c>
      <c r="D421" s="922">
        <f>D211</f>
        <v>0</v>
      </c>
      <c r="E421" s="4"/>
      <c r="F421" s="4"/>
      <c r="G421" s="4"/>
    </row>
    <row r="422" spans="1:7">
      <c r="A422" s="4"/>
      <c r="B422" s="4"/>
      <c r="C422" s="4"/>
      <c r="D422" s="922"/>
      <c r="E422" s="4"/>
      <c r="F422" s="4"/>
      <c r="G422" s="4"/>
    </row>
    <row r="423" spans="1:7">
      <c r="A423" s="4"/>
      <c r="B423" s="4" t="s">
        <v>1567</v>
      </c>
      <c r="C423" s="100" t="s">
        <v>2177</v>
      </c>
      <c r="D423" s="922">
        <f>D449</f>
        <v>-2197959941.5900021</v>
      </c>
      <c r="E423" s="4"/>
      <c r="F423" s="4"/>
      <c r="G423" s="4"/>
    </row>
    <row r="424" spans="1:7">
      <c r="A424" s="4"/>
      <c r="B424" s="4" t="s">
        <v>2180</v>
      </c>
      <c r="C424" s="4"/>
      <c r="D424" s="922"/>
      <c r="E424" s="4"/>
      <c r="F424" s="4"/>
      <c r="G424" s="4"/>
    </row>
    <row r="425" spans="1:7">
      <c r="A425" s="4"/>
      <c r="B425" s="4" t="s">
        <v>2181</v>
      </c>
      <c r="C425" s="100" t="s">
        <v>157</v>
      </c>
      <c r="D425" s="922">
        <f>D244</f>
        <v>-12943176719.70999</v>
      </c>
      <c r="E425" s="4"/>
      <c r="F425" s="4"/>
      <c r="G425" s="4"/>
    </row>
    <row r="426" spans="1:7">
      <c r="A426" s="4"/>
      <c r="B426" s="4"/>
      <c r="C426" s="4"/>
      <c r="D426" s="922"/>
      <c r="E426" s="4"/>
      <c r="F426" s="4"/>
      <c r="G426" s="4"/>
    </row>
    <row r="427" spans="1:7">
      <c r="A427" s="4"/>
      <c r="B427" s="4" t="s">
        <v>2182</v>
      </c>
      <c r="C427" s="100" t="s">
        <v>157</v>
      </c>
      <c r="D427" s="922">
        <f>D249</f>
        <v>-1175158586.8999987</v>
      </c>
      <c r="E427" s="4"/>
      <c r="F427" s="4"/>
      <c r="G427" s="4"/>
    </row>
    <row r="428" spans="1:7">
      <c r="A428" s="4"/>
      <c r="B428" s="4"/>
      <c r="C428" s="4"/>
      <c r="D428" s="922"/>
      <c r="E428" s="4"/>
      <c r="F428" s="4"/>
      <c r="G428" s="4"/>
    </row>
    <row r="429" spans="1:7">
      <c r="A429" s="4"/>
      <c r="B429" s="4" t="s">
        <v>2183</v>
      </c>
      <c r="C429" s="100" t="s">
        <v>157</v>
      </c>
      <c r="D429" s="922">
        <f>D361</f>
        <v>1073016566.4699999</v>
      </c>
      <c r="E429" s="4"/>
      <c r="F429" s="4"/>
      <c r="G429" s="4"/>
    </row>
    <row r="430" spans="1:7">
      <c r="A430" s="4"/>
      <c r="B430" s="4"/>
      <c r="C430" s="4"/>
      <c r="D430" s="922"/>
      <c r="E430" s="4"/>
      <c r="F430" s="4"/>
      <c r="G430" s="4"/>
    </row>
    <row r="431" spans="1:7">
      <c r="A431" s="4"/>
      <c r="B431" s="4" t="s">
        <v>2184</v>
      </c>
      <c r="C431" s="100" t="s">
        <v>157</v>
      </c>
      <c r="D431" s="922">
        <f>D370</f>
        <v>37032872790.370003</v>
      </c>
      <c r="E431" s="4"/>
      <c r="F431" s="4"/>
      <c r="G431" s="4"/>
    </row>
    <row r="432" spans="1:7">
      <c r="A432" s="4"/>
      <c r="B432" s="4"/>
      <c r="C432" s="4"/>
      <c r="D432" s="922"/>
      <c r="E432" s="4"/>
      <c r="F432" s="4"/>
      <c r="G432" s="4"/>
    </row>
    <row r="433" spans="1:7">
      <c r="A433" s="4"/>
      <c r="B433" s="4" t="s">
        <v>1009</v>
      </c>
      <c r="C433" s="4" t="s">
        <v>1010</v>
      </c>
      <c r="D433" s="922">
        <f>Sch.36!E55</f>
        <v>0</v>
      </c>
      <c r="E433" s="4"/>
      <c r="F433" s="4"/>
      <c r="G433" s="4"/>
    </row>
    <row r="434" spans="1:7">
      <c r="A434" s="4"/>
      <c r="B434" s="4"/>
      <c r="C434" s="4"/>
      <c r="D434" s="922"/>
      <c r="E434" s="4"/>
      <c r="F434" s="4"/>
      <c r="G434" s="4"/>
    </row>
    <row r="435" spans="1:7">
      <c r="A435" s="4"/>
      <c r="B435" s="4" t="s">
        <v>2171</v>
      </c>
      <c r="C435" s="4" t="s">
        <v>1011</v>
      </c>
      <c r="D435" s="922">
        <f>Sch.65!H50</f>
        <v>8816</v>
      </c>
      <c r="E435" s="4"/>
      <c r="F435" s="4"/>
      <c r="G435" s="4"/>
    </row>
    <row r="436" spans="1:7">
      <c r="A436" s="4"/>
      <c r="B436" s="4"/>
      <c r="C436" s="4"/>
      <c r="D436" s="922"/>
      <c r="E436" s="4"/>
      <c r="F436" s="4"/>
      <c r="G436" s="4"/>
    </row>
    <row r="437" spans="1:7">
      <c r="A437" s="4"/>
      <c r="B437" s="4"/>
      <c r="C437" s="4"/>
      <c r="D437" s="922"/>
      <c r="E437" s="4"/>
      <c r="F437" s="4"/>
      <c r="G437" s="4"/>
    </row>
    <row r="438" spans="1:7">
      <c r="A438" s="4"/>
      <c r="B438" s="4"/>
      <c r="C438" s="4"/>
      <c r="D438" s="922"/>
      <c r="E438" s="4"/>
      <c r="F438" s="4"/>
      <c r="G438" s="4"/>
    </row>
    <row r="439" spans="1:7">
      <c r="A439" s="4"/>
      <c r="B439" s="4"/>
      <c r="C439" s="4"/>
      <c r="D439" s="922"/>
      <c r="E439" s="4"/>
      <c r="F439" s="4"/>
      <c r="G439" s="4"/>
    </row>
    <row r="440" spans="1:7">
      <c r="A440" s="4"/>
      <c r="B440" s="4"/>
      <c r="C440" s="4"/>
      <c r="D440" s="922"/>
      <c r="E440" s="4"/>
      <c r="F440" s="4"/>
      <c r="G440" s="4"/>
    </row>
    <row r="441" spans="1:7">
      <c r="A441" s="4"/>
      <c r="B441" s="535" t="s">
        <v>1012</v>
      </c>
      <c r="C441" s="4"/>
      <c r="D441" s="922"/>
      <c r="E441" s="4"/>
      <c r="F441" s="4"/>
      <c r="G441" s="4"/>
    </row>
    <row r="442" spans="1:7">
      <c r="A442" s="4"/>
      <c r="B442" s="4" t="s">
        <v>1013</v>
      </c>
      <c r="C442" s="4" t="s">
        <v>1014</v>
      </c>
      <c r="D442" s="1986">
        <f>D138</f>
        <v>-2201341295.1200023</v>
      </c>
      <c r="E442" s="4"/>
      <c r="F442" s="4"/>
      <c r="G442" s="4"/>
    </row>
    <row r="443" spans="1:7">
      <c r="A443" s="4"/>
      <c r="B443" s="4"/>
      <c r="C443" s="4" t="s">
        <v>1015</v>
      </c>
      <c r="D443" s="922">
        <f>D167</f>
        <v>-590473950.04999995</v>
      </c>
      <c r="E443" s="4"/>
      <c r="F443" s="4"/>
      <c r="G443" s="4"/>
    </row>
    <row r="444" spans="1:7">
      <c r="A444" s="4"/>
      <c r="B444" s="4"/>
      <c r="C444" s="4" t="s">
        <v>1016</v>
      </c>
      <c r="D444" s="922">
        <v>0</v>
      </c>
      <c r="E444" s="4"/>
      <c r="F444" s="4"/>
      <c r="G444" s="4"/>
    </row>
    <row r="445" spans="1:7">
      <c r="A445" s="4"/>
      <c r="B445" s="4"/>
      <c r="C445" s="100" t="s">
        <v>46</v>
      </c>
      <c r="D445" s="1987">
        <f>D442+D443</f>
        <v>-2791815245.170002</v>
      </c>
      <c r="E445" s="4"/>
      <c r="F445" s="4"/>
      <c r="G445" s="4"/>
    </row>
    <row r="446" spans="1:7">
      <c r="A446" s="4"/>
      <c r="B446" s="4"/>
      <c r="C446" s="4"/>
      <c r="D446" s="922"/>
      <c r="E446" s="4"/>
      <c r="F446" s="4"/>
      <c r="G446" s="4"/>
    </row>
    <row r="447" spans="1:7">
      <c r="A447" s="4"/>
      <c r="B447" s="4" t="s">
        <v>1017</v>
      </c>
      <c r="C447" s="4" t="s">
        <v>1567</v>
      </c>
      <c r="D447" s="922">
        <f>D185</f>
        <v>-2197959941.5900021</v>
      </c>
      <c r="E447" s="4"/>
      <c r="F447" s="4"/>
      <c r="G447" s="4"/>
    </row>
    <row r="448" spans="1:7">
      <c r="A448" s="4"/>
      <c r="B448" s="4"/>
      <c r="C448" s="4" t="s">
        <v>1018</v>
      </c>
      <c r="D448" s="922">
        <f>D210</f>
        <v>0</v>
      </c>
      <c r="E448" s="4"/>
      <c r="F448" s="4"/>
      <c r="G448" s="4"/>
    </row>
    <row r="449" spans="1:7">
      <c r="A449" s="4"/>
      <c r="B449" s="4"/>
      <c r="C449" s="100" t="s">
        <v>46</v>
      </c>
      <c r="D449" s="922">
        <f>D447-D448</f>
        <v>-2197959941.5900021</v>
      </c>
      <c r="E449" s="4"/>
      <c r="F449" s="4"/>
      <c r="G449" s="4"/>
    </row>
  </sheetData>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dimension ref="A1:K429"/>
  <sheetViews>
    <sheetView defaultGridColor="0" colorId="22" zoomScaleNormal="100" workbookViewId="0"/>
  </sheetViews>
  <sheetFormatPr defaultColWidth="9.84375" defaultRowHeight="15.5"/>
  <cols>
    <col min="1" max="1" width="5.84375" customWidth="1"/>
    <col min="2" max="2" width="62.84375" customWidth="1"/>
    <col min="3" max="3" width="9.4609375" customWidth="1"/>
  </cols>
  <sheetData>
    <row r="1" spans="1:11" ht="16" thickBot="1">
      <c r="A1" s="58" t="str">
        <f>'Data Sheet'!A46</f>
        <v>Annual Report of VERIZON NEW YORK INC.                                      For the period ending DECEMBER 31, 2023</v>
      </c>
      <c r="B1" s="59"/>
      <c r="C1" s="59"/>
    </row>
    <row r="2" spans="1:11">
      <c r="A2" s="60"/>
      <c r="B2" s="61"/>
      <c r="C2" s="62"/>
    </row>
    <row r="3" spans="1:11">
      <c r="A3" s="66"/>
      <c r="B3" s="155" t="s">
        <v>312</v>
      </c>
      <c r="C3" s="67"/>
    </row>
    <row r="4" spans="1:11">
      <c r="A4" s="66"/>
      <c r="B4" s="59"/>
      <c r="C4" s="67"/>
    </row>
    <row r="5" spans="1:11" ht="108.5">
      <c r="A5" s="66"/>
      <c r="B5" s="127" t="s">
        <v>1714</v>
      </c>
      <c r="C5" s="67"/>
    </row>
    <row r="6" spans="1:11" ht="62">
      <c r="A6" s="66"/>
      <c r="B6" s="127" t="s">
        <v>313</v>
      </c>
      <c r="C6" s="67"/>
    </row>
    <row r="7" spans="1:11">
      <c r="A7" s="190"/>
      <c r="B7" s="191"/>
      <c r="C7" s="192"/>
    </row>
    <row r="8" spans="1:11">
      <c r="A8" s="187"/>
      <c r="B8" s="23" t="s">
        <v>2603</v>
      </c>
      <c r="C8" s="136"/>
    </row>
    <row r="9" spans="1:11">
      <c r="A9" s="187"/>
      <c r="B9" s="23" t="s">
        <v>2604</v>
      </c>
      <c r="C9" s="136"/>
    </row>
    <row r="10" spans="1:11">
      <c r="A10" s="187"/>
      <c r="B10" s="23" t="s">
        <v>2605</v>
      </c>
      <c r="C10" s="136"/>
    </row>
    <row r="11" spans="1:11">
      <c r="A11" s="187"/>
      <c r="B11" s="23"/>
      <c r="C11" s="136"/>
    </row>
    <row r="12" spans="1:11">
      <c r="A12" s="187"/>
      <c r="B12" s="729" t="s">
        <v>3380</v>
      </c>
      <c r="C12" s="136"/>
      <c r="D12" s="668"/>
      <c r="E12" s="668"/>
      <c r="F12" s="668"/>
      <c r="G12" s="668"/>
      <c r="H12" s="668"/>
      <c r="I12" s="668"/>
      <c r="J12" s="668"/>
      <c r="K12" s="668"/>
    </row>
    <row r="13" spans="1:11">
      <c r="A13" s="187"/>
      <c r="B13" s="731" t="s">
        <v>2606</v>
      </c>
      <c r="C13" s="136"/>
    </row>
    <row r="14" spans="1:11">
      <c r="A14" s="187"/>
      <c r="B14" s="731" t="s">
        <v>3311</v>
      </c>
      <c r="C14" s="136"/>
    </row>
    <row r="15" spans="1:11">
      <c r="A15" s="187"/>
      <c r="B15" s="731" t="s">
        <v>3232</v>
      </c>
      <c r="C15" s="136"/>
    </row>
    <row r="16" spans="1:11">
      <c r="A16" s="187"/>
      <c r="B16" s="729" t="s">
        <v>2915</v>
      </c>
      <c r="C16" s="136"/>
    </row>
    <row r="17" spans="1:3">
      <c r="A17" s="187"/>
      <c r="B17" s="729" t="s">
        <v>3233</v>
      </c>
      <c r="C17" s="136"/>
    </row>
    <row r="18" spans="1:3">
      <c r="A18" s="187"/>
      <c r="B18" s="729" t="s">
        <v>2916</v>
      </c>
      <c r="C18" s="136"/>
    </row>
    <row r="19" spans="1:3">
      <c r="A19" s="187"/>
      <c r="B19" s="729" t="s">
        <v>3090</v>
      </c>
      <c r="C19" s="136"/>
    </row>
    <row r="20" spans="1:3">
      <c r="A20" s="187"/>
      <c r="B20" s="729" t="s">
        <v>2917</v>
      </c>
      <c r="C20" s="136"/>
    </row>
    <row r="21" spans="1:3">
      <c r="A21" s="187"/>
      <c r="B21" s="729" t="s">
        <v>2918</v>
      </c>
      <c r="C21" s="136"/>
    </row>
    <row r="22" spans="1:3">
      <c r="A22" s="187"/>
      <c r="B22" s="729" t="s">
        <v>3312</v>
      </c>
      <c r="C22" s="136"/>
    </row>
    <row r="23" spans="1:3">
      <c r="A23" s="187"/>
      <c r="B23" s="729" t="s">
        <v>3313</v>
      </c>
      <c r="C23" s="136"/>
    </row>
    <row r="24" spans="1:3">
      <c r="A24" s="187"/>
      <c r="B24" s="729" t="s">
        <v>3314</v>
      </c>
      <c r="C24" s="136"/>
    </row>
    <row r="25" spans="1:3">
      <c r="A25" s="187"/>
      <c r="B25" s="729" t="s">
        <v>2919</v>
      </c>
      <c r="C25" s="136"/>
    </row>
    <row r="26" spans="1:3">
      <c r="A26" s="187"/>
      <c r="B26" s="729" t="s">
        <v>3285</v>
      </c>
      <c r="C26" s="136"/>
    </row>
    <row r="27" spans="1:3">
      <c r="A27" s="187"/>
      <c r="B27" s="731" t="s">
        <v>2920</v>
      </c>
      <c r="C27" s="136"/>
    </row>
    <row r="28" spans="1:3">
      <c r="A28" s="187"/>
      <c r="B28" s="729" t="s">
        <v>3286</v>
      </c>
      <c r="C28" s="136"/>
    </row>
    <row r="29" spans="1:3">
      <c r="A29" s="187"/>
      <c r="B29" s="729" t="s">
        <v>3315</v>
      </c>
      <c r="C29" s="136"/>
    </row>
    <row r="30" spans="1:3">
      <c r="A30" s="187"/>
      <c r="B30" s="729" t="s">
        <v>2607</v>
      </c>
      <c r="C30" s="136"/>
    </row>
    <row r="31" spans="1:3">
      <c r="A31" s="187"/>
      <c r="B31" s="729" t="s">
        <v>2608</v>
      </c>
      <c r="C31" s="136"/>
    </row>
    <row r="32" spans="1:3">
      <c r="A32" s="187"/>
      <c r="B32" s="729" t="s">
        <v>2921</v>
      </c>
      <c r="C32" s="136"/>
    </row>
    <row r="33" spans="1:3">
      <c r="A33" s="187"/>
      <c r="B33" s="729" t="s">
        <v>3381</v>
      </c>
      <c r="C33" s="136"/>
    </row>
    <row r="34" spans="1:3">
      <c r="A34" s="187"/>
      <c r="B34" s="729" t="s">
        <v>2922</v>
      </c>
      <c r="C34" s="136"/>
    </row>
    <row r="35" spans="1:3">
      <c r="A35" s="187"/>
      <c r="B35" s="729"/>
      <c r="C35" s="136"/>
    </row>
    <row r="36" spans="1:3">
      <c r="A36" s="187"/>
      <c r="B36" s="729"/>
      <c r="C36" s="136"/>
    </row>
    <row r="37" spans="1:3">
      <c r="A37" s="187"/>
      <c r="B37" s="729"/>
      <c r="C37" s="136"/>
    </row>
    <row r="38" spans="1:3">
      <c r="A38" s="187"/>
      <c r="B38" s="729"/>
      <c r="C38" s="136"/>
    </row>
    <row r="39" spans="1:3" ht="16" thickBot="1">
      <c r="A39" s="189"/>
      <c r="B39" s="137"/>
      <c r="C39" s="138"/>
    </row>
    <row r="40" spans="1:3">
      <c r="A40" s="59" t="s">
        <v>314</v>
      </c>
      <c r="B40" s="59"/>
      <c r="C40" s="59"/>
    </row>
    <row r="41" spans="1:3">
      <c r="A41" s="59"/>
      <c r="B41" s="875" t="s">
        <v>471</v>
      </c>
      <c r="C41" s="59"/>
    </row>
    <row r="42" spans="1:3">
      <c r="A42" s="59"/>
      <c r="B42" s="875"/>
      <c r="C42" s="59"/>
    </row>
    <row r="43" spans="1:3">
      <c r="A43" s="59"/>
      <c r="B43" s="875"/>
      <c r="C43" s="59"/>
    </row>
    <row r="44" spans="1:3">
      <c r="A44" s="59"/>
      <c r="B44" s="875"/>
      <c r="C44" s="59"/>
    </row>
    <row r="45" spans="1:3">
      <c r="A45" s="59"/>
      <c r="B45" s="875"/>
      <c r="C45" s="59"/>
    </row>
    <row r="46" spans="1:3">
      <c r="A46" s="59"/>
      <c r="B46" s="875"/>
      <c r="C46" s="59"/>
    </row>
    <row r="47" spans="1:3" ht="16" thickBot="1">
      <c r="A47" s="58" t="str">
        <f>'Data Sheet'!A46</f>
        <v>Annual Report of VERIZON NEW YORK INC.                                      For the period ending DECEMBER 31, 2023</v>
      </c>
      <c r="B47" s="875"/>
      <c r="C47" s="59"/>
    </row>
    <row r="48" spans="1:3">
      <c r="A48" s="193"/>
      <c r="B48" s="61"/>
      <c r="C48" s="194"/>
    </row>
    <row r="49" spans="1:3">
      <c r="A49" s="187"/>
      <c r="B49" s="729" t="s">
        <v>2785</v>
      </c>
      <c r="C49" s="136"/>
    </row>
    <row r="50" spans="1:3">
      <c r="A50" s="187"/>
      <c r="B50" s="729" t="s">
        <v>2923</v>
      </c>
      <c r="C50" s="136"/>
    </row>
    <row r="51" spans="1:3">
      <c r="A51" s="187"/>
      <c r="B51" s="729" t="s">
        <v>2924</v>
      </c>
      <c r="C51" s="136"/>
    </row>
    <row r="52" spans="1:3">
      <c r="A52" s="187"/>
      <c r="B52" s="729" t="s">
        <v>2925</v>
      </c>
      <c r="C52" s="136"/>
    </row>
    <row r="53" spans="1:3">
      <c r="A53" s="187"/>
      <c r="B53" s="729" t="s">
        <v>2926</v>
      </c>
      <c r="C53" s="136"/>
    </row>
    <row r="54" spans="1:3">
      <c r="A54" s="187"/>
      <c r="B54" s="729" t="s">
        <v>3316</v>
      </c>
      <c r="C54" s="136"/>
    </row>
    <row r="55" spans="1:3">
      <c r="A55" s="187"/>
      <c r="B55" s="729" t="s">
        <v>2927</v>
      </c>
      <c r="C55" s="136"/>
    </row>
    <row r="56" spans="1:3">
      <c r="A56" s="187"/>
      <c r="B56" s="729" t="s">
        <v>2609</v>
      </c>
      <c r="C56" s="136"/>
    </row>
    <row r="57" spans="1:3">
      <c r="A57" s="187"/>
      <c r="B57" s="729" t="s">
        <v>2610</v>
      </c>
      <c r="C57" s="136"/>
    </row>
    <row r="58" spans="1:3">
      <c r="A58" s="187"/>
      <c r="B58" s="729" t="s">
        <v>2611</v>
      </c>
      <c r="C58" s="136"/>
    </row>
    <row r="59" spans="1:3">
      <c r="A59" s="187"/>
      <c r="B59" s="729" t="s">
        <v>2612</v>
      </c>
      <c r="C59" s="136"/>
    </row>
    <row r="60" spans="1:3">
      <c r="A60" s="187"/>
      <c r="B60" s="729" t="s">
        <v>2613</v>
      </c>
      <c r="C60" s="136"/>
    </row>
    <row r="61" spans="1:3">
      <c r="A61" s="187"/>
      <c r="B61" s="731" t="s">
        <v>3075</v>
      </c>
      <c r="C61" s="136"/>
    </row>
    <row r="62" spans="1:3">
      <c r="A62" s="187"/>
      <c r="B62" s="730" t="s">
        <v>2614</v>
      </c>
      <c r="C62" s="136"/>
    </row>
    <row r="63" spans="1:3">
      <c r="A63" s="187"/>
      <c r="B63" s="730" t="s">
        <v>2928</v>
      </c>
      <c r="C63" s="136"/>
    </row>
    <row r="64" spans="1:3">
      <c r="A64" s="187"/>
      <c r="B64" s="789" t="s">
        <v>2929</v>
      </c>
      <c r="C64" s="136"/>
    </row>
    <row r="65" spans="1:3">
      <c r="A65" s="187"/>
      <c r="B65" s="730" t="s">
        <v>2930</v>
      </c>
      <c r="C65" s="136"/>
    </row>
    <row r="66" spans="1:3">
      <c r="A66" s="187"/>
      <c r="B66" s="730" t="s">
        <v>2931</v>
      </c>
      <c r="C66" s="136"/>
    </row>
    <row r="67" spans="1:3">
      <c r="A67" s="187"/>
      <c r="B67" s="789" t="s">
        <v>2932</v>
      </c>
      <c r="C67" s="136"/>
    </row>
    <row r="68" spans="1:3">
      <c r="A68" s="187"/>
      <c r="B68" s="730" t="s">
        <v>2615</v>
      </c>
      <c r="C68" s="136"/>
    </row>
    <row r="69" spans="1:3">
      <c r="A69" s="187"/>
      <c r="B69" s="730" t="s">
        <v>2933</v>
      </c>
      <c r="C69" s="136"/>
    </row>
    <row r="70" spans="1:3">
      <c r="A70" s="187"/>
      <c r="B70" s="730" t="s">
        <v>2934</v>
      </c>
      <c r="C70" s="136"/>
    </row>
    <row r="71" spans="1:3">
      <c r="A71" s="187"/>
      <c r="B71" s="730" t="s">
        <v>2935</v>
      </c>
      <c r="C71" s="136"/>
    </row>
    <row r="72" spans="1:3">
      <c r="A72" s="187"/>
      <c r="B72" s="730" t="s">
        <v>2936</v>
      </c>
      <c r="C72" s="136"/>
    </row>
    <row r="73" spans="1:3">
      <c r="A73" s="187"/>
      <c r="B73" s="729" t="s">
        <v>2937</v>
      </c>
      <c r="C73" s="136"/>
    </row>
    <row r="74" spans="1:3">
      <c r="A74" s="187"/>
      <c r="B74" s="729" t="s">
        <v>2938</v>
      </c>
      <c r="C74" s="136"/>
    </row>
    <row r="75" spans="1:3">
      <c r="A75" s="187"/>
      <c r="B75" s="729" t="s">
        <v>2939</v>
      </c>
      <c r="C75" s="136"/>
    </row>
    <row r="76" spans="1:3">
      <c r="A76" s="187"/>
      <c r="B76" s="729" t="s">
        <v>2940</v>
      </c>
      <c r="C76" s="136"/>
    </row>
    <row r="77" spans="1:3">
      <c r="A77" s="187"/>
      <c r="B77" s="729" t="s">
        <v>2941</v>
      </c>
      <c r="C77" s="136"/>
    </row>
    <row r="78" spans="1:3">
      <c r="A78" s="187"/>
      <c r="B78" s="729" t="s">
        <v>2616</v>
      </c>
      <c r="C78" s="136"/>
    </row>
    <row r="79" spans="1:3">
      <c r="A79" s="187"/>
      <c r="B79" s="729" t="s">
        <v>2617</v>
      </c>
      <c r="C79" s="136"/>
    </row>
    <row r="80" spans="1:3">
      <c r="A80" s="187"/>
      <c r="B80" s="729" t="s">
        <v>3076</v>
      </c>
      <c r="C80" s="136"/>
    </row>
    <row r="81" spans="1:3">
      <c r="A81" s="187"/>
      <c r="B81" s="729" t="s">
        <v>3234</v>
      </c>
      <c r="C81" s="136"/>
    </row>
    <row r="82" spans="1:3">
      <c r="A82" s="187"/>
      <c r="B82" s="729" t="s">
        <v>3235</v>
      </c>
      <c r="C82" s="136"/>
    </row>
    <row r="83" spans="1:3">
      <c r="A83" s="187"/>
      <c r="B83" s="729" t="s">
        <v>2618</v>
      </c>
      <c r="C83" s="136"/>
    </row>
    <row r="84" spans="1:3">
      <c r="A84" s="187"/>
      <c r="B84" s="729" t="s">
        <v>2942</v>
      </c>
      <c r="C84" s="136"/>
    </row>
    <row r="85" spans="1:3">
      <c r="A85" s="187"/>
      <c r="B85" s="729"/>
      <c r="C85" s="136"/>
    </row>
    <row r="86" spans="1:3">
      <c r="A86" s="187"/>
      <c r="B86" s="729"/>
      <c r="C86" s="136"/>
    </row>
    <row r="87" spans="1:3">
      <c r="A87" s="187"/>
      <c r="B87" s="729"/>
      <c r="C87" s="136"/>
    </row>
    <row r="88" spans="1:3">
      <c r="A88" s="187"/>
      <c r="B88" s="729"/>
      <c r="C88" s="136"/>
    </row>
    <row r="89" spans="1:3" ht="16" thickBot="1">
      <c r="A89" s="189"/>
      <c r="B89" s="137"/>
      <c r="C89" s="138"/>
    </row>
    <row r="90" spans="1:3">
      <c r="A90" s="125" t="s">
        <v>315</v>
      </c>
      <c r="B90" s="125"/>
      <c r="C90" s="125"/>
    </row>
    <row r="91" spans="1:3">
      <c r="A91" s="125"/>
      <c r="B91" s="125"/>
      <c r="C91" s="125"/>
    </row>
    <row r="92" spans="1:3">
      <c r="A92" s="125"/>
      <c r="B92" s="125"/>
      <c r="C92" s="125"/>
    </row>
    <row r="93" spans="1:3">
      <c r="A93" s="125"/>
      <c r="B93" s="125"/>
      <c r="C93" s="125"/>
    </row>
    <row r="94" spans="1:3">
      <c r="A94" s="125"/>
      <c r="B94" s="125"/>
      <c r="C94" s="125"/>
    </row>
    <row r="95" spans="1:3">
      <c r="A95" s="125"/>
      <c r="B95" s="125"/>
      <c r="C95" s="125"/>
    </row>
    <row r="96" spans="1:3" ht="16" thickBot="1">
      <c r="A96" s="58" t="str">
        <f>'Data Sheet'!A46</f>
        <v>Annual Report of VERIZON NEW YORK INC.                                      For the period ending DECEMBER 31, 2023</v>
      </c>
      <c r="B96" s="59"/>
      <c r="C96" s="59"/>
    </row>
    <row r="97" spans="1:3">
      <c r="A97" s="193"/>
      <c r="B97" s="61"/>
      <c r="C97" s="194"/>
    </row>
    <row r="98" spans="1:3">
      <c r="A98" s="187"/>
      <c r="B98" s="729" t="s">
        <v>2943</v>
      </c>
      <c r="C98" s="136"/>
    </row>
    <row r="99" spans="1:3">
      <c r="A99" s="187"/>
      <c r="B99" s="732" t="s">
        <v>3382</v>
      </c>
      <c r="C99" s="136"/>
    </row>
    <row r="100" spans="1:3">
      <c r="A100" s="187"/>
      <c r="B100" s="729" t="s">
        <v>2944</v>
      </c>
      <c r="C100" s="136"/>
    </row>
    <row r="101" spans="1:3">
      <c r="A101" s="187"/>
      <c r="B101" s="729" t="s">
        <v>2945</v>
      </c>
      <c r="C101" s="136"/>
    </row>
    <row r="102" spans="1:3">
      <c r="A102" s="187"/>
      <c r="B102" s="729" t="s">
        <v>2946</v>
      </c>
      <c r="C102" s="136"/>
    </row>
    <row r="103" spans="1:3">
      <c r="A103" s="187"/>
      <c r="B103" s="729" t="s">
        <v>2947</v>
      </c>
      <c r="C103" s="136"/>
    </row>
    <row r="104" spans="1:3">
      <c r="A104" s="187"/>
      <c r="B104" s="729" t="s">
        <v>2619</v>
      </c>
      <c r="C104" s="136"/>
    </row>
    <row r="105" spans="1:3">
      <c r="A105" s="187"/>
      <c r="B105" s="729" t="s">
        <v>3016</v>
      </c>
      <c r="C105" s="136"/>
    </row>
    <row r="106" spans="1:3">
      <c r="A106" s="187"/>
      <c r="B106" s="729" t="s">
        <v>2948</v>
      </c>
      <c r="C106" s="136"/>
    </row>
    <row r="107" spans="1:3">
      <c r="A107" s="187"/>
      <c r="B107" s="729" t="s">
        <v>3287</v>
      </c>
      <c r="C107" s="136"/>
    </row>
    <row r="108" spans="1:3">
      <c r="A108" s="187"/>
      <c r="B108" s="729" t="s">
        <v>3383</v>
      </c>
      <c r="C108" s="136"/>
    </row>
    <row r="109" spans="1:3">
      <c r="A109" s="187"/>
      <c r="B109" s="729" t="s">
        <v>3361</v>
      </c>
      <c r="C109" s="136"/>
    </row>
    <row r="110" spans="1:3">
      <c r="A110" s="187"/>
      <c r="B110" s="729" t="s">
        <v>3288</v>
      </c>
      <c r="C110" s="136"/>
    </row>
    <row r="111" spans="1:3">
      <c r="A111" s="187"/>
      <c r="B111" s="731" t="s">
        <v>2620</v>
      </c>
      <c r="C111" s="136"/>
    </row>
    <row r="112" spans="1:3">
      <c r="A112" s="187"/>
      <c r="B112" s="729" t="s">
        <v>3317</v>
      </c>
      <c r="C112" s="136"/>
    </row>
    <row r="113" spans="1:3">
      <c r="A113" s="187"/>
      <c r="B113" s="729" t="s">
        <v>2949</v>
      </c>
      <c r="C113" s="136"/>
    </row>
    <row r="114" spans="1:3">
      <c r="A114" s="187"/>
      <c r="B114" s="729" t="s">
        <v>2950</v>
      </c>
      <c r="C114" s="136"/>
    </row>
    <row r="115" spans="1:3">
      <c r="A115" s="187"/>
      <c r="B115" s="729" t="s">
        <v>2621</v>
      </c>
      <c r="C115" s="136"/>
    </row>
    <row r="116" spans="1:3">
      <c r="A116" s="187"/>
      <c r="B116" s="729" t="s">
        <v>3384</v>
      </c>
      <c r="C116" s="136"/>
    </row>
    <row r="117" spans="1:3">
      <c r="A117" s="187"/>
      <c r="B117" s="731" t="s">
        <v>2951</v>
      </c>
      <c r="C117" s="136"/>
    </row>
    <row r="118" spans="1:3">
      <c r="A118" s="187"/>
      <c r="B118" s="729" t="s">
        <v>2622</v>
      </c>
      <c r="C118" s="136"/>
    </row>
    <row r="119" spans="1:3">
      <c r="A119" s="187"/>
      <c r="B119" s="730" t="s">
        <v>2623</v>
      </c>
      <c r="C119" s="136"/>
    </row>
    <row r="120" spans="1:3">
      <c r="A120" s="187"/>
      <c r="B120" s="730" t="s">
        <v>2624</v>
      </c>
      <c r="C120" s="136"/>
    </row>
    <row r="121" spans="1:3">
      <c r="A121" s="187"/>
      <c r="B121" s="730" t="s">
        <v>2625</v>
      </c>
      <c r="C121" s="136"/>
    </row>
    <row r="122" spans="1:3">
      <c r="A122" s="187"/>
      <c r="B122" s="730" t="s">
        <v>2626</v>
      </c>
      <c r="C122" s="136"/>
    </row>
    <row r="123" spans="1:3">
      <c r="A123" s="187"/>
      <c r="B123" s="730" t="s">
        <v>2952</v>
      </c>
      <c r="C123" s="136"/>
    </row>
    <row r="124" spans="1:3">
      <c r="A124" s="187"/>
      <c r="B124" s="730" t="s">
        <v>2953</v>
      </c>
      <c r="C124" s="136"/>
    </row>
    <row r="125" spans="1:3">
      <c r="A125" s="187"/>
      <c r="B125" s="730" t="s">
        <v>2954</v>
      </c>
      <c r="C125" s="136"/>
    </row>
    <row r="126" spans="1:3">
      <c r="A126" s="187"/>
      <c r="B126" s="730" t="s">
        <v>2955</v>
      </c>
      <c r="C126" s="136"/>
    </row>
    <row r="127" spans="1:3">
      <c r="A127" s="187"/>
      <c r="B127" s="730" t="s">
        <v>2956</v>
      </c>
      <c r="C127" s="136"/>
    </row>
    <row r="128" spans="1:3">
      <c r="A128" s="187"/>
      <c r="B128" s="731"/>
      <c r="C128" s="136"/>
    </row>
    <row r="129" spans="1:3">
      <c r="A129" s="187"/>
      <c r="B129" s="731"/>
      <c r="C129" s="136"/>
    </row>
    <row r="130" spans="1:3">
      <c r="A130" s="187"/>
      <c r="B130" s="731"/>
      <c r="C130" s="136"/>
    </row>
    <row r="131" spans="1:3">
      <c r="A131" s="187"/>
      <c r="B131" s="731"/>
      <c r="C131" s="136"/>
    </row>
    <row r="132" spans="1:3" ht="16" thickBot="1">
      <c r="A132" s="189"/>
      <c r="B132" s="137"/>
      <c r="C132" s="138"/>
    </row>
    <row r="133" spans="1:3">
      <c r="A133" s="125" t="s">
        <v>316</v>
      </c>
      <c r="B133" s="125"/>
      <c r="C133" s="125"/>
    </row>
    <row r="134" spans="1:3">
      <c r="A134" s="125"/>
      <c r="B134" s="125"/>
      <c r="C134" s="125"/>
    </row>
    <row r="135" spans="1:3">
      <c r="A135" s="125"/>
      <c r="B135" s="125"/>
      <c r="C135" s="125"/>
    </row>
    <row r="136" spans="1:3">
      <c r="A136" s="125"/>
      <c r="B136" s="125"/>
      <c r="C136" s="125"/>
    </row>
    <row r="137" spans="1:3">
      <c r="A137" s="125"/>
      <c r="B137" s="125"/>
      <c r="C137" s="125"/>
    </row>
    <row r="138" spans="1:3">
      <c r="A138" s="125"/>
      <c r="B138" s="125"/>
      <c r="C138" s="125"/>
    </row>
    <row r="139" spans="1:3" ht="16" thickBot="1">
      <c r="A139" s="58" t="str">
        <f>'Data Sheet'!A46</f>
        <v>Annual Report of VERIZON NEW YORK INC.                                      For the period ending DECEMBER 31, 2023</v>
      </c>
      <c r="B139" s="59"/>
      <c r="C139" s="59"/>
    </row>
    <row r="140" spans="1:3">
      <c r="A140" s="193"/>
      <c r="B140" s="61"/>
      <c r="C140" s="194"/>
    </row>
    <row r="141" spans="1:3">
      <c r="A141" s="187"/>
      <c r="B141" s="731" t="s">
        <v>2957</v>
      </c>
      <c r="C141" s="136"/>
    </row>
    <row r="142" spans="1:3">
      <c r="A142" s="187"/>
      <c r="B142" s="731" t="s">
        <v>2958</v>
      </c>
      <c r="C142" s="136"/>
    </row>
    <row r="143" spans="1:3">
      <c r="A143" s="187"/>
      <c r="B143" s="731" t="s">
        <v>2959</v>
      </c>
      <c r="C143" s="136"/>
    </row>
    <row r="144" spans="1:3">
      <c r="A144" s="187"/>
      <c r="B144" s="731" t="s">
        <v>2960</v>
      </c>
      <c r="C144" s="136"/>
    </row>
    <row r="145" spans="1:3">
      <c r="A145" s="187"/>
      <c r="B145" s="731" t="s">
        <v>2961</v>
      </c>
      <c r="C145" s="136"/>
    </row>
    <row r="146" spans="1:3">
      <c r="A146" s="187"/>
      <c r="B146" s="731" t="s">
        <v>3289</v>
      </c>
      <c r="C146" s="136"/>
    </row>
    <row r="147" spans="1:3">
      <c r="A147" s="187"/>
      <c r="B147" s="731" t="s">
        <v>2962</v>
      </c>
      <c r="C147" s="136"/>
    </row>
    <row r="148" spans="1:3">
      <c r="A148" s="187"/>
      <c r="B148" s="731" t="s">
        <v>2963</v>
      </c>
      <c r="C148" s="136"/>
    </row>
    <row r="149" spans="1:3">
      <c r="A149" s="187"/>
      <c r="B149" s="731" t="s">
        <v>3290</v>
      </c>
      <c r="C149" s="136"/>
    </row>
    <row r="150" spans="1:3">
      <c r="A150" s="187"/>
      <c r="B150" s="731" t="s">
        <v>2627</v>
      </c>
      <c r="C150" s="136"/>
    </row>
    <row r="151" spans="1:3">
      <c r="A151" s="187"/>
      <c r="B151" s="731" t="s">
        <v>2964</v>
      </c>
      <c r="C151" s="136"/>
    </row>
    <row r="152" spans="1:3">
      <c r="A152" s="187"/>
      <c r="B152" s="731" t="s">
        <v>3318</v>
      </c>
      <c r="C152" s="136"/>
    </row>
    <row r="153" spans="1:3">
      <c r="A153" s="187"/>
      <c r="B153" s="731" t="s">
        <v>2965</v>
      </c>
      <c r="C153" s="136"/>
    </row>
    <row r="154" spans="1:3">
      <c r="A154" s="187"/>
      <c r="B154" s="731" t="s">
        <v>2966</v>
      </c>
      <c r="C154" s="136"/>
    </row>
    <row r="155" spans="1:3">
      <c r="A155" s="187"/>
      <c r="B155" s="731" t="s">
        <v>2967</v>
      </c>
      <c r="C155" s="136"/>
    </row>
    <row r="156" spans="1:3">
      <c r="A156" s="187"/>
      <c r="B156" s="731" t="s">
        <v>3291</v>
      </c>
      <c r="C156" s="136"/>
    </row>
    <row r="157" spans="1:3">
      <c r="A157" s="187"/>
      <c r="B157" s="729" t="s">
        <v>2968</v>
      </c>
      <c r="C157" s="136"/>
    </row>
    <row r="158" spans="1:3">
      <c r="A158" s="187"/>
      <c r="B158" s="729" t="s">
        <v>2969</v>
      </c>
      <c r="C158" s="136"/>
    </row>
    <row r="159" spans="1:3">
      <c r="A159" s="187"/>
      <c r="B159" s="729" t="s">
        <v>3280</v>
      </c>
      <c r="C159" s="136"/>
    </row>
    <row r="160" spans="1:3">
      <c r="A160" s="187"/>
      <c r="B160" s="729" t="s">
        <v>2628</v>
      </c>
      <c r="C160" s="136"/>
    </row>
    <row r="161" spans="1:3">
      <c r="A161" s="187"/>
      <c r="B161" s="729" t="s">
        <v>2970</v>
      </c>
      <c r="C161" s="136"/>
    </row>
    <row r="162" spans="1:3">
      <c r="A162" s="187"/>
      <c r="B162" s="729" t="s">
        <v>2971</v>
      </c>
      <c r="C162" s="136"/>
    </row>
    <row r="163" spans="1:3">
      <c r="A163" s="187"/>
      <c r="B163" s="731" t="s">
        <v>2972</v>
      </c>
      <c r="C163" s="136"/>
    </row>
    <row r="164" spans="1:3">
      <c r="A164" s="187"/>
      <c r="B164" s="729" t="s">
        <v>2629</v>
      </c>
      <c r="C164" s="136"/>
    </row>
    <row r="165" spans="1:3">
      <c r="A165" s="187"/>
      <c r="B165" s="729" t="s">
        <v>2973</v>
      </c>
      <c r="C165" s="136"/>
    </row>
    <row r="166" spans="1:3">
      <c r="A166" s="187"/>
      <c r="B166" s="729" t="s">
        <v>2974</v>
      </c>
      <c r="C166" s="136"/>
    </row>
    <row r="167" spans="1:3">
      <c r="A167" s="187"/>
      <c r="B167" s="729" t="s">
        <v>2975</v>
      </c>
      <c r="C167" s="136"/>
    </row>
    <row r="168" spans="1:3">
      <c r="A168" s="187"/>
      <c r="B168" s="729" t="s">
        <v>2976</v>
      </c>
      <c r="C168" s="136"/>
    </row>
    <row r="169" spans="1:3">
      <c r="A169" s="187"/>
      <c r="B169" s="729" t="s">
        <v>2977</v>
      </c>
      <c r="C169" s="136"/>
    </row>
    <row r="170" spans="1:3">
      <c r="A170" s="187"/>
      <c r="B170" s="729" t="s">
        <v>3385</v>
      </c>
      <c r="C170" s="136"/>
    </row>
    <row r="171" spans="1:3">
      <c r="A171" s="187"/>
      <c r="B171" s="729" t="s">
        <v>2630</v>
      </c>
      <c r="C171" s="136"/>
    </row>
    <row r="172" spans="1:3">
      <c r="A172" s="187"/>
      <c r="B172" s="729" t="s">
        <v>2978</v>
      </c>
      <c r="C172" s="136"/>
    </row>
    <row r="173" spans="1:3">
      <c r="A173" s="187"/>
      <c r="B173" s="729" t="s">
        <v>3292</v>
      </c>
      <c r="C173" s="136"/>
    </row>
    <row r="174" spans="1:3">
      <c r="A174" s="187"/>
      <c r="B174" s="729" t="s">
        <v>2979</v>
      </c>
      <c r="C174" s="136"/>
    </row>
    <row r="175" spans="1:3">
      <c r="A175" s="187"/>
      <c r="B175" s="729" t="s">
        <v>2980</v>
      </c>
      <c r="C175" s="136"/>
    </row>
    <row r="176" spans="1:3">
      <c r="A176" s="187"/>
      <c r="B176" s="729" t="s">
        <v>2981</v>
      </c>
      <c r="C176" s="136"/>
    </row>
    <row r="177" spans="1:3">
      <c r="A177" s="187"/>
      <c r="B177" s="729"/>
      <c r="C177" s="136"/>
    </row>
    <row r="178" spans="1:3">
      <c r="A178" s="187"/>
      <c r="B178" s="729"/>
      <c r="C178" s="136"/>
    </row>
    <row r="179" spans="1:3">
      <c r="A179" s="187"/>
      <c r="B179" s="729"/>
      <c r="C179" s="136"/>
    </row>
    <row r="180" spans="1:3">
      <c r="A180" s="187"/>
      <c r="B180" s="729"/>
      <c r="C180" s="136"/>
    </row>
    <row r="181" spans="1:3" ht="16" thickBot="1">
      <c r="A181" s="189"/>
      <c r="B181" s="137"/>
      <c r="C181" s="138"/>
    </row>
    <row r="182" spans="1:3">
      <c r="A182" s="125" t="s">
        <v>317</v>
      </c>
      <c r="B182" s="125"/>
      <c r="C182" s="125"/>
    </row>
    <row r="183" spans="1:3">
      <c r="A183" s="125"/>
      <c r="B183" s="125"/>
      <c r="C183" s="125"/>
    </row>
    <row r="184" spans="1:3">
      <c r="A184" s="125"/>
      <c r="B184" s="125"/>
      <c r="C184" s="125"/>
    </row>
    <row r="185" spans="1:3">
      <c r="A185" s="125"/>
      <c r="B185" s="125"/>
      <c r="C185" s="125"/>
    </row>
    <row r="186" spans="1:3">
      <c r="A186" s="125"/>
      <c r="B186" s="125"/>
      <c r="C186" s="125"/>
    </row>
    <row r="187" spans="1:3">
      <c r="A187" s="125"/>
      <c r="B187" s="125"/>
      <c r="C187" s="125"/>
    </row>
    <row r="188" spans="1:3">
      <c r="A188" s="125"/>
      <c r="B188" s="125"/>
      <c r="C188" s="125"/>
    </row>
    <row r="189" spans="1:3" ht="16" thickBot="1">
      <c r="A189" s="58" t="str">
        <f>'Data Sheet'!A46</f>
        <v>Annual Report of VERIZON NEW YORK INC.                                      For the period ending DECEMBER 31, 2023</v>
      </c>
      <c r="B189" s="59"/>
      <c r="C189" s="59"/>
    </row>
    <row r="190" spans="1:3">
      <c r="A190" s="193"/>
      <c r="B190" s="61"/>
      <c r="C190" s="194"/>
    </row>
    <row r="191" spans="1:3">
      <c r="A191" s="187"/>
      <c r="B191" s="731" t="s">
        <v>2982</v>
      </c>
      <c r="C191" s="136"/>
    </row>
    <row r="192" spans="1:3">
      <c r="A192" s="187"/>
      <c r="B192" s="731" t="s">
        <v>2983</v>
      </c>
      <c r="C192" s="136"/>
    </row>
    <row r="193" spans="1:3">
      <c r="A193" s="187"/>
      <c r="B193" s="729" t="s">
        <v>2984</v>
      </c>
      <c r="C193" s="136"/>
    </row>
    <row r="194" spans="1:3">
      <c r="A194" s="187"/>
      <c r="B194" s="729" t="s">
        <v>2985</v>
      </c>
      <c r="C194" s="136"/>
    </row>
    <row r="195" spans="1:3">
      <c r="A195" s="187"/>
      <c r="B195" s="729" t="s">
        <v>3319</v>
      </c>
      <c r="C195" s="136"/>
    </row>
    <row r="196" spans="1:3">
      <c r="A196" s="187"/>
      <c r="B196" s="729" t="s">
        <v>3091</v>
      </c>
      <c r="C196" s="136"/>
    </row>
    <row r="197" spans="1:3">
      <c r="A197" s="187"/>
      <c r="B197" s="729" t="s">
        <v>2986</v>
      </c>
      <c r="C197" s="136"/>
    </row>
    <row r="198" spans="1:3">
      <c r="A198" s="187"/>
      <c r="B198" s="729" t="s">
        <v>2987</v>
      </c>
      <c r="C198" s="136"/>
    </row>
    <row r="199" spans="1:3">
      <c r="A199" s="187"/>
      <c r="B199" s="729" t="s">
        <v>2631</v>
      </c>
      <c r="C199" s="136"/>
    </row>
    <row r="200" spans="1:3">
      <c r="A200" s="187"/>
      <c r="B200" s="729" t="s">
        <v>3236</v>
      </c>
      <c r="C200" s="136"/>
    </row>
    <row r="201" spans="1:3">
      <c r="A201" s="187"/>
      <c r="B201" s="732" t="s">
        <v>2632</v>
      </c>
      <c r="C201" s="136"/>
    </row>
    <row r="202" spans="1:3">
      <c r="A202" s="187"/>
      <c r="B202" s="729" t="s">
        <v>3077</v>
      </c>
      <c r="C202" s="136"/>
    </row>
    <row r="203" spans="1:3">
      <c r="A203" s="187"/>
      <c r="B203" s="729" t="s">
        <v>3386</v>
      </c>
      <c r="C203" s="136"/>
    </row>
    <row r="204" spans="1:3">
      <c r="A204" s="187"/>
      <c r="B204" s="729" t="s">
        <v>3078</v>
      </c>
      <c r="C204" s="136"/>
    </row>
    <row r="205" spans="1:3">
      <c r="A205" s="187"/>
      <c r="B205" s="729" t="s">
        <v>3293</v>
      </c>
      <c r="C205" s="136"/>
    </row>
    <row r="206" spans="1:3">
      <c r="A206" s="187"/>
      <c r="B206" s="729" t="s">
        <v>3387</v>
      </c>
      <c r="C206" s="136"/>
    </row>
    <row r="207" spans="1:3">
      <c r="A207" s="187"/>
      <c r="B207" s="729" t="s">
        <v>3388</v>
      </c>
      <c r="C207" s="136"/>
    </row>
    <row r="208" spans="1:3">
      <c r="A208" s="187"/>
      <c r="B208" s="729" t="s">
        <v>2633</v>
      </c>
      <c r="C208" s="136"/>
    </row>
    <row r="209" spans="1:3">
      <c r="A209" s="187"/>
      <c r="B209" s="729" t="s">
        <v>2634</v>
      </c>
      <c r="C209" s="136"/>
    </row>
    <row r="210" spans="1:3">
      <c r="A210" s="187"/>
      <c r="B210" s="729" t="s">
        <v>2635</v>
      </c>
      <c r="C210" s="136"/>
    </row>
    <row r="211" spans="1:3">
      <c r="A211" s="187"/>
      <c r="B211" s="729" t="s">
        <v>2636</v>
      </c>
      <c r="C211" s="136"/>
    </row>
    <row r="212" spans="1:3">
      <c r="A212" s="187"/>
      <c r="B212" s="729" t="s">
        <v>2637</v>
      </c>
      <c r="C212" s="136"/>
    </row>
    <row r="213" spans="1:3">
      <c r="A213" s="187"/>
      <c r="B213" s="729" t="s">
        <v>3294</v>
      </c>
      <c r="C213" s="136"/>
    </row>
    <row r="214" spans="1:3">
      <c r="A214" s="187"/>
      <c r="B214" s="729" t="s">
        <v>2638</v>
      </c>
      <c r="C214" s="136"/>
    </row>
    <row r="215" spans="1:3">
      <c r="A215" s="187"/>
      <c r="B215" s="729" t="s">
        <v>2639</v>
      </c>
      <c r="C215" s="136"/>
    </row>
    <row r="216" spans="1:3">
      <c r="A216" s="187"/>
      <c r="B216" s="729" t="s">
        <v>2640</v>
      </c>
      <c r="C216" s="136"/>
    </row>
    <row r="217" spans="1:3">
      <c r="A217" s="187"/>
      <c r="B217" s="729" t="s">
        <v>3295</v>
      </c>
      <c r="C217" s="136"/>
    </row>
    <row r="218" spans="1:3">
      <c r="A218" s="187"/>
      <c r="B218" s="729" t="s">
        <v>2641</v>
      </c>
      <c r="C218" s="136"/>
    </row>
    <row r="219" spans="1:3">
      <c r="A219" s="187"/>
      <c r="B219" s="731" t="s">
        <v>2642</v>
      </c>
      <c r="C219" s="136"/>
    </row>
    <row r="220" spans="1:3">
      <c r="A220" s="187"/>
      <c r="B220" s="731" t="s">
        <v>2643</v>
      </c>
      <c r="C220" s="136"/>
    </row>
    <row r="221" spans="1:3">
      <c r="A221" s="187"/>
      <c r="B221" s="731" t="s">
        <v>2644</v>
      </c>
      <c r="C221" s="136"/>
    </row>
    <row r="222" spans="1:3">
      <c r="A222" s="187"/>
      <c r="B222" s="731" t="s">
        <v>2645</v>
      </c>
      <c r="C222" s="136"/>
    </row>
    <row r="223" spans="1:3">
      <c r="A223" s="187"/>
      <c r="B223" s="731" t="s">
        <v>2646</v>
      </c>
      <c r="C223" s="136"/>
    </row>
    <row r="224" spans="1:3">
      <c r="A224" s="187"/>
      <c r="B224" s="731" t="s">
        <v>2647</v>
      </c>
      <c r="C224" s="136"/>
    </row>
    <row r="225" spans="1:3">
      <c r="A225" s="187"/>
      <c r="B225" s="731" t="s">
        <v>2648</v>
      </c>
      <c r="C225" s="136"/>
    </row>
    <row r="226" spans="1:3">
      <c r="A226" s="187"/>
      <c r="B226" s="731" t="s">
        <v>2649</v>
      </c>
      <c r="C226" s="136"/>
    </row>
    <row r="227" spans="1:3">
      <c r="A227" s="187"/>
      <c r="B227" s="731" t="s">
        <v>2650</v>
      </c>
      <c r="C227" s="136"/>
    </row>
    <row r="228" spans="1:3">
      <c r="A228" s="187"/>
      <c r="B228" s="731" t="s">
        <v>2651</v>
      </c>
      <c r="C228" s="136"/>
    </row>
    <row r="229" spans="1:3">
      <c r="A229" s="187"/>
      <c r="B229" s="731" t="s">
        <v>2652</v>
      </c>
      <c r="C229" s="136"/>
    </row>
    <row r="230" spans="1:3">
      <c r="A230" s="187"/>
      <c r="B230" s="731"/>
      <c r="C230" s="136"/>
    </row>
    <row r="231" spans="1:3">
      <c r="A231" s="187"/>
      <c r="B231" s="733"/>
      <c r="C231" s="136"/>
    </row>
    <row r="232" spans="1:3">
      <c r="A232" s="187"/>
      <c r="B232" s="790"/>
      <c r="C232" s="136"/>
    </row>
    <row r="233" spans="1:3">
      <c r="A233" s="187"/>
      <c r="B233" s="734"/>
      <c r="C233" s="136"/>
    </row>
    <row r="234" spans="1:3" ht="16" thickBot="1">
      <c r="A234" s="189"/>
      <c r="B234" s="137"/>
      <c r="C234" s="138"/>
    </row>
    <row r="235" spans="1:3">
      <c r="A235" s="125" t="s">
        <v>2657</v>
      </c>
      <c r="B235" s="125"/>
      <c r="C235" s="125"/>
    </row>
    <row r="236" spans="1:3">
      <c r="A236" s="125"/>
      <c r="B236" s="125"/>
      <c r="C236" s="125"/>
    </row>
    <row r="237" spans="1:3">
      <c r="A237" s="125"/>
      <c r="B237" s="125"/>
      <c r="C237" s="125"/>
    </row>
    <row r="238" spans="1:3">
      <c r="A238" s="125"/>
      <c r="B238" s="125"/>
      <c r="C238" s="125"/>
    </row>
    <row r="239" spans="1:3">
      <c r="A239" s="125"/>
      <c r="B239" s="125"/>
      <c r="C239" s="125"/>
    </row>
    <row r="240" spans="1:3">
      <c r="A240" s="125"/>
      <c r="B240" s="125"/>
      <c r="C240" s="125"/>
    </row>
    <row r="241" spans="1:3" ht="16" thickBot="1">
      <c r="A241" s="58" t="str">
        <f>'Data Sheet'!A46</f>
        <v>Annual Report of VERIZON NEW YORK INC.                                      For the period ending DECEMBER 31, 2023</v>
      </c>
    </row>
    <row r="242" spans="1:3">
      <c r="A242" s="193"/>
      <c r="B242" s="61"/>
      <c r="C242" s="194"/>
    </row>
    <row r="243" spans="1:3">
      <c r="A243" s="187"/>
      <c r="B243" s="731" t="s">
        <v>2653</v>
      </c>
      <c r="C243" s="136"/>
    </row>
    <row r="244" spans="1:3">
      <c r="A244" s="187"/>
      <c r="B244" s="731" t="s">
        <v>2654</v>
      </c>
      <c r="C244" s="136"/>
    </row>
    <row r="245" spans="1:3">
      <c r="A245" s="187"/>
      <c r="B245" s="731" t="s">
        <v>2655</v>
      </c>
      <c r="C245" s="136"/>
    </row>
    <row r="246" spans="1:3">
      <c r="A246" s="187"/>
      <c r="B246" s="731" t="s">
        <v>3237</v>
      </c>
      <c r="C246" s="136"/>
    </row>
    <row r="247" spans="1:3">
      <c r="A247" s="187"/>
      <c r="B247" s="731" t="s">
        <v>3110</v>
      </c>
      <c r="C247" s="136"/>
    </row>
    <row r="248" spans="1:3">
      <c r="A248" s="187"/>
      <c r="B248" s="731" t="s">
        <v>3111</v>
      </c>
      <c r="C248" s="136"/>
    </row>
    <row r="249" spans="1:3">
      <c r="A249" s="187"/>
      <c r="B249" s="733" t="s">
        <v>3296</v>
      </c>
      <c r="C249" s="136"/>
    </row>
    <row r="250" spans="1:3">
      <c r="A250" s="187"/>
      <c r="B250" s="733" t="s">
        <v>3389</v>
      </c>
      <c r="C250" s="136"/>
    </row>
    <row r="251" spans="1:3">
      <c r="A251" s="187"/>
      <c r="B251" s="790" t="s">
        <v>3112</v>
      </c>
      <c r="C251" s="136"/>
    </row>
    <row r="252" spans="1:3">
      <c r="A252" s="187"/>
      <c r="B252" s="733" t="s">
        <v>3113</v>
      </c>
      <c r="C252" s="136"/>
    </row>
    <row r="253" spans="1:3">
      <c r="A253" s="187"/>
      <c r="B253" s="734" t="s">
        <v>3114</v>
      </c>
      <c r="C253" s="136"/>
    </row>
    <row r="254" spans="1:3">
      <c r="A254" s="187"/>
      <c r="B254" s="734" t="s">
        <v>3115</v>
      </c>
      <c r="C254" s="136"/>
    </row>
    <row r="255" spans="1:3">
      <c r="A255" s="187"/>
      <c r="B255" s="734" t="s">
        <v>3116</v>
      </c>
      <c r="C255" s="136"/>
    </row>
    <row r="256" spans="1:3">
      <c r="A256" s="187"/>
      <c r="B256" s="734" t="s">
        <v>3320</v>
      </c>
      <c r="C256" s="136"/>
    </row>
    <row r="257" spans="1:3">
      <c r="A257" s="187"/>
      <c r="B257" s="735" t="s">
        <v>3117</v>
      </c>
      <c r="C257" s="136"/>
    </row>
    <row r="258" spans="1:3">
      <c r="A258" s="187"/>
      <c r="B258" s="734" t="s">
        <v>3118</v>
      </c>
      <c r="C258" s="136"/>
    </row>
    <row r="259" spans="1:3">
      <c r="A259" s="187"/>
      <c r="B259" s="734" t="s">
        <v>3119</v>
      </c>
      <c r="C259" s="136"/>
    </row>
    <row r="260" spans="1:3">
      <c r="A260" s="187"/>
      <c r="B260" s="734" t="s">
        <v>3120</v>
      </c>
      <c r="C260" s="136"/>
    </row>
    <row r="261" spans="1:3">
      <c r="A261" s="187"/>
      <c r="B261" s="734" t="s">
        <v>3121</v>
      </c>
      <c r="C261" s="136"/>
    </row>
    <row r="262" spans="1:3">
      <c r="A262" s="187"/>
      <c r="B262" s="734" t="s">
        <v>3297</v>
      </c>
      <c r="C262" s="136"/>
    </row>
    <row r="263" spans="1:3">
      <c r="A263" s="187"/>
      <c r="B263" s="734" t="s">
        <v>3122</v>
      </c>
      <c r="C263" s="136"/>
    </row>
    <row r="264" spans="1:3">
      <c r="A264" s="187"/>
      <c r="B264" s="734" t="s">
        <v>3123</v>
      </c>
      <c r="C264" s="136"/>
    </row>
    <row r="265" spans="1:3">
      <c r="A265" s="187"/>
      <c r="B265" s="734" t="s">
        <v>3124</v>
      </c>
      <c r="C265" s="136"/>
    </row>
    <row r="266" spans="1:3">
      <c r="A266" s="187"/>
      <c r="B266" s="734" t="s">
        <v>2656</v>
      </c>
      <c r="C266" s="136"/>
    </row>
    <row r="267" spans="1:3">
      <c r="A267" s="187"/>
      <c r="B267" s="734" t="s">
        <v>2658</v>
      </c>
      <c r="C267" s="136"/>
    </row>
    <row r="268" spans="1:3">
      <c r="A268" s="187"/>
      <c r="B268" s="734" t="s">
        <v>2659</v>
      </c>
      <c r="C268" s="136"/>
    </row>
    <row r="269" spans="1:3">
      <c r="A269" s="187"/>
      <c r="B269" s="734" t="s">
        <v>2660</v>
      </c>
      <c r="C269" s="136"/>
    </row>
    <row r="270" spans="1:3">
      <c r="A270" s="187"/>
      <c r="B270" s="734" t="s">
        <v>2661</v>
      </c>
      <c r="C270" s="136"/>
    </row>
    <row r="271" spans="1:3">
      <c r="A271" s="187"/>
      <c r="B271" s="734" t="s">
        <v>2662</v>
      </c>
      <c r="C271" s="136"/>
    </row>
    <row r="272" spans="1:3">
      <c r="A272" s="187"/>
      <c r="B272" s="734" t="s">
        <v>2663</v>
      </c>
      <c r="C272" s="136"/>
    </row>
    <row r="273" spans="1:3">
      <c r="A273" s="187"/>
      <c r="B273" s="734" t="s">
        <v>2664</v>
      </c>
      <c r="C273" s="136"/>
    </row>
    <row r="274" spans="1:3">
      <c r="A274" s="187"/>
      <c r="B274" s="734" t="s">
        <v>2665</v>
      </c>
      <c r="C274" s="136"/>
    </row>
    <row r="275" spans="1:3">
      <c r="A275" s="187"/>
      <c r="B275" s="734" t="s">
        <v>2666</v>
      </c>
      <c r="C275" s="136"/>
    </row>
    <row r="276" spans="1:3">
      <c r="A276" s="187"/>
      <c r="B276" s="734" t="s">
        <v>2667</v>
      </c>
      <c r="C276" s="136"/>
    </row>
    <row r="277" spans="1:3">
      <c r="A277" s="187"/>
      <c r="B277" s="734" t="s">
        <v>2668</v>
      </c>
      <c r="C277" s="136"/>
    </row>
    <row r="278" spans="1:3">
      <c r="A278" s="187"/>
      <c r="B278" s="734" t="s">
        <v>3092</v>
      </c>
      <c r="C278" s="136"/>
    </row>
    <row r="279" spans="1:3">
      <c r="A279" s="187"/>
      <c r="B279" s="734" t="s">
        <v>3079</v>
      </c>
      <c r="C279" s="136"/>
    </row>
    <row r="280" spans="1:3">
      <c r="A280" s="187"/>
      <c r="B280" s="735" t="s">
        <v>2669</v>
      </c>
      <c r="C280" s="136"/>
    </row>
    <row r="281" spans="1:3">
      <c r="A281" s="187"/>
      <c r="B281" s="734" t="s">
        <v>2670</v>
      </c>
      <c r="C281" s="136"/>
    </row>
    <row r="282" spans="1:3">
      <c r="A282" s="187"/>
      <c r="B282" s="734"/>
      <c r="C282" s="136"/>
    </row>
    <row r="283" spans="1:3">
      <c r="A283" s="187"/>
      <c r="B283" s="734"/>
      <c r="C283" s="136"/>
    </row>
    <row r="284" spans="1:3">
      <c r="A284" s="187"/>
      <c r="B284" s="734"/>
      <c r="C284" s="136"/>
    </row>
    <row r="285" spans="1:3">
      <c r="A285" s="187"/>
      <c r="B285" s="734"/>
      <c r="C285" s="136"/>
    </row>
    <row r="286" spans="1:3" ht="16" thickBot="1">
      <c r="A286" s="189"/>
      <c r="B286" s="137"/>
      <c r="C286" s="138"/>
    </row>
    <row r="287" spans="1:3">
      <c r="A287" s="125" t="s">
        <v>2681</v>
      </c>
      <c r="B287" s="125"/>
      <c r="C287" s="125"/>
    </row>
    <row r="288" spans="1:3">
      <c r="A288" s="125"/>
      <c r="B288" s="125"/>
      <c r="C288" s="125"/>
    </row>
    <row r="289" spans="1:3">
      <c r="A289" s="125"/>
      <c r="B289" s="125"/>
      <c r="C289" s="125"/>
    </row>
    <row r="290" spans="1:3">
      <c r="A290" s="125"/>
      <c r="B290" s="125"/>
      <c r="C290" s="125"/>
    </row>
    <row r="291" spans="1:3">
      <c r="A291" s="125"/>
      <c r="B291" s="125"/>
      <c r="C291" s="125"/>
    </row>
    <row r="292" spans="1:3">
      <c r="A292" s="125"/>
      <c r="B292" s="125"/>
      <c r="C292" s="125"/>
    </row>
    <row r="293" spans="1:3" ht="16" thickBot="1">
      <c r="A293" s="58" t="str">
        <f>'Data Sheet'!A46</f>
        <v>Annual Report of VERIZON NEW YORK INC.                                      For the period ending DECEMBER 31, 2023</v>
      </c>
    </row>
    <row r="294" spans="1:3">
      <c r="A294" s="193"/>
      <c r="B294" s="61"/>
      <c r="C294" s="194"/>
    </row>
    <row r="295" spans="1:3">
      <c r="A295" s="187"/>
      <c r="B295" s="734" t="s">
        <v>2671</v>
      </c>
      <c r="C295" s="136"/>
    </row>
    <row r="296" spans="1:3">
      <c r="A296" s="187"/>
      <c r="B296" s="735" t="s">
        <v>2672</v>
      </c>
      <c r="C296" s="136"/>
    </row>
    <row r="297" spans="1:3">
      <c r="A297" s="187"/>
      <c r="B297" s="734" t="s">
        <v>2673</v>
      </c>
      <c r="C297" s="136"/>
    </row>
    <row r="298" spans="1:3">
      <c r="A298" s="187"/>
      <c r="B298" s="734" t="s">
        <v>2674</v>
      </c>
      <c r="C298" s="136"/>
    </row>
    <row r="299" spans="1:3">
      <c r="A299" s="187"/>
      <c r="B299" s="734" t="s">
        <v>2675</v>
      </c>
      <c r="C299" s="136"/>
    </row>
    <row r="300" spans="1:3">
      <c r="A300" s="187"/>
      <c r="B300" s="734" t="s">
        <v>2676</v>
      </c>
      <c r="C300" s="136"/>
    </row>
    <row r="301" spans="1:3">
      <c r="A301" s="187"/>
      <c r="B301" s="734" t="s">
        <v>2677</v>
      </c>
      <c r="C301" s="136"/>
    </row>
    <row r="302" spans="1:3">
      <c r="A302" s="187"/>
      <c r="B302" s="734" t="s">
        <v>2678</v>
      </c>
      <c r="C302" s="136"/>
    </row>
    <row r="303" spans="1:3">
      <c r="A303" s="187"/>
      <c r="B303" s="734" t="s">
        <v>2679</v>
      </c>
      <c r="C303" s="136"/>
    </row>
    <row r="304" spans="1:3">
      <c r="A304" s="187"/>
      <c r="B304" s="734" t="s">
        <v>2988</v>
      </c>
      <c r="C304" s="136"/>
    </row>
    <row r="305" spans="1:3">
      <c r="A305" s="187"/>
      <c r="B305" s="734" t="s">
        <v>2680</v>
      </c>
      <c r="C305" s="136"/>
    </row>
    <row r="306" spans="1:3">
      <c r="A306" s="187"/>
      <c r="B306" s="734" t="s">
        <v>2682</v>
      </c>
      <c r="C306" s="136"/>
    </row>
    <row r="307" spans="1:3">
      <c r="A307" s="187"/>
      <c r="B307" s="735" t="s">
        <v>2683</v>
      </c>
      <c r="C307" s="136"/>
    </row>
    <row r="308" spans="1:3">
      <c r="A308" s="187"/>
      <c r="B308" s="734" t="s">
        <v>2684</v>
      </c>
      <c r="C308" s="136"/>
    </row>
    <row r="309" spans="1:3">
      <c r="A309" s="187"/>
      <c r="B309" s="734" t="s">
        <v>2685</v>
      </c>
      <c r="C309" s="136"/>
    </row>
    <row r="310" spans="1:3">
      <c r="A310" s="187"/>
      <c r="B310" s="734" t="s">
        <v>2686</v>
      </c>
      <c r="C310" s="136"/>
    </row>
    <row r="311" spans="1:3">
      <c r="A311" s="187"/>
      <c r="B311" s="734" t="s">
        <v>2687</v>
      </c>
      <c r="C311" s="136"/>
    </row>
    <row r="312" spans="1:3">
      <c r="A312" s="187"/>
      <c r="B312" s="734" t="s">
        <v>2688</v>
      </c>
      <c r="C312" s="136"/>
    </row>
    <row r="313" spans="1:3">
      <c r="A313" s="187"/>
      <c r="B313" s="734" t="s">
        <v>2689</v>
      </c>
      <c r="C313" s="136"/>
    </row>
    <row r="314" spans="1:3">
      <c r="A314" s="187"/>
      <c r="B314" s="734" t="s">
        <v>3321</v>
      </c>
      <c r="C314" s="136"/>
    </row>
    <row r="315" spans="1:3">
      <c r="A315" s="187"/>
      <c r="B315" s="734" t="s">
        <v>2989</v>
      </c>
      <c r="C315" s="136"/>
    </row>
    <row r="316" spans="1:3">
      <c r="A316" s="187"/>
      <c r="B316" s="734" t="s">
        <v>2690</v>
      </c>
      <c r="C316" s="136"/>
    </row>
    <row r="317" spans="1:3">
      <c r="A317" s="187"/>
      <c r="B317" s="734" t="s">
        <v>2691</v>
      </c>
      <c r="C317" s="136"/>
    </row>
    <row r="318" spans="1:3">
      <c r="A318" s="187"/>
      <c r="B318" s="734" t="s">
        <v>2692</v>
      </c>
      <c r="C318" s="136"/>
    </row>
    <row r="319" spans="1:3">
      <c r="A319" s="187"/>
      <c r="B319" s="734" t="s">
        <v>2693</v>
      </c>
      <c r="C319" s="136"/>
    </row>
    <row r="320" spans="1:3">
      <c r="A320" s="187"/>
      <c r="B320" s="734" t="s">
        <v>2694</v>
      </c>
      <c r="C320" s="136"/>
    </row>
    <row r="321" spans="1:3">
      <c r="A321" s="187"/>
      <c r="B321" s="735" t="s">
        <v>2695</v>
      </c>
      <c r="C321" s="136"/>
    </row>
    <row r="322" spans="1:3">
      <c r="A322" s="187"/>
      <c r="B322" s="735" t="s">
        <v>2696</v>
      </c>
      <c r="C322" s="136"/>
    </row>
    <row r="323" spans="1:3">
      <c r="A323" s="187"/>
      <c r="B323" s="735" t="s">
        <v>2697</v>
      </c>
      <c r="C323" s="136"/>
    </row>
    <row r="324" spans="1:3">
      <c r="A324" s="187"/>
      <c r="B324" s="735" t="s">
        <v>2698</v>
      </c>
      <c r="C324" s="136"/>
    </row>
    <row r="325" spans="1:3">
      <c r="A325" s="187"/>
      <c r="B325" s="734" t="s">
        <v>2699</v>
      </c>
      <c r="C325" s="136"/>
    </row>
    <row r="326" spans="1:3">
      <c r="A326" s="187"/>
      <c r="B326" s="735" t="s">
        <v>2700</v>
      </c>
      <c r="C326" s="136"/>
    </row>
    <row r="327" spans="1:3">
      <c r="A327" s="187"/>
      <c r="B327" s="735" t="s">
        <v>2701</v>
      </c>
      <c r="C327" s="136"/>
    </row>
    <row r="328" spans="1:3">
      <c r="A328" s="187"/>
      <c r="B328" s="735" t="s">
        <v>2702</v>
      </c>
      <c r="C328" s="136"/>
    </row>
    <row r="329" spans="1:3">
      <c r="A329" s="187"/>
      <c r="B329" s="735" t="s">
        <v>3322</v>
      </c>
      <c r="C329" s="136"/>
    </row>
    <row r="330" spans="1:3">
      <c r="A330" s="187"/>
      <c r="B330" s="735" t="s">
        <v>2703</v>
      </c>
      <c r="C330" s="136"/>
    </row>
    <row r="331" spans="1:3">
      <c r="A331" s="187"/>
      <c r="B331" s="735" t="s">
        <v>3323</v>
      </c>
      <c r="C331" s="136"/>
    </row>
    <row r="332" spans="1:3">
      <c r="A332" s="187"/>
      <c r="B332" s="735" t="s">
        <v>2704</v>
      </c>
      <c r="C332" s="136"/>
    </row>
    <row r="333" spans="1:3">
      <c r="A333" s="187"/>
      <c r="B333" s="736"/>
      <c r="C333" s="136"/>
    </row>
    <row r="334" spans="1:3">
      <c r="A334" s="187"/>
      <c r="B334" s="734"/>
      <c r="C334" s="136"/>
    </row>
    <row r="335" spans="1:3">
      <c r="A335" s="187"/>
      <c r="B335" s="734"/>
      <c r="C335" s="136"/>
    </row>
    <row r="336" spans="1:3">
      <c r="A336" s="187"/>
      <c r="B336" s="734"/>
      <c r="C336" s="136"/>
    </row>
    <row r="337" spans="1:3" ht="16" thickBot="1">
      <c r="A337" s="189"/>
      <c r="B337" s="137"/>
      <c r="C337" s="138"/>
    </row>
    <row r="338" spans="1:3">
      <c r="A338" s="125" t="s">
        <v>2714</v>
      </c>
      <c r="B338" s="125"/>
      <c r="C338" s="125"/>
    </row>
    <row r="339" spans="1:3">
      <c r="A339" s="125"/>
      <c r="B339" s="125"/>
      <c r="C339" s="125"/>
    </row>
    <row r="340" spans="1:3">
      <c r="A340" s="125"/>
      <c r="B340" s="125"/>
      <c r="C340" s="125"/>
    </row>
    <row r="341" spans="1:3">
      <c r="A341" s="125"/>
      <c r="B341" s="125"/>
      <c r="C341" s="125"/>
    </row>
    <row r="342" spans="1:3">
      <c r="A342" s="125"/>
      <c r="B342" s="125"/>
      <c r="C342" s="125"/>
    </row>
    <row r="343" spans="1:3">
      <c r="A343" s="125"/>
      <c r="B343" s="125"/>
      <c r="C343" s="125"/>
    </row>
    <row r="344" spans="1:3" ht="16" thickBot="1">
      <c r="A344" s="58" t="str">
        <f>'Data Sheet'!A46</f>
        <v>Annual Report of VERIZON NEW YORK INC.                                      For the period ending DECEMBER 31, 2023</v>
      </c>
    </row>
    <row r="345" spans="1:3">
      <c r="A345" s="193"/>
      <c r="B345" s="61"/>
      <c r="C345" s="194"/>
    </row>
    <row r="346" spans="1:3">
      <c r="A346" s="187"/>
      <c r="B346" s="735" t="s">
        <v>2705</v>
      </c>
      <c r="C346" s="136"/>
    </row>
    <row r="347" spans="1:3">
      <c r="A347" s="187"/>
      <c r="B347" s="734" t="s">
        <v>2706</v>
      </c>
      <c r="C347" s="136"/>
    </row>
    <row r="348" spans="1:3">
      <c r="A348" s="187"/>
      <c r="B348" s="734" t="s">
        <v>2707</v>
      </c>
      <c r="C348" s="136"/>
    </row>
    <row r="349" spans="1:3">
      <c r="A349" s="187"/>
      <c r="B349" s="734" t="s">
        <v>2708</v>
      </c>
      <c r="C349" s="136"/>
    </row>
    <row r="350" spans="1:3">
      <c r="A350" s="187"/>
      <c r="B350" s="734" t="s">
        <v>2709</v>
      </c>
      <c r="C350" s="136"/>
    </row>
    <row r="351" spans="1:3">
      <c r="A351" s="187"/>
      <c r="B351" s="735" t="s">
        <v>2710</v>
      </c>
      <c r="C351" s="136"/>
    </row>
    <row r="352" spans="1:3">
      <c r="A352" s="187"/>
      <c r="B352" s="734" t="s">
        <v>2711</v>
      </c>
      <c r="C352" s="136"/>
    </row>
    <row r="353" spans="1:3">
      <c r="A353" s="187"/>
      <c r="B353" s="734" t="s">
        <v>2712</v>
      </c>
      <c r="C353" s="136"/>
    </row>
    <row r="354" spans="1:3">
      <c r="A354" s="187"/>
      <c r="B354" s="735" t="s">
        <v>2713</v>
      </c>
      <c r="C354" s="136"/>
    </row>
    <row r="355" spans="1:3">
      <c r="A355" s="187"/>
      <c r="B355" s="734" t="s">
        <v>3298</v>
      </c>
      <c r="C355" s="136"/>
    </row>
    <row r="356" spans="1:3">
      <c r="A356" s="187"/>
      <c r="B356" s="734" t="s">
        <v>2715</v>
      </c>
      <c r="C356" s="136"/>
    </row>
    <row r="357" spans="1:3">
      <c r="A357" s="187"/>
      <c r="B357" s="734" t="s">
        <v>2716</v>
      </c>
      <c r="C357" s="136"/>
    </row>
    <row r="358" spans="1:3">
      <c r="A358" s="187"/>
      <c r="B358" s="734" t="s">
        <v>2717</v>
      </c>
      <c r="C358" s="136"/>
    </row>
    <row r="359" spans="1:3">
      <c r="A359" s="187"/>
      <c r="B359" s="734" t="s">
        <v>2718</v>
      </c>
      <c r="C359" s="136"/>
    </row>
    <row r="360" spans="1:3">
      <c r="A360" s="187"/>
      <c r="B360" s="734" t="s">
        <v>2719</v>
      </c>
      <c r="C360" s="136"/>
    </row>
    <row r="361" spans="1:3">
      <c r="A361" s="187"/>
      <c r="B361" s="734" t="s">
        <v>2720</v>
      </c>
      <c r="C361" s="136"/>
    </row>
    <row r="362" spans="1:3">
      <c r="A362" s="187"/>
      <c r="B362" s="734" t="s">
        <v>2990</v>
      </c>
      <c r="C362" s="136"/>
    </row>
    <row r="363" spans="1:3">
      <c r="A363" s="187"/>
      <c r="B363" s="734" t="s">
        <v>3125</v>
      </c>
      <c r="C363" s="136"/>
    </row>
    <row r="364" spans="1:3">
      <c r="A364" s="187"/>
      <c r="B364" s="734" t="s">
        <v>2721</v>
      </c>
      <c r="C364" s="136"/>
    </row>
    <row r="365" spans="1:3">
      <c r="A365" s="187"/>
      <c r="B365" s="734" t="s">
        <v>2722</v>
      </c>
      <c r="C365" s="136"/>
    </row>
    <row r="366" spans="1:3">
      <c r="A366" s="187"/>
      <c r="B366" s="735" t="s">
        <v>2723</v>
      </c>
      <c r="C366" s="136"/>
    </row>
    <row r="367" spans="1:3">
      <c r="A367" s="187"/>
      <c r="B367" s="734" t="s">
        <v>2724</v>
      </c>
      <c r="C367" s="136"/>
    </row>
    <row r="368" spans="1:3">
      <c r="A368" s="187"/>
      <c r="B368" s="734" t="s">
        <v>2725</v>
      </c>
      <c r="C368" s="136"/>
    </row>
    <row r="369" spans="1:3">
      <c r="A369" s="187"/>
      <c r="B369" s="734" t="s">
        <v>2726</v>
      </c>
      <c r="C369" s="136"/>
    </row>
    <row r="370" spans="1:3">
      <c r="A370" s="187"/>
      <c r="B370" s="734" t="s">
        <v>2727</v>
      </c>
      <c r="C370" s="136"/>
    </row>
    <row r="371" spans="1:3">
      <c r="A371" s="187"/>
      <c r="B371" s="734" t="s">
        <v>2991</v>
      </c>
      <c r="C371" s="136"/>
    </row>
    <row r="372" spans="1:3">
      <c r="A372" s="187"/>
      <c r="B372" s="734" t="s">
        <v>2728</v>
      </c>
      <c r="C372" s="136"/>
    </row>
    <row r="373" spans="1:3">
      <c r="A373" s="187"/>
      <c r="B373" s="734" t="s">
        <v>2729</v>
      </c>
      <c r="C373" s="136"/>
    </row>
    <row r="374" spans="1:3">
      <c r="A374" s="187"/>
      <c r="B374" s="734"/>
      <c r="C374" s="136"/>
    </row>
    <row r="375" spans="1:3">
      <c r="A375" s="187"/>
      <c r="B375" s="734"/>
      <c r="C375" s="136"/>
    </row>
    <row r="376" spans="1:3">
      <c r="A376" s="187"/>
      <c r="B376" s="735"/>
      <c r="C376" s="136"/>
    </row>
    <row r="377" spans="1:3">
      <c r="A377" s="187"/>
      <c r="B377" s="734"/>
      <c r="C377" s="136"/>
    </row>
    <row r="378" spans="1:3" ht="16" thickBot="1">
      <c r="A378" s="189"/>
      <c r="B378" s="137"/>
      <c r="C378" s="138"/>
    </row>
    <row r="379" spans="1:3">
      <c r="A379" s="125" t="s">
        <v>2746</v>
      </c>
      <c r="B379" s="125"/>
      <c r="C379" s="125"/>
    </row>
    <row r="380" spans="1:3">
      <c r="A380" s="125"/>
      <c r="B380" s="125"/>
      <c r="C380" s="125"/>
    </row>
    <row r="381" spans="1:3">
      <c r="A381" s="125"/>
      <c r="B381" s="125"/>
      <c r="C381" s="125"/>
    </row>
    <row r="382" spans="1:3">
      <c r="A382" s="125"/>
      <c r="B382" s="125"/>
      <c r="C382" s="125"/>
    </row>
    <row r="383" spans="1:3">
      <c r="A383" s="125"/>
      <c r="B383" s="125"/>
      <c r="C383" s="125"/>
    </row>
    <row r="384" spans="1:3">
      <c r="A384" s="125"/>
      <c r="B384" s="125"/>
      <c r="C384" s="125"/>
    </row>
    <row r="385" spans="1:3" ht="16" thickBot="1">
      <c r="A385" s="58" t="str">
        <f>'Data Sheet'!A46</f>
        <v>Annual Report of VERIZON NEW YORK INC.                                      For the period ending DECEMBER 31, 2023</v>
      </c>
    </row>
    <row r="386" spans="1:3">
      <c r="A386" s="193"/>
      <c r="B386" s="61"/>
      <c r="C386" s="194"/>
    </row>
    <row r="387" spans="1:3">
      <c r="A387" s="187"/>
      <c r="B387" s="734" t="s">
        <v>3093</v>
      </c>
      <c r="C387" s="136"/>
    </row>
    <row r="388" spans="1:3">
      <c r="A388" s="187"/>
      <c r="B388" s="734" t="s">
        <v>3126</v>
      </c>
      <c r="C388" s="136"/>
    </row>
    <row r="389" spans="1:3">
      <c r="A389" s="187"/>
      <c r="B389" s="734" t="s">
        <v>2730</v>
      </c>
      <c r="C389" s="136"/>
    </row>
    <row r="390" spans="1:3">
      <c r="A390" s="187"/>
      <c r="B390" s="734" t="s">
        <v>2731</v>
      </c>
      <c r="C390" s="136"/>
    </row>
    <row r="391" spans="1:3">
      <c r="A391" s="187"/>
      <c r="B391" s="734" t="s">
        <v>2732</v>
      </c>
      <c r="C391" s="136"/>
    </row>
    <row r="392" spans="1:3">
      <c r="A392" s="187"/>
      <c r="B392" s="734" t="s">
        <v>2733</v>
      </c>
      <c r="C392" s="136"/>
    </row>
    <row r="393" spans="1:3">
      <c r="A393" s="187"/>
      <c r="B393" s="735" t="s">
        <v>2734</v>
      </c>
      <c r="C393" s="136"/>
    </row>
    <row r="394" spans="1:3">
      <c r="A394" s="187"/>
      <c r="B394" s="734" t="s">
        <v>2735</v>
      </c>
      <c r="C394" s="136"/>
    </row>
    <row r="395" spans="1:3">
      <c r="A395" s="187"/>
      <c r="B395" s="734" t="s">
        <v>2736</v>
      </c>
      <c r="C395" s="136"/>
    </row>
    <row r="396" spans="1:3">
      <c r="A396" s="187"/>
      <c r="B396" s="734" t="s">
        <v>2737</v>
      </c>
      <c r="C396" s="136"/>
    </row>
    <row r="397" spans="1:3">
      <c r="A397" s="187"/>
      <c r="B397" s="734" t="s">
        <v>2992</v>
      </c>
      <c r="C397" s="136"/>
    </row>
    <row r="398" spans="1:3">
      <c r="A398" s="187"/>
      <c r="B398" s="734" t="s">
        <v>2738</v>
      </c>
      <c r="C398" s="136"/>
    </row>
    <row r="399" spans="1:3">
      <c r="A399" s="187"/>
      <c r="B399" s="734" t="s">
        <v>3080</v>
      </c>
      <c r="C399" s="136"/>
    </row>
    <row r="400" spans="1:3">
      <c r="A400" s="187"/>
      <c r="B400" s="734" t="s">
        <v>3081</v>
      </c>
      <c r="C400" s="136"/>
    </row>
    <row r="401" spans="1:3">
      <c r="A401" s="187"/>
      <c r="B401" s="734" t="s">
        <v>2739</v>
      </c>
      <c r="C401" s="136"/>
    </row>
    <row r="402" spans="1:3">
      <c r="A402" s="187"/>
      <c r="B402" s="735" t="s">
        <v>2740</v>
      </c>
      <c r="C402" s="136"/>
    </row>
    <row r="403" spans="1:3">
      <c r="A403" s="187"/>
      <c r="B403" s="735" t="s">
        <v>3299</v>
      </c>
      <c r="C403" s="136"/>
    </row>
    <row r="404" spans="1:3">
      <c r="A404" s="187"/>
      <c r="B404" s="735" t="s">
        <v>2741</v>
      </c>
      <c r="C404" s="136"/>
    </row>
    <row r="405" spans="1:3">
      <c r="A405" s="187"/>
      <c r="B405" s="735" t="s">
        <v>2742</v>
      </c>
      <c r="C405" s="136"/>
    </row>
    <row r="406" spans="1:3">
      <c r="A406" s="187"/>
      <c r="B406" s="735" t="s">
        <v>2743</v>
      </c>
      <c r="C406" s="136"/>
    </row>
    <row r="407" spans="1:3">
      <c r="A407" s="187"/>
      <c r="B407" s="735" t="s">
        <v>2744</v>
      </c>
      <c r="C407" s="136"/>
    </row>
    <row r="408" spans="1:3">
      <c r="A408" s="187"/>
      <c r="B408" s="734" t="s">
        <v>2745</v>
      </c>
      <c r="C408" s="136"/>
    </row>
    <row r="409" spans="1:3">
      <c r="A409" s="187"/>
      <c r="B409" s="735" t="s">
        <v>2993</v>
      </c>
      <c r="C409" s="136"/>
    </row>
    <row r="410" spans="1:3">
      <c r="A410" s="187"/>
      <c r="B410" s="735" t="s">
        <v>2994</v>
      </c>
      <c r="C410" s="136"/>
    </row>
    <row r="411" spans="1:3">
      <c r="A411" s="187"/>
      <c r="B411" s="734" t="s">
        <v>2995</v>
      </c>
      <c r="C411" s="136"/>
    </row>
    <row r="412" spans="1:3">
      <c r="A412" s="187"/>
      <c r="B412" s="734" t="s">
        <v>2996</v>
      </c>
      <c r="C412" s="136"/>
    </row>
    <row r="413" spans="1:3">
      <c r="A413" s="187"/>
      <c r="B413" s="734" t="s">
        <v>2997</v>
      </c>
      <c r="C413" s="136"/>
    </row>
    <row r="414" spans="1:3">
      <c r="A414" s="187"/>
      <c r="B414" s="734" t="s">
        <v>3094</v>
      </c>
      <c r="C414" s="136"/>
    </row>
    <row r="415" spans="1:3">
      <c r="A415" s="187"/>
      <c r="B415" s="734" t="s">
        <v>2998</v>
      </c>
      <c r="C415" s="136"/>
    </row>
    <row r="416" spans="1:3">
      <c r="A416" s="187"/>
      <c r="B416" s="734" t="s">
        <v>2999</v>
      </c>
      <c r="C416" s="136"/>
    </row>
    <row r="417" spans="1:3">
      <c r="A417" s="187"/>
      <c r="B417" s="734" t="s">
        <v>3000</v>
      </c>
      <c r="C417" s="136"/>
    </row>
    <row r="418" spans="1:3">
      <c r="A418" s="187"/>
      <c r="B418" s="734" t="s">
        <v>3001</v>
      </c>
      <c r="C418" s="136"/>
    </row>
    <row r="419" spans="1:3">
      <c r="A419" s="187"/>
      <c r="B419" s="734" t="s">
        <v>3002</v>
      </c>
      <c r="C419" s="136"/>
    </row>
    <row r="420" spans="1:3">
      <c r="A420" s="187"/>
      <c r="B420" s="734" t="s">
        <v>3095</v>
      </c>
      <c r="C420" s="136"/>
    </row>
    <row r="421" spans="1:3">
      <c r="A421" s="187"/>
      <c r="B421" s="734" t="s">
        <v>3096</v>
      </c>
      <c r="C421" s="136"/>
    </row>
    <row r="422" spans="1:3">
      <c r="A422" s="187"/>
      <c r="B422" s="734" t="s">
        <v>3300</v>
      </c>
      <c r="C422" s="136"/>
    </row>
    <row r="423" spans="1:3">
      <c r="A423" s="187"/>
      <c r="B423" s="734" t="s">
        <v>3017</v>
      </c>
      <c r="C423" s="136"/>
    </row>
    <row r="424" spans="1:3">
      <c r="A424" s="187"/>
      <c r="B424" s="734"/>
      <c r="C424" s="136"/>
    </row>
    <row r="425" spans="1:3">
      <c r="A425" s="187"/>
      <c r="B425" s="734"/>
      <c r="C425" s="136"/>
    </row>
    <row r="426" spans="1:3">
      <c r="A426" s="187"/>
      <c r="B426" s="734"/>
      <c r="C426" s="136"/>
    </row>
    <row r="427" spans="1:3">
      <c r="A427" s="187"/>
      <c r="B427" s="734"/>
      <c r="C427" s="136"/>
    </row>
    <row r="428" spans="1:3" ht="16" thickBot="1">
      <c r="A428" s="189"/>
      <c r="B428" s="137"/>
      <c r="C428" s="138"/>
    </row>
    <row r="429" spans="1:3">
      <c r="A429" s="125" t="s">
        <v>2747</v>
      </c>
      <c r="B429" s="125"/>
      <c r="C429" s="125"/>
    </row>
  </sheetData>
  <printOptions horizontalCentered="1"/>
  <pageMargins left="0.5" right="0.5" top="0.5" bottom="0.5" header="0.5" footer="0.5"/>
  <pageSetup scale="90" fitToHeight="4" orientation="portrait" r:id="rId1"/>
  <headerFooter alignWithMargins="0"/>
  <rowBreaks count="8" manualBreakCount="8">
    <brk id="46" max="16383" man="1"/>
    <brk id="95" max="16383" man="1"/>
    <brk id="138" max="16383" man="1"/>
    <brk id="240" max="16383" man="1"/>
    <brk id="292" max="16383" man="1"/>
    <brk id="343" max="16383" man="1"/>
    <brk id="384" max="16383" man="1"/>
    <brk id="4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pageSetUpPr fitToPage="1"/>
  </sheetPr>
  <dimension ref="A1:H71"/>
  <sheetViews>
    <sheetView defaultGridColor="0" colorId="22" zoomScaleNormal="75" workbookViewId="0">
      <selection activeCell="E36" sqref="E36"/>
    </sheetView>
  </sheetViews>
  <sheetFormatPr defaultColWidth="9.84375" defaultRowHeight="15.5"/>
  <cols>
    <col min="1" max="1" width="35.84375" customWidth="1"/>
    <col min="2" max="2" width="39.921875" customWidth="1"/>
    <col min="3" max="3" width="8.921875" customWidth="1"/>
    <col min="4" max="4" width="6.84375" customWidth="1"/>
  </cols>
  <sheetData>
    <row r="1" spans="1:5" ht="16" thickBot="1">
      <c r="A1" s="58" t="str">
        <f>'Data Sheet'!A48</f>
        <v>Annual Report of VERIZON NEW YORK INC.                                                 For the period ending DECEMBER 31, 2023</v>
      </c>
      <c r="B1" s="195"/>
      <c r="C1" s="94"/>
      <c r="D1" s="94"/>
      <c r="E1" s="59"/>
    </row>
    <row r="2" spans="1:5">
      <c r="A2" s="60"/>
      <c r="B2" s="61"/>
      <c r="C2" s="61"/>
      <c r="D2" s="62"/>
      <c r="E2" s="59"/>
    </row>
    <row r="3" spans="1:5">
      <c r="A3" s="140" t="s">
        <v>318</v>
      </c>
      <c r="B3" s="98"/>
      <c r="C3" s="98"/>
      <c r="D3" s="141"/>
      <c r="E3" s="59"/>
    </row>
    <row r="4" spans="1:5">
      <c r="A4" s="66"/>
      <c r="B4" s="59"/>
      <c r="C4" s="59"/>
      <c r="D4" s="67"/>
      <c r="E4" s="59"/>
    </row>
    <row r="5" spans="1:5">
      <c r="A5" s="196" t="s">
        <v>319</v>
      </c>
      <c r="B5" s="59"/>
      <c r="C5" s="59"/>
      <c r="D5" s="67"/>
      <c r="E5" s="59"/>
    </row>
    <row r="6" spans="1:5">
      <c r="A6" s="196" t="s">
        <v>320</v>
      </c>
      <c r="B6" s="59"/>
      <c r="C6" s="59"/>
      <c r="D6" s="67"/>
      <c r="E6" s="59"/>
    </row>
    <row r="7" spans="1:5">
      <c r="A7" s="196" t="s">
        <v>321</v>
      </c>
      <c r="B7" s="59"/>
      <c r="C7" s="59"/>
      <c r="D7" s="67"/>
      <c r="E7" s="59"/>
    </row>
    <row r="8" spans="1:5">
      <c r="A8" s="196" t="s">
        <v>322</v>
      </c>
      <c r="B8" s="59"/>
      <c r="C8" s="59"/>
      <c r="D8" s="67"/>
      <c r="E8" s="59"/>
    </row>
    <row r="9" spans="1:5">
      <c r="A9" s="196" t="s">
        <v>323</v>
      </c>
      <c r="B9" s="59"/>
      <c r="C9" s="59"/>
      <c r="D9" s="67"/>
      <c r="E9" s="59"/>
    </row>
    <row r="10" spans="1:5">
      <c r="A10" s="197"/>
      <c r="B10" s="167"/>
      <c r="C10" s="70" t="s">
        <v>324</v>
      </c>
      <c r="D10" s="198"/>
      <c r="E10" s="59"/>
    </row>
    <row r="11" spans="1:5">
      <c r="A11" s="90"/>
      <c r="B11" s="162"/>
      <c r="C11" s="87" t="s">
        <v>325</v>
      </c>
      <c r="D11" s="85" t="s">
        <v>326</v>
      </c>
      <c r="E11" s="59"/>
    </row>
    <row r="12" spans="1:5">
      <c r="A12" s="84" t="s">
        <v>327</v>
      </c>
      <c r="B12" s="170" t="s">
        <v>328</v>
      </c>
      <c r="C12" s="87" t="s">
        <v>43</v>
      </c>
      <c r="D12" s="85" t="s">
        <v>329</v>
      </c>
      <c r="E12" s="59"/>
    </row>
    <row r="13" spans="1:5">
      <c r="A13" s="90"/>
      <c r="B13" s="162"/>
      <c r="C13" s="87" t="s">
        <v>330</v>
      </c>
      <c r="D13" s="85" t="s">
        <v>331</v>
      </c>
      <c r="E13" s="59"/>
    </row>
    <row r="14" spans="1:5">
      <c r="A14" s="84" t="s">
        <v>459</v>
      </c>
      <c r="B14" s="170" t="s">
        <v>460</v>
      </c>
      <c r="C14" s="87" t="s">
        <v>461</v>
      </c>
      <c r="D14" s="85" t="s">
        <v>61</v>
      </c>
      <c r="E14" s="59"/>
    </row>
    <row r="15" spans="1:5">
      <c r="A15" s="199"/>
      <c r="B15" s="171"/>
      <c r="C15" s="191"/>
      <c r="D15" s="200"/>
      <c r="E15" s="59"/>
    </row>
    <row r="16" spans="1:5">
      <c r="A16" s="201" t="s">
        <v>2610</v>
      </c>
      <c r="B16" s="202" t="s">
        <v>2748</v>
      </c>
      <c r="C16" s="203">
        <v>1</v>
      </c>
      <c r="D16" s="204"/>
      <c r="E16" s="59"/>
    </row>
    <row r="17" spans="1:8">
      <c r="A17" s="201"/>
      <c r="B17" s="202" t="s">
        <v>2749</v>
      </c>
      <c r="C17" s="203"/>
      <c r="D17" s="204"/>
      <c r="E17" s="59"/>
    </row>
    <row r="18" spans="1:8">
      <c r="A18" s="201"/>
      <c r="B18" s="202" t="s">
        <v>2750</v>
      </c>
      <c r="C18" s="203"/>
      <c r="D18" s="204"/>
      <c r="E18" s="59"/>
    </row>
    <row r="19" spans="1:8">
      <c r="A19" s="201"/>
      <c r="B19" s="202" t="s">
        <v>2751</v>
      </c>
      <c r="C19" s="203"/>
      <c r="D19" s="204"/>
      <c r="E19" s="59"/>
    </row>
    <row r="20" spans="1:8">
      <c r="A20" s="201"/>
      <c r="B20" s="202" t="s">
        <v>2752</v>
      </c>
      <c r="C20" s="203"/>
      <c r="D20" s="204"/>
      <c r="E20" s="59"/>
    </row>
    <row r="21" spans="1:8">
      <c r="A21" s="201"/>
      <c r="B21" s="202"/>
      <c r="C21" s="203"/>
      <c r="D21" s="204"/>
      <c r="E21" s="59"/>
    </row>
    <row r="22" spans="1:8">
      <c r="A22" s="201" t="s">
        <v>2702</v>
      </c>
      <c r="B22" s="202" t="s">
        <v>3085</v>
      </c>
      <c r="C22" s="203">
        <v>1</v>
      </c>
      <c r="D22" s="204"/>
      <c r="E22" s="59"/>
    </row>
    <row r="23" spans="1:8">
      <c r="A23" s="201"/>
      <c r="B23" s="202"/>
      <c r="C23" s="203"/>
      <c r="D23" s="204"/>
      <c r="E23" s="59"/>
    </row>
    <row r="24" spans="1:8">
      <c r="A24" s="201"/>
      <c r="B24" s="202"/>
      <c r="C24" s="203"/>
      <c r="D24" s="204"/>
      <c r="E24" s="59"/>
    </row>
    <row r="25" spans="1:8">
      <c r="A25" s="201"/>
      <c r="B25" s="202"/>
      <c r="C25" s="203"/>
      <c r="D25" s="204"/>
      <c r="E25" s="59"/>
    </row>
    <row r="26" spans="1:8">
      <c r="A26" s="201"/>
      <c r="B26" s="202"/>
      <c r="C26" s="203"/>
      <c r="D26" s="204"/>
      <c r="E26" s="59"/>
    </row>
    <row r="27" spans="1:8">
      <c r="A27" s="201"/>
      <c r="B27" s="202"/>
      <c r="C27" s="203"/>
      <c r="D27" s="204"/>
      <c r="E27" s="59"/>
    </row>
    <row r="28" spans="1:8">
      <c r="A28" s="201"/>
      <c r="B28" s="202"/>
      <c r="C28" s="203"/>
      <c r="D28" s="204"/>
      <c r="E28" s="59"/>
    </row>
    <row r="29" spans="1:8">
      <c r="A29" s="201"/>
      <c r="B29" s="202"/>
      <c r="C29" s="203"/>
      <c r="D29" s="204"/>
      <c r="E29" s="59"/>
    </row>
    <row r="30" spans="1:8">
      <c r="A30" s="201"/>
      <c r="B30" s="202"/>
      <c r="D30" s="204"/>
      <c r="E30" s="59"/>
      <c r="F30" s="855"/>
      <c r="G30" s="742"/>
      <c r="H30" s="742"/>
    </row>
    <row r="31" spans="1:8">
      <c r="A31" s="201"/>
      <c r="B31" s="202"/>
      <c r="C31" s="203"/>
      <c r="D31" s="204"/>
      <c r="E31" s="59"/>
      <c r="F31" s="856"/>
      <c r="G31" s="856"/>
      <c r="H31" s="742"/>
    </row>
    <row r="32" spans="1:8">
      <c r="A32" s="201"/>
      <c r="B32" s="202"/>
      <c r="C32" s="203"/>
      <c r="D32" s="204"/>
      <c r="E32" s="59"/>
      <c r="F32" s="856"/>
      <c r="G32" s="742"/>
      <c r="H32" s="742"/>
    </row>
    <row r="33" spans="1:6">
      <c r="A33" s="201"/>
      <c r="B33" s="202"/>
      <c r="C33" s="203"/>
      <c r="D33" s="204"/>
      <c r="E33" s="59"/>
      <c r="F33" s="203"/>
    </row>
    <row r="34" spans="1:6">
      <c r="A34" s="201"/>
      <c r="B34" s="202"/>
      <c r="C34" s="203"/>
      <c r="D34" s="204"/>
      <c r="E34" s="59"/>
    </row>
    <row r="35" spans="1:6">
      <c r="A35" s="201"/>
      <c r="B35" s="202"/>
      <c r="C35" s="203"/>
      <c r="D35" s="204"/>
      <c r="E35" s="59"/>
    </row>
    <row r="36" spans="1:6">
      <c r="A36" s="737"/>
      <c r="B36" s="202"/>
      <c r="C36" s="203"/>
      <c r="D36" s="204"/>
      <c r="E36" s="59"/>
      <c r="F36" s="668"/>
    </row>
    <row r="37" spans="1:6">
      <c r="A37" s="737"/>
      <c r="B37" s="202"/>
      <c r="C37" s="203"/>
      <c r="D37" s="204"/>
      <c r="E37" s="59"/>
    </row>
    <row r="38" spans="1:6">
      <c r="A38" s="205"/>
      <c r="B38" s="206"/>
      <c r="C38" s="207"/>
      <c r="D38" s="208"/>
      <c r="E38" s="59"/>
    </row>
    <row r="39" spans="1:6">
      <c r="A39" s="66"/>
      <c r="B39" s="59"/>
      <c r="C39" s="59"/>
      <c r="D39" s="67"/>
      <c r="E39" s="59"/>
    </row>
    <row r="40" spans="1:6">
      <c r="A40" s="209" t="s">
        <v>332</v>
      </c>
      <c r="B40" s="98"/>
      <c r="C40" s="98"/>
      <c r="D40" s="141"/>
      <c r="E40" s="59"/>
    </row>
    <row r="41" spans="1:6">
      <c r="A41" s="66"/>
      <c r="B41" s="59"/>
      <c r="C41" s="59"/>
      <c r="D41" s="67"/>
      <c r="E41" s="59"/>
    </row>
    <row r="42" spans="1:6">
      <c r="A42" s="66"/>
      <c r="B42" s="59"/>
      <c r="C42" s="59"/>
      <c r="D42" s="67"/>
      <c r="E42" s="59"/>
    </row>
    <row r="43" spans="1:6">
      <c r="A43" s="196" t="s">
        <v>3301</v>
      </c>
      <c r="B43" s="59"/>
      <c r="C43" s="59"/>
      <c r="D43" s="67"/>
      <c r="E43" s="59"/>
    </row>
    <row r="44" spans="1:6">
      <c r="A44" s="196" t="s">
        <v>3302</v>
      </c>
      <c r="B44" s="59"/>
      <c r="C44" s="59"/>
      <c r="D44" s="67"/>
      <c r="E44" s="59"/>
    </row>
    <row r="45" spans="1:6">
      <c r="A45" s="196" t="s">
        <v>3303</v>
      </c>
      <c r="B45" s="59"/>
      <c r="C45" s="59"/>
      <c r="D45" s="67"/>
      <c r="E45" s="59"/>
    </row>
    <row r="46" spans="1:6">
      <c r="A46" s="196" t="s">
        <v>3304</v>
      </c>
      <c r="B46" s="59"/>
      <c r="C46" s="59"/>
      <c r="D46" s="67"/>
      <c r="E46" s="59"/>
    </row>
    <row r="47" spans="1:6">
      <c r="A47" s="196" t="s">
        <v>854</v>
      </c>
      <c r="B47" s="59"/>
      <c r="C47" s="59"/>
      <c r="D47" s="67"/>
      <c r="E47" s="59"/>
    </row>
    <row r="48" spans="1:6">
      <c r="A48" s="196" t="s">
        <v>2375</v>
      </c>
      <c r="B48" s="59"/>
      <c r="C48" s="59"/>
      <c r="D48" s="67"/>
      <c r="E48" s="59"/>
    </row>
    <row r="49" spans="1:5">
      <c r="A49" s="196" t="s">
        <v>2376</v>
      </c>
      <c r="B49" s="59"/>
      <c r="C49" s="59"/>
      <c r="D49" s="67"/>
      <c r="E49" s="59"/>
    </row>
    <row r="50" spans="1:5" ht="16" thickBot="1">
      <c r="A50" s="148"/>
      <c r="B50" s="94"/>
      <c r="C50" s="94"/>
      <c r="D50" s="135"/>
      <c r="E50" s="59"/>
    </row>
    <row r="51" spans="1:5">
      <c r="A51" s="59"/>
      <c r="B51" s="59"/>
      <c r="C51" s="59"/>
      <c r="D51" s="151" t="s">
        <v>2377</v>
      </c>
      <c r="E51" s="59"/>
    </row>
    <row r="52" spans="1:5">
      <c r="A52" s="59"/>
      <c r="B52" s="59" t="s">
        <v>474</v>
      </c>
      <c r="C52" s="59"/>
      <c r="D52" s="59"/>
      <c r="E52" s="59"/>
    </row>
    <row r="53" spans="1:5">
      <c r="A53" s="59"/>
      <c r="B53" s="59"/>
      <c r="C53" s="59"/>
      <c r="D53" s="59"/>
      <c r="E53" s="59"/>
    </row>
    <row r="54" spans="1:5" s="668" customFormat="1">
      <c r="A54" s="557"/>
    </row>
    <row r="55" spans="1:5">
      <c r="A55" s="59"/>
    </row>
    <row r="56" spans="1:5">
      <c r="A56" s="59"/>
    </row>
    <row r="57" spans="1:5">
      <c r="A57" s="59"/>
    </row>
    <row r="58" spans="1:5">
      <c r="A58" s="59"/>
    </row>
    <row r="59" spans="1:5">
      <c r="A59" s="59"/>
    </row>
    <row r="60" spans="1:5">
      <c r="A60" s="59"/>
    </row>
    <row r="61" spans="1:5">
      <c r="A61" s="59"/>
    </row>
    <row r="62" spans="1:5">
      <c r="A62" s="59"/>
    </row>
    <row r="63" spans="1:5">
      <c r="A63" s="59"/>
    </row>
    <row r="64" spans="1:5">
      <c r="A64" s="59"/>
    </row>
    <row r="65" spans="1:1">
      <c r="A65" s="59"/>
    </row>
    <row r="66" spans="1:1">
      <c r="A66" s="59"/>
    </row>
    <row r="67" spans="1:1">
      <c r="A67" s="59"/>
    </row>
    <row r="68" spans="1:1">
      <c r="A68" s="59"/>
    </row>
    <row r="69" spans="1:1">
      <c r="A69" s="59"/>
    </row>
    <row r="70" spans="1:1">
      <c r="A70" s="59"/>
    </row>
    <row r="71" spans="1:1">
      <c r="A71" s="59"/>
    </row>
  </sheetData>
  <printOptions horizontalCentered="1"/>
  <pageMargins left="0.5" right="0.5" top="0.5" bottom="0.5" header="0.5" footer="0.5"/>
  <pageSetup scale="10" orientation="portrait" r:id="rId1"/>
  <headerFooter alignWithMargins="0"/>
  <rowBreaks count="1" manualBreakCount="1">
    <brk id="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154</vt:i4>
      </vt:variant>
    </vt:vector>
  </HeadingPairs>
  <TitlesOfParts>
    <vt:vector size="228" baseType="lpstr">
      <vt:lpstr>Data Sheet</vt:lpstr>
      <vt:lpstr>Cover</vt:lpstr>
      <vt:lpstr>Table</vt:lpstr>
      <vt:lpstr>Sch.1</vt:lpstr>
      <vt:lpstr>Comments</vt:lpstr>
      <vt:lpstr>Sch.2</vt:lpstr>
      <vt:lpstr>Sch.3 (REDACTED)</vt:lpstr>
      <vt:lpstr>Sch.4</vt:lpstr>
      <vt:lpstr>Sch.5</vt:lpstr>
      <vt:lpstr>Sch.6</vt:lpstr>
      <vt:lpstr>Sch.7</vt:lpstr>
      <vt:lpstr>Sch.8 (REDACTED)</vt:lpstr>
      <vt:lpstr>Sch.9</vt:lpstr>
      <vt:lpstr>Sch.10</vt:lpstr>
      <vt:lpstr>Sch.11</vt:lpstr>
      <vt:lpstr>Sch.12</vt:lpstr>
      <vt:lpstr>Sch.13</vt:lpstr>
      <vt:lpstr>Sch.14</vt:lpstr>
      <vt:lpstr>Sch.15</vt:lpstr>
      <vt:lpstr>Sch.16</vt:lpstr>
      <vt:lpstr>Sch.17</vt:lpstr>
      <vt:lpstr>Sch.18</vt:lpstr>
      <vt:lpstr>Sch.19</vt:lpstr>
      <vt:lpstr>Sch.20</vt:lpstr>
      <vt:lpstr>Sch.21</vt:lpstr>
      <vt:lpstr>Sch.22</vt:lpstr>
      <vt:lpstr>Sch.23</vt:lpstr>
      <vt:lpstr>Sch.24</vt:lpstr>
      <vt:lpstr>Sch.25</vt:lpstr>
      <vt:lpstr>Sch.26</vt:lpstr>
      <vt:lpstr>Sch.27</vt:lpstr>
      <vt:lpstr>Sch.28</vt:lpstr>
      <vt:lpstr>Sch.29</vt:lpstr>
      <vt:lpstr>Sch.30</vt:lpstr>
      <vt:lpstr>Sch.31</vt:lpstr>
      <vt:lpstr>Sch.32</vt:lpstr>
      <vt:lpstr>Sch.33</vt:lpstr>
      <vt:lpstr>Sch.34</vt:lpstr>
      <vt:lpstr>Sch.35</vt:lpstr>
      <vt:lpstr>Sch.36</vt:lpstr>
      <vt:lpstr>Sch.37</vt:lpstr>
      <vt:lpstr>Sch.38</vt:lpstr>
      <vt:lpstr>Sch.39</vt:lpstr>
      <vt:lpstr>Sch.40</vt:lpstr>
      <vt:lpstr>IS BS INPUT 2016</vt:lpstr>
      <vt:lpstr>Sch.41</vt:lpstr>
      <vt:lpstr>Sch.42</vt:lpstr>
      <vt:lpstr>Sch.43</vt:lpstr>
      <vt:lpstr>Sch.44</vt:lpstr>
      <vt:lpstr>Sch.45</vt:lpstr>
      <vt:lpstr>Sch.46</vt:lpstr>
      <vt:lpstr>Sch.47</vt:lpstr>
      <vt:lpstr>Sch.48</vt:lpstr>
      <vt:lpstr>Sch.49</vt:lpstr>
      <vt:lpstr>Sch.50</vt:lpstr>
      <vt:lpstr>Sch.51</vt:lpstr>
      <vt:lpstr>Sch.52</vt:lpstr>
      <vt:lpstr>Sch.53</vt:lpstr>
      <vt:lpstr>Sch.54</vt:lpstr>
      <vt:lpstr>Sch.55</vt:lpstr>
      <vt:lpstr>Sch.56</vt:lpstr>
      <vt:lpstr>Sch.56A</vt:lpstr>
      <vt:lpstr>Sch.56B</vt:lpstr>
      <vt:lpstr>Sch.56C</vt:lpstr>
      <vt:lpstr>Sch.57</vt:lpstr>
      <vt:lpstr>Sch.58</vt:lpstr>
      <vt:lpstr>Sch.59</vt:lpstr>
      <vt:lpstr>Sch.60</vt:lpstr>
      <vt:lpstr>Sch.61 (REDACTED)</vt:lpstr>
      <vt:lpstr>Sch.62</vt:lpstr>
      <vt:lpstr>Sch.63</vt:lpstr>
      <vt:lpstr>Sch.64</vt:lpstr>
      <vt:lpstr>Sch.65</vt:lpstr>
      <vt:lpstr>5Yr._Book</vt:lpstr>
      <vt:lpstr>_5YR._BOOK</vt:lpstr>
      <vt:lpstr>_PG1</vt:lpstr>
      <vt:lpstr>_PG10</vt:lpstr>
      <vt:lpstr>_PG100</vt:lpstr>
      <vt:lpstr>_PG11</vt:lpstr>
      <vt:lpstr>_PG16</vt:lpstr>
      <vt:lpstr>_PG17</vt:lpstr>
      <vt:lpstr>_PG18</vt:lpstr>
      <vt:lpstr>_PG20</vt:lpstr>
      <vt:lpstr>_PG21</vt:lpstr>
      <vt:lpstr>_PG22</vt:lpstr>
      <vt:lpstr>_PG23</vt:lpstr>
      <vt:lpstr>_PG24</vt:lpstr>
      <vt:lpstr>_PG25</vt:lpstr>
      <vt:lpstr>_PG29</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Cover!Print_Area</vt:lpstr>
      <vt:lpstr>'Data Sheet'!Print_Area</vt:lpstr>
      <vt:lpstr>Sch.1!Print_Area</vt:lpstr>
      <vt:lpstr>Sch.10!Print_Area</vt:lpstr>
      <vt:lpstr>Sch.11!Print_Area</vt:lpstr>
      <vt:lpstr>Sch.12!Print_Area</vt:lpstr>
      <vt:lpstr>Sch.13!Print_Area</vt:lpstr>
      <vt:lpstr>Sch.14!Print_Area</vt:lpstr>
      <vt:lpstr>Sch.17!Print_Area</vt:lpstr>
      <vt:lpstr>Sch.18!Print_Area</vt:lpstr>
      <vt:lpstr>Sch.19!Print_Area</vt:lpstr>
      <vt:lpstr>Sch.20!Print_Area</vt:lpstr>
      <vt:lpstr>Sch.24!Print_Area</vt:lpstr>
      <vt:lpstr>Sch.27!Print_Area</vt:lpstr>
      <vt:lpstr>Sch.28!Print_Area</vt:lpstr>
      <vt:lpstr>'Sch.3 (REDACTED)'!Print_Area</vt:lpstr>
      <vt:lpstr>Sch.30!Print_Area</vt:lpstr>
      <vt:lpstr>Sch.31!Print_Area</vt:lpstr>
      <vt:lpstr>Sch.32!Print_Area</vt:lpstr>
      <vt:lpstr>Sch.33!Print_Area</vt:lpstr>
      <vt:lpstr>Sch.36!Print_Area</vt:lpstr>
      <vt:lpstr>Sch.38!Print_Area</vt:lpstr>
      <vt:lpstr>Sch.4!Print_Area</vt:lpstr>
      <vt:lpstr>Sch.41!Print_Area</vt:lpstr>
      <vt:lpstr>Sch.42!Print_Area</vt:lpstr>
      <vt:lpstr>Sch.43!Print_Area</vt:lpstr>
      <vt:lpstr>Sch.44!Print_Area</vt:lpstr>
      <vt:lpstr>Sch.45!Print_Area</vt:lpstr>
      <vt:lpstr>Sch.46!Print_Area</vt:lpstr>
      <vt:lpstr>Sch.47!Print_Area</vt:lpstr>
      <vt:lpstr>Sch.49!Print_Area</vt:lpstr>
      <vt:lpstr>Sch.5!Print_Area</vt:lpstr>
      <vt:lpstr>Sch.51!Print_Area</vt:lpstr>
      <vt:lpstr>Sch.53!Print_Area</vt:lpstr>
      <vt:lpstr>Sch.54!Print_Area</vt:lpstr>
      <vt:lpstr>Sch.55!Print_Area</vt:lpstr>
      <vt:lpstr>Sch.56!Print_Area</vt:lpstr>
      <vt:lpstr>Sch.56A!Print_Area</vt:lpstr>
      <vt:lpstr>Sch.56B!Print_Area</vt:lpstr>
      <vt:lpstr>Sch.56C!Print_Area</vt:lpstr>
      <vt:lpstr>Sch.57!Print_Area</vt:lpstr>
      <vt:lpstr>Sch.58!Print_Area</vt:lpstr>
      <vt:lpstr>Sch.59!Print_Area</vt:lpstr>
      <vt:lpstr>Sch.6!Print_Area</vt:lpstr>
      <vt:lpstr>'Sch.61 (REDACTED)'!Print_Area</vt:lpstr>
      <vt:lpstr>Sch.65!Print_Area</vt:lpstr>
      <vt:lpstr>Sch.7!Print_Area</vt:lpstr>
      <vt:lpstr>'Sch.8 (REDACTED)'!Print_Area</vt:lpstr>
      <vt:lpstr>Sch.9!Print_Area</vt:lpstr>
      <vt:lpstr>PRINTALL</vt:lpstr>
      <vt:lpstr>SCH.1</vt:lpstr>
      <vt:lpstr>SCH.11</vt:lpstr>
      <vt:lpstr>SCH.12</vt:lpstr>
      <vt:lpstr>SCH.13</vt:lpstr>
      <vt:lpstr>SCH.14</vt:lpstr>
      <vt:lpstr>SCH.17</vt:lpstr>
      <vt:lpstr>SCH.18</vt:lpstr>
      <vt:lpstr>SCH.19</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Shine, Laura A</cp:lastModifiedBy>
  <cp:lastPrinted>2020-05-13T20:09:09Z</cp:lastPrinted>
  <dcterms:created xsi:type="dcterms:W3CDTF">1999-03-17T15:12:56Z</dcterms:created>
  <dcterms:modified xsi:type="dcterms:W3CDTF">2024-05-23T15:16:19Z</dcterms:modified>
</cp:coreProperties>
</file>