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mail-my.sharepoint.com/personal/theresa_kaplan_dps_ny_gov/Documents/Documents/"/>
    </mc:Choice>
  </mc:AlternateContent>
  <xr:revisionPtr revIDLastSave="0" documentId="8_{6EF42BA8-2142-409E-BF67-5F418DD5BDCC}" xr6:coauthVersionLast="47" xr6:coauthVersionMax="47" xr10:uidLastSave="{00000000-0000-0000-0000-000000000000}"/>
  <bookViews>
    <workbookView xWindow="-120" yWindow="-120" windowWidth="19440" windowHeight="15000" tabRatio="854" firstSheet="10" activeTab="14" xr2:uid="{0C3F58CD-97FE-402F-B194-630302A908C2}"/>
  </bookViews>
  <sheets>
    <sheet name="Instructions" sheetId="16" r:id="rId1"/>
    <sheet name="CCA Admin Dashboard" sheetId="18" r:id="rId2"/>
    <sheet name="Municipal Info Electric" sheetId="6" r:id="rId3"/>
    <sheet name="Monthly Electric Supply (kWh)" sheetId="3" r:id="rId4"/>
    <sheet name="Q4 Electric Reporting" sheetId="9" r:id="rId5"/>
    <sheet name="Monthly CCA Electric Price" sheetId="12" r:id="rId6"/>
    <sheet name="Monthly Utility Electric Price" sheetId="11" r:id="rId7"/>
    <sheet name="Municipal Info GAS" sheetId="7" r:id="rId8"/>
    <sheet name="Monthly Gas Supply (Therm)" sheetId="4" r:id="rId9"/>
    <sheet name="Q4 GAS Reporting" sheetId="24" r:id="rId10"/>
    <sheet name="Monthly CCA GAS Price" sheetId="13" r:id="rId11"/>
    <sheet name="Monthly Utility GAS Price" sheetId="14" r:id="rId12"/>
    <sheet name="Opt-Out Reporting" sheetId="2" r:id="rId13"/>
    <sheet name="Complaint Reporting" sheetId="1" r:id="rId14"/>
    <sheet name="Annual Administrator Financial " sheetId="25" r:id="rId15"/>
  </sheets>
  <externalReferences>
    <externalReference r:id="rId16"/>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4">'Annual Administrator Financial '!$A$1:$L$48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25" l="1"/>
  <c r="G47" i="25"/>
  <c r="L37" i="18"/>
  <c r="L35" i="18"/>
  <c r="L32" i="18"/>
  <c r="L29" i="18"/>
  <c r="L26" i="18"/>
  <c r="L18" i="18"/>
  <c r="L15" i="18"/>
  <c r="L14" i="18" l="1"/>
  <c r="L13" i="18"/>
  <c r="J20" i="1" l="1"/>
  <c r="N47" i="25"/>
  <c r="M47" i="25"/>
  <c r="L47" i="25"/>
  <c r="K47" i="25"/>
  <c r="J47" i="25"/>
  <c r="I47" i="25"/>
  <c r="H47" i="25"/>
  <c r="D46" i="25"/>
  <c r="O46" i="25" s="1"/>
  <c r="Z46" i="25" s="1"/>
  <c r="C46" i="25" a="1"/>
  <c r="C46" i="25" s="1"/>
  <c r="D45" i="25"/>
  <c r="O45" i="25" s="1"/>
  <c r="Z45" i="25" s="1"/>
  <c r="C45" i="25" a="1"/>
  <c r="C45" i="25" s="1"/>
  <c r="D44" i="25"/>
  <c r="O44" i="25" s="1"/>
  <c r="Z44" i="25" s="1"/>
  <c r="C44" i="25" a="1"/>
  <c r="C44" i="25" s="1"/>
  <c r="D43" i="25"/>
  <c r="O43" i="25" s="1"/>
  <c r="Z43" i="25" s="1"/>
  <c r="C43" i="25" a="1"/>
  <c r="C43" i="25" s="1"/>
  <c r="D42" i="25"/>
  <c r="O42" i="25" s="1"/>
  <c r="Z42" i="25" s="1"/>
  <c r="C42" i="25" a="1"/>
  <c r="C42" i="25" s="1"/>
  <c r="D41" i="25"/>
  <c r="O41" i="25" s="1"/>
  <c r="Z41" i="25" s="1"/>
  <c r="C41" i="25" a="1"/>
  <c r="C41" i="25" s="1"/>
  <c r="D40" i="25"/>
  <c r="O40" i="25" s="1"/>
  <c r="Z40" i="25" s="1"/>
  <c r="C40" i="25" a="1"/>
  <c r="C40" i="25" s="1"/>
  <c r="N37" i="25"/>
  <c r="N48" i="25" s="1"/>
  <c r="M37" i="25"/>
  <c r="L37" i="25"/>
  <c r="K37" i="25"/>
  <c r="K48" i="25" s="1"/>
  <c r="J37" i="25"/>
  <c r="J48" i="25" s="1"/>
  <c r="I37" i="25"/>
  <c r="I48" i="25" s="1"/>
  <c r="H37" i="25"/>
  <c r="H48" i="25" s="1"/>
  <c r="D36" i="25"/>
  <c r="O36" i="25" s="1"/>
  <c r="Z36" i="25" s="1"/>
  <c r="C36" i="25"/>
  <c r="C36" i="25" a="1"/>
  <c r="D35" i="25"/>
  <c r="O35" i="25" s="1"/>
  <c r="Z35" i="25" s="1"/>
  <c r="C35" i="25" a="1"/>
  <c r="C35" i="25" s="1"/>
  <c r="Z32" i="25"/>
  <c r="Y32" i="25"/>
  <c r="X32" i="25"/>
  <c r="W32" i="25"/>
  <c r="V32" i="25"/>
  <c r="U32" i="25"/>
  <c r="T32" i="25"/>
  <c r="S32" i="25"/>
  <c r="R32" i="25"/>
  <c r="Q32" i="25"/>
  <c r="P32" i="25"/>
  <c r="O32" i="25"/>
  <c r="N32" i="25"/>
  <c r="M32" i="25"/>
  <c r="L32" i="25"/>
  <c r="K32" i="25"/>
  <c r="J32" i="25"/>
  <c r="I32" i="25"/>
  <c r="H32" i="25"/>
  <c r="F32" i="25"/>
  <c r="E32" i="25"/>
  <c r="Z31" i="25"/>
  <c r="Y31" i="25"/>
  <c r="X31" i="25"/>
  <c r="W31" i="25"/>
  <c r="V31" i="25"/>
  <c r="U31" i="25"/>
  <c r="T31" i="25"/>
  <c r="S31" i="25"/>
  <c r="R31" i="25"/>
  <c r="Q31" i="25"/>
  <c r="P31" i="25"/>
  <c r="O31" i="25"/>
  <c r="N31" i="25"/>
  <c r="M31" i="25"/>
  <c r="L31" i="25"/>
  <c r="K31" i="25"/>
  <c r="J31" i="25"/>
  <c r="I31" i="25"/>
  <c r="H31" i="25"/>
  <c r="F31" i="25"/>
  <c r="E31" i="25"/>
  <c r="Z30" i="25"/>
  <c r="Y30" i="25"/>
  <c r="X30" i="25"/>
  <c r="W30" i="25"/>
  <c r="V30" i="25"/>
  <c r="U30" i="25"/>
  <c r="T30" i="25"/>
  <c r="S30" i="25"/>
  <c r="R30" i="25"/>
  <c r="Q30" i="25"/>
  <c r="P30" i="25"/>
  <c r="O30" i="25"/>
  <c r="N30" i="25"/>
  <c r="M30" i="25"/>
  <c r="L30" i="25"/>
  <c r="K30" i="25"/>
  <c r="J30" i="25"/>
  <c r="I30" i="25"/>
  <c r="H30" i="25"/>
  <c r="F30" i="25"/>
  <c r="E30" i="25"/>
  <c r="AC27" i="25"/>
  <c r="T27" i="25"/>
  <c r="S27" i="25"/>
  <c r="BQ26" i="25"/>
  <c r="BP26" i="25"/>
  <c r="BO26" i="25"/>
  <c r="BN26" i="25"/>
  <c r="BM26" i="25"/>
  <c r="BL26" i="25"/>
  <c r="BK26" i="25"/>
  <c r="BJ26" i="25"/>
  <c r="BI26" i="25"/>
  <c r="BH26" i="25"/>
  <c r="BF26" i="25"/>
  <c r="BE26" i="25"/>
  <c r="BD26" i="25"/>
  <c r="BC26" i="25"/>
  <c r="BB26" i="25"/>
  <c r="BA26" i="25"/>
  <c r="AZ26" i="25"/>
  <c r="AY26" i="25"/>
  <c r="AX26" i="25"/>
  <c r="AW26" i="25"/>
  <c r="AU26" i="25"/>
  <c r="AT26" i="25"/>
  <c r="AS26" i="25"/>
  <c r="AS27" i="25" s="1"/>
  <c r="AR26" i="25"/>
  <c r="AQ26" i="25"/>
  <c r="AP26" i="25"/>
  <c r="AO26" i="25"/>
  <c r="AN26" i="25"/>
  <c r="AM26" i="25"/>
  <c r="AL26" i="25"/>
  <c r="AJ26" i="25"/>
  <c r="AI26" i="25"/>
  <c r="AH26" i="25"/>
  <c r="AG26" i="25"/>
  <c r="AF26" i="25"/>
  <c r="AE26" i="25"/>
  <c r="AD26" i="25"/>
  <c r="AC26" i="25"/>
  <c r="AB26" i="25"/>
  <c r="AA26" i="25"/>
  <c r="Y26" i="25"/>
  <c r="X26" i="25"/>
  <c r="W26" i="25"/>
  <c r="V26" i="25"/>
  <c r="U26" i="25"/>
  <c r="T26" i="25"/>
  <c r="S26" i="25"/>
  <c r="R26" i="25"/>
  <c r="Q26" i="25"/>
  <c r="P26" i="25"/>
  <c r="D25" i="25"/>
  <c r="O25" i="25" s="1"/>
  <c r="Z25" i="25" s="1"/>
  <c r="AK25" i="25" s="1"/>
  <c r="AV25" i="25" s="1"/>
  <c r="BG25" i="25" s="1"/>
  <c r="C25" i="25" a="1"/>
  <c r="C25" i="25" s="1"/>
  <c r="D24" i="25"/>
  <c r="O24" i="25" s="1"/>
  <c r="Z24" i="25" s="1"/>
  <c r="AK24" i="25" s="1"/>
  <c r="AV24" i="25" s="1"/>
  <c r="BG24" i="25" s="1"/>
  <c r="C24" i="25" a="1"/>
  <c r="C24" i="25" s="1"/>
  <c r="D23" i="25"/>
  <c r="O23" i="25" s="1"/>
  <c r="Z23" i="25" s="1"/>
  <c r="AK23" i="25" s="1"/>
  <c r="AV23" i="25" s="1"/>
  <c r="BG23" i="25" s="1"/>
  <c r="C23" i="25" a="1"/>
  <c r="C23" i="25" s="1"/>
  <c r="D22" i="25"/>
  <c r="O22" i="25" s="1"/>
  <c r="Z22" i="25" s="1"/>
  <c r="AK22" i="25" s="1"/>
  <c r="AV22" i="25" s="1"/>
  <c r="BG22" i="25" s="1"/>
  <c r="C22" i="25" a="1"/>
  <c r="C22" i="25" s="1"/>
  <c r="D21" i="25"/>
  <c r="O21" i="25" s="1"/>
  <c r="Z21" i="25" s="1"/>
  <c r="AK21" i="25" s="1"/>
  <c r="AV21" i="25" s="1"/>
  <c r="BG21" i="25" s="1"/>
  <c r="C21" i="25" a="1"/>
  <c r="C21" i="25" s="1"/>
  <c r="D20" i="25"/>
  <c r="O20" i="25" s="1"/>
  <c r="Z20" i="25" s="1"/>
  <c r="AK20" i="25" s="1"/>
  <c r="AV20" i="25" s="1"/>
  <c r="BG20" i="25" s="1"/>
  <c r="C20" i="25" a="1"/>
  <c r="C20" i="25" s="1"/>
  <c r="D19" i="25"/>
  <c r="O19" i="25" s="1"/>
  <c r="Z19" i="25" s="1"/>
  <c r="AK19" i="25" s="1"/>
  <c r="AV19" i="25" s="1"/>
  <c r="BG19" i="25" s="1"/>
  <c r="C19" i="25" a="1"/>
  <c r="C19" i="25" s="1"/>
  <c r="BQ16" i="25"/>
  <c r="BQ27" i="25" s="1"/>
  <c r="BP16" i="25"/>
  <c r="BP27" i="25" s="1"/>
  <c r="BO16" i="25"/>
  <c r="BO27" i="25" s="1"/>
  <c r="BN16" i="25"/>
  <c r="BM16" i="25"/>
  <c r="BM27" i="25" s="1"/>
  <c r="BL16" i="25"/>
  <c r="BL27" i="25" s="1"/>
  <c r="BK16" i="25"/>
  <c r="BK27" i="25" s="1"/>
  <c r="BJ16" i="25"/>
  <c r="BJ27" i="25" s="1"/>
  <c r="BI16" i="25"/>
  <c r="BH16" i="25"/>
  <c r="BF16" i="25"/>
  <c r="BE16" i="25"/>
  <c r="BD16" i="25"/>
  <c r="BD27" i="25" s="1"/>
  <c r="BC16" i="25"/>
  <c r="BC27" i="25" s="1"/>
  <c r="BB16" i="25"/>
  <c r="BB27" i="25" s="1"/>
  <c r="BA16" i="25"/>
  <c r="AZ16" i="25"/>
  <c r="AZ27" i="25" s="1"/>
  <c r="AY16" i="25"/>
  <c r="AY27" i="25" s="1"/>
  <c r="AX16" i="25"/>
  <c r="AX27" i="25" s="1"/>
  <c r="AW16" i="25"/>
  <c r="AW27" i="25" s="1"/>
  <c r="AU16" i="25"/>
  <c r="AT16" i="25"/>
  <c r="AT27" i="25" s="1"/>
  <c r="AS16" i="25"/>
  <c r="AR16" i="25"/>
  <c r="AQ16" i="25"/>
  <c r="AQ27" i="25" s="1"/>
  <c r="AP16" i="25"/>
  <c r="AP27" i="25" s="1"/>
  <c r="AO16" i="25"/>
  <c r="AO27" i="25" s="1"/>
  <c r="AN16" i="25"/>
  <c r="AM16" i="25"/>
  <c r="AM27" i="25" s="1"/>
  <c r="AL16" i="25"/>
  <c r="AL27" i="25" s="1"/>
  <c r="AJ16" i="25"/>
  <c r="AJ27" i="25" s="1"/>
  <c r="AI16" i="25"/>
  <c r="AI27" i="25" s="1"/>
  <c r="AH16" i="25"/>
  <c r="AG16" i="25"/>
  <c r="AF16" i="25"/>
  <c r="AE16" i="25"/>
  <c r="AD16" i="25"/>
  <c r="AD27" i="25" s="1"/>
  <c r="AC16" i="25"/>
  <c r="AB16" i="25"/>
  <c r="AB27" i="25" s="1"/>
  <c r="AA16" i="25"/>
  <c r="AA27" i="25" s="1"/>
  <c r="Y16" i="25"/>
  <c r="Y27" i="25" s="1"/>
  <c r="X16" i="25"/>
  <c r="X27" i="25" s="1"/>
  <c r="W16" i="25"/>
  <c r="W27" i="25" s="1"/>
  <c r="V16" i="25"/>
  <c r="V27" i="25" s="1"/>
  <c r="U16" i="25"/>
  <c r="T16" i="25"/>
  <c r="S16" i="25"/>
  <c r="R16" i="25"/>
  <c r="Q16" i="25"/>
  <c r="Q27" i="25" s="1"/>
  <c r="P16" i="25"/>
  <c r="P27" i="25" s="1"/>
  <c r="D15" i="25"/>
  <c r="O15" i="25" s="1"/>
  <c r="Z15" i="25" s="1"/>
  <c r="AK15" i="25" s="1"/>
  <c r="AV15" i="25" s="1"/>
  <c r="BG15" i="25" s="1"/>
  <c r="C15" i="25" a="1"/>
  <c r="C15" i="25" s="1"/>
  <c r="D14" i="25"/>
  <c r="O14" i="25" s="1"/>
  <c r="Z14" i="25" s="1"/>
  <c r="AK14" i="25" s="1"/>
  <c r="AV14" i="25" s="1"/>
  <c r="BG14" i="25" s="1"/>
  <c r="C14" i="25" a="1"/>
  <c r="C14" i="25" s="1"/>
  <c r="C16" i="25" s="1"/>
  <c r="BQ11" i="25"/>
  <c r="BP11" i="25"/>
  <c r="BO11" i="25"/>
  <c r="BN11" i="25"/>
  <c r="BM11" i="25"/>
  <c r="BL11" i="25"/>
  <c r="BK11" i="25"/>
  <c r="BJ11" i="25"/>
  <c r="BI11" i="25"/>
  <c r="BH11" i="25"/>
  <c r="BF11" i="25"/>
  <c r="BE11" i="25"/>
  <c r="BD11" i="25"/>
  <c r="BC11" i="25"/>
  <c r="BB11" i="25"/>
  <c r="BA11" i="25"/>
  <c r="AZ11" i="25"/>
  <c r="AY11" i="25"/>
  <c r="AX11" i="25"/>
  <c r="AW11" i="25"/>
  <c r="AU11" i="25"/>
  <c r="AT11" i="25"/>
  <c r="AS11" i="25"/>
  <c r="AR11" i="25"/>
  <c r="AQ11" i="25"/>
  <c r="AP11" i="25"/>
  <c r="AO11" i="25"/>
  <c r="AN11" i="25"/>
  <c r="AM11" i="25"/>
  <c r="AL11" i="25"/>
  <c r="AJ11" i="25"/>
  <c r="AI11" i="25"/>
  <c r="AH11" i="25"/>
  <c r="AG11" i="25"/>
  <c r="AF11" i="25"/>
  <c r="AE11" i="25"/>
  <c r="AD11" i="25"/>
  <c r="AC11" i="25"/>
  <c r="AB11" i="25"/>
  <c r="AA11" i="25"/>
  <c r="Y11" i="25"/>
  <c r="X11" i="25"/>
  <c r="W11" i="25"/>
  <c r="V11" i="25"/>
  <c r="U11" i="25"/>
  <c r="T11" i="25"/>
  <c r="S11" i="25"/>
  <c r="R11" i="25"/>
  <c r="Q11" i="25"/>
  <c r="P11" i="25"/>
  <c r="N11" i="25"/>
  <c r="M11" i="25"/>
  <c r="L11" i="25"/>
  <c r="K11" i="25"/>
  <c r="J11" i="25"/>
  <c r="I11" i="25"/>
  <c r="H11" i="25"/>
  <c r="G11" i="25"/>
  <c r="F11" i="25"/>
  <c r="E11" i="25"/>
  <c r="BQ10" i="25"/>
  <c r="BP10" i="25"/>
  <c r="BO10" i="25"/>
  <c r="BN10" i="25"/>
  <c r="BM10" i="25"/>
  <c r="BL10" i="25"/>
  <c r="BK10" i="25"/>
  <c r="BJ10" i="25"/>
  <c r="BI10" i="25"/>
  <c r="BH10" i="25"/>
  <c r="BF10" i="25"/>
  <c r="BE10" i="25"/>
  <c r="BD10" i="25"/>
  <c r="BC10" i="25"/>
  <c r="BB10" i="25"/>
  <c r="BA10" i="25"/>
  <c r="AZ10" i="25"/>
  <c r="AY10" i="25"/>
  <c r="AX10" i="25"/>
  <c r="AW10" i="25"/>
  <c r="AU10" i="25"/>
  <c r="AT10" i="25"/>
  <c r="AS10" i="25"/>
  <c r="AR10" i="25"/>
  <c r="AQ10" i="25"/>
  <c r="AP10" i="25"/>
  <c r="AO10" i="25"/>
  <c r="AN10" i="25"/>
  <c r="AM10" i="25"/>
  <c r="AL10" i="25"/>
  <c r="AJ10" i="25"/>
  <c r="AI10" i="25"/>
  <c r="AH10" i="25"/>
  <c r="AG10" i="25"/>
  <c r="AF10" i="25"/>
  <c r="AE10" i="25"/>
  <c r="AD10" i="25"/>
  <c r="AC10" i="25"/>
  <c r="AB10" i="25"/>
  <c r="AA10" i="25"/>
  <c r="Z10" i="25"/>
  <c r="AK10" i="25" s="1"/>
  <c r="AV10" i="25" s="1"/>
  <c r="BG10" i="25" s="1"/>
  <c r="Y10" i="25"/>
  <c r="X10" i="25"/>
  <c r="W10" i="25"/>
  <c r="V10" i="25"/>
  <c r="U10" i="25"/>
  <c r="T10" i="25"/>
  <c r="S10" i="25"/>
  <c r="R10" i="25"/>
  <c r="Q10" i="25"/>
  <c r="P10" i="25"/>
  <c r="O10" i="25"/>
  <c r="N10" i="25"/>
  <c r="M10" i="25"/>
  <c r="L10" i="25"/>
  <c r="K10" i="25"/>
  <c r="J10" i="25"/>
  <c r="I10" i="25"/>
  <c r="H10" i="25"/>
  <c r="G10" i="25"/>
  <c r="F10" i="25"/>
  <c r="E10" i="25"/>
  <c r="BQ9" i="25"/>
  <c r="BP9" i="25"/>
  <c r="BO9" i="25"/>
  <c r="BN9" i="25"/>
  <c r="BM9" i="25"/>
  <c r="BL9" i="25"/>
  <c r="BK9" i="25"/>
  <c r="BJ9" i="25"/>
  <c r="BI9" i="25"/>
  <c r="BH9" i="25"/>
  <c r="BF9" i="25"/>
  <c r="BE9" i="25"/>
  <c r="BD9" i="25"/>
  <c r="BC9" i="25"/>
  <c r="BB9" i="25"/>
  <c r="BA9" i="25"/>
  <c r="AZ9" i="25"/>
  <c r="AY9" i="25"/>
  <c r="AX9" i="25"/>
  <c r="AW9" i="25"/>
  <c r="AU9" i="25"/>
  <c r="AT9" i="25"/>
  <c r="AS9" i="25"/>
  <c r="AR9" i="25"/>
  <c r="AQ9" i="25"/>
  <c r="AP9" i="25"/>
  <c r="AO9" i="25"/>
  <c r="AN9" i="25"/>
  <c r="AM9" i="25"/>
  <c r="AL9" i="25"/>
  <c r="AJ9" i="25"/>
  <c r="AI9" i="25"/>
  <c r="AH9" i="25"/>
  <c r="AG9" i="25"/>
  <c r="AF9" i="25"/>
  <c r="AE9" i="25"/>
  <c r="AD9" i="25"/>
  <c r="AC9" i="25"/>
  <c r="AB9" i="25"/>
  <c r="AA9" i="25"/>
  <c r="Y9" i="25"/>
  <c r="X9" i="25"/>
  <c r="W9" i="25"/>
  <c r="V9" i="25"/>
  <c r="U9" i="25"/>
  <c r="T9" i="25"/>
  <c r="S9" i="25"/>
  <c r="R9" i="25"/>
  <c r="Q9" i="25"/>
  <c r="P9" i="25"/>
  <c r="N9" i="25"/>
  <c r="M9" i="25"/>
  <c r="L9" i="25"/>
  <c r="K9" i="25"/>
  <c r="J9" i="25"/>
  <c r="I9" i="25"/>
  <c r="H9" i="25"/>
  <c r="G9" i="25"/>
  <c r="F9" i="25"/>
  <c r="E9" i="25"/>
  <c r="C4" i="25"/>
  <c r="R27" i="25" l="1"/>
  <c r="AE27" i="25"/>
  <c r="AR27" i="25"/>
  <c r="BE27" i="25"/>
  <c r="AF27" i="25"/>
  <c r="BF27" i="25"/>
  <c r="AG27" i="25"/>
  <c r="BH27" i="25"/>
  <c r="U27" i="25"/>
  <c r="AH27" i="25"/>
  <c r="AU27" i="25"/>
  <c r="BI27" i="25"/>
  <c r="L48" i="25"/>
  <c r="M48" i="25"/>
  <c r="AN27" i="25"/>
  <c r="BA27" i="25"/>
  <c r="BN27" i="25"/>
  <c r="C37" i="25"/>
  <c r="C26" i="25"/>
  <c r="C27" i="25" s="1"/>
  <c r="C47" i="25"/>
  <c r="C48" i="25" s="1"/>
  <c r="G11" i="24" l="1"/>
  <c r="F11" i="24"/>
  <c r="G10" i="24"/>
  <c r="F10" i="24"/>
  <c r="D24" i="14"/>
  <c r="E24" i="14"/>
  <c r="F24" i="14"/>
  <c r="C24" i="14"/>
  <c r="D26" i="13" l="1"/>
  <c r="E26" i="13"/>
  <c r="F26" i="13"/>
  <c r="C26" i="13"/>
  <c r="G24" i="11" l="1"/>
  <c r="E24" i="11"/>
  <c r="F24" i="11"/>
  <c r="H24" i="11"/>
  <c r="I24" i="11"/>
  <c r="J24" i="11"/>
  <c r="D24" i="11"/>
  <c r="C24" i="11"/>
  <c r="L26" i="12" l="1"/>
  <c r="K26" i="12"/>
  <c r="I26" i="12"/>
  <c r="G26" i="12"/>
  <c r="E26" i="12"/>
  <c r="C26" i="12"/>
  <c r="G15" i="9"/>
  <c r="G14" i="9"/>
  <c r="G13" i="9"/>
  <c r="G12" i="9"/>
  <c r="G11" i="9"/>
  <c r="G10" i="9"/>
  <c r="G9" i="9"/>
  <c r="F15" i="9"/>
  <c r="F14" i="9"/>
  <c r="F13" i="9"/>
  <c r="F12" i="9"/>
  <c r="F11" i="9"/>
  <c r="F10" i="9"/>
  <c r="F9" i="9"/>
  <c r="G69" i="7" l="1"/>
  <c r="I11" i="24"/>
  <c r="I15" i="9" l="1"/>
  <c r="I9" i="9" l="1"/>
  <c r="AP14" i="3"/>
  <c r="J19" i="1"/>
  <c r="I10" i="24" l="1"/>
  <c r="J10" i="1"/>
  <c r="J13" i="1"/>
  <c r="J9" i="1"/>
  <c r="I10" i="9" l="1"/>
  <c r="J69" i="2"/>
  <c r="B9" i="9" l="1"/>
  <c r="L9" i="9" l="1"/>
  <c r="M9" i="9"/>
  <c r="AP9" i="3"/>
  <c r="N9" i="9" l="1"/>
  <c r="J11" i="1"/>
  <c r="J12" i="1"/>
  <c r="J14" i="1"/>
  <c r="J15" i="1"/>
  <c r="J69" i="1" l="1"/>
  <c r="I11" i="9" l="1"/>
  <c r="I14" i="9"/>
  <c r="I13" i="9"/>
  <c r="I12" i="9"/>
  <c r="D19" i="1"/>
  <c r="C19" i="1"/>
  <c r="B19" i="1"/>
  <c r="C19" i="2" l="1"/>
  <c r="D19" i="2"/>
  <c r="B19" i="2"/>
  <c r="F12" i="24"/>
  <c r="G12" i="24"/>
  <c r="F13" i="24"/>
  <c r="G13" i="24"/>
  <c r="F14" i="24"/>
  <c r="G14" i="24"/>
  <c r="F15" i="24"/>
  <c r="G15" i="24"/>
  <c r="F16" i="24"/>
  <c r="G16" i="24"/>
  <c r="G9" i="24"/>
  <c r="F9" i="24"/>
  <c r="E9" i="9" l="1"/>
  <c r="E11" i="3"/>
  <c r="E12" i="3"/>
  <c r="E13" i="3"/>
  <c r="E14" i="3"/>
  <c r="E10" i="3"/>
  <c r="E9" i="3"/>
  <c r="G16" i="9" l="1"/>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C4" i="6" l="1"/>
  <c r="B1" i="16"/>
  <c r="C4" i="11"/>
  <c r="C4" i="4"/>
  <c r="C4" i="13"/>
  <c r="C4" i="14"/>
  <c r="C4" i="2"/>
  <c r="C4" i="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E11" i="24"/>
  <c r="E12" i="24"/>
  <c r="E13" i="24"/>
  <c r="E14" i="24"/>
  <c r="E15" i="24"/>
  <c r="E16" i="24"/>
  <c r="E10" i="24"/>
  <c r="E9" i="24"/>
  <c r="C11" i="24"/>
  <c r="D11" i="24"/>
  <c r="C12" i="24"/>
  <c r="D12" i="24"/>
  <c r="C13" i="24"/>
  <c r="D13" i="24"/>
  <c r="C14" i="24"/>
  <c r="D14" i="24"/>
  <c r="C15" i="24"/>
  <c r="D15" i="24"/>
  <c r="C16" i="24"/>
  <c r="D16" i="24"/>
  <c r="C10" i="24"/>
  <c r="D10" i="24"/>
  <c r="D9" i="24"/>
  <c r="B10" i="24"/>
  <c r="B11" i="24"/>
  <c r="B12" i="24"/>
  <c r="B13" i="24"/>
  <c r="B14" i="24"/>
  <c r="B15" i="24"/>
  <c r="B16" i="24"/>
  <c r="C9" i="24"/>
  <c r="B9" i="24"/>
  <c r="J17" i="24"/>
  <c r="I17" i="24"/>
  <c r="C4" i="24"/>
  <c r="C4" i="12"/>
  <c r="C4" i="9"/>
  <c r="E17" i="24" l="1"/>
  <c r="G17" i="24"/>
  <c r="F17" i="24"/>
  <c r="B17" i="24"/>
  <c r="C4" i="7"/>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C4" i="3"/>
  <c r="I69" i="9"/>
  <c r="AP39" i="3" l="1"/>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D46" i="3"/>
  <c r="C46" i="3"/>
  <c r="B46"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K68"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9" i="9"/>
  <c r="AQ17" i="3"/>
  <c r="AC69" i="4"/>
  <c r="AB69" i="4"/>
  <c r="AA69" i="4"/>
  <c r="Z69" i="4"/>
  <c r="Y69" i="4"/>
  <c r="X69" i="4"/>
  <c r="W69" i="4"/>
  <c r="V69" i="4"/>
  <c r="U69" i="4"/>
  <c r="T69" i="4"/>
  <c r="S69" i="4"/>
  <c r="R69" i="4"/>
  <c r="Q69" i="4"/>
  <c r="P69" i="4"/>
  <c r="O69" i="4"/>
  <c r="N69" i="4"/>
  <c r="M69" i="4"/>
  <c r="L69" i="4"/>
  <c r="K69" i="4"/>
  <c r="J69" i="4"/>
  <c r="G69" i="4"/>
  <c r="F69" i="4"/>
  <c r="AP16" i="3" l="1"/>
  <c r="AP15" i="3"/>
  <c r="AP24" i="3"/>
  <c r="AP12" i="3"/>
  <c r="AP23" i="3"/>
  <c r="AP20" i="3"/>
  <c r="AP13" i="3"/>
  <c r="AP37" i="3"/>
  <c r="AP38" i="3"/>
  <c r="AP28" i="3"/>
  <c r="AP19" i="3"/>
  <c r="AP11" i="3"/>
  <c r="AP34" i="3"/>
  <c r="AP26" i="3"/>
  <c r="AP33" i="3"/>
  <c r="AP25" i="3"/>
  <c r="AP21" i="3"/>
  <c r="AP29" i="3"/>
  <c r="AP36" i="3"/>
  <c r="AP30" i="3"/>
  <c r="AP18" i="3"/>
  <c r="AP35" i="3"/>
  <c r="AP27" i="3"/>
  <c r="AP32" i="3"/>
  <c r="AP22" i="3"/>
  <c r="AP31" i="3"/>
  <c r="AP17" i="3"/>
  <c r="AP10" i="3"/>
  <c r="AQ24" i="3"/>
  <c r="AQ16" i="3"/>
  <c r="E69" i="3"/>
  <c r="AQ20" i="3"/>
  <c r="AQ12" i="3"/>
  <c r="AQ21" i="3"/>
  <c r="AQ23" i="3"/>
  <c r="AQ19" i="3"/>
  <c r="AQ13" i="3"/>
  <c r="AQ22" i="3"/>
  <c r="AQ14" i="3"/>
  <c r="AQ18" i="3"/>
  <c r="AQ10" i="3"/>
  <c r="AQ15" i="3"/>
  <c r="AQ11" i="3"/>
  <c r="AQ38" i="3"/>
  <c r="AQ37" i="3"/>
  <c r="AQ36" i="3"/>
  <c r="AQ35" i="3"/>
  <c r="AQ34" i="3"/>
  <c r="AQ33" i="3"/>
  <c r="AQ32" i="3"/>
  <c r="AQ31" i="3"/>
  <c r="AQ30" i="3"/>
  <c r="AQ29" i="3"/>
  <c r="AQ28" i="3"/>
  <c r="AQ27" i="3"/>
  <c r="AQ26" i="3"/>
  <c r="AQ25" i="3"/>
  <c r="AQ9" i="3"/>
  <c r="E12" i="9"/>
  <c r="E14" i="9"/>
  <c r="E16" i="9"/>
  <c r="E18" i="9"/>
  <c r="E19" i="9"/>
  <c r="E20" i="9"/>
  <c r="E22" i="9"/>
  <c r="E24" i="9"/>
  <c r="E27" i="9"/>
  <c r="E30" i="9"/>
  <c r="E31" i="9"/>
  <c r="E32" i="9"/>
  <c r="E36" i="9"/>
  <c r="E38" i="9"/>
  <c r="D11" i="3"/>
  <c r="D10" i="3"/>
  <c r="D24" i="3"/>
  <c r="D30" i="3"/>
  <c r="D31" i="3"/>
  <c r="C31" i="3"/>
  <c r="C19" i="3"/>
  <c r="C20" i="3"/>
  <c r="C9"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K69" i="9"/>
  <c r="J69" i="9"/>
  <c r="E68" i="9"/>
  <c r="D68" i="9"/>
  <c r="C68" i="9"/>
  <c r="B68" i="9"/>
  <c r="E67" i="9"/>
  <c r="D67" i="9"/>
  <c r="C67" i="9"/>
  <c r="B67" i="9"/>
  <c r="E66" i="9"/>
  <c r="D66" i="9"/>
  <c r="C66" i="9"/>
  <c r="B66" i="9"/>
  <c r="E65" i="9"/>
  <c r="D65" i="9"/>
  <c r="C65" i="9"/>
  <c r="B65" i="9"/>
  <c r="E64" i="9"/>
  <c r="D64" i="9"/>
  <c r="C64" i="9"/>
  <c r="B64" i="9"/>
  <c r="L64" i="9" s="1"/>
  <c r="E63" i="9"/>
  <c r="D63" i="9"/>
  <c r="C63" i="9"/>
  <c r="B63" i="9"/>
  <c r="L63" i="9" s="1"/>
  <c r="E62" i="9"/>
  <c r="D62" i="9"/>
  <c r="C62" i="9"/>
  <c r="B62" i="9"/>
  <c r="L62" i="9" s="1"/>
  <c r="E61" i="9"/>
  <c r="D61" i="9"/>
  <c r="C61" i="9"/>
  <c r="B61" i="9"/>
  <c r="L61" i="9" s="1"/>
  <c r="E60" i="9"/>
  <c r="D60" i="9"/>
  <c r="C60" i="9"/>
  <c r="B60" i="9"/>
  <c r="L60" i="9" s="1"/>
  <c r="E59" i="9"/>
  <c r="D59" i="9"/>
  <c r="C59" i="9"/>
  <c r="B59" i="9"/>
  <c r="L59" i="9" s="1"/>
  <c r="E58" i="9"/>
  <c r="D58" i="9"/>
  <c r="C58" i="9"/>
  <c r="B58" i="9"/>
  <c r="L58" i="9" s="1"/>
  <c r="E57" i="9"/>
  <c r="D57" i="9"/>
  <c r="C57" i="9"/>
  <c r="B57" i="9"/>
  <c r="E56" i="9"/>
  <c r="D56" i="9"/>
  <c r="C56" i="9"/>
  <c r="B56" i="9"/>
  <c r="E55" i="9"/>
  <c r="D55" i="9"/>
  <c r="C55" i="9"/>
  <c r="B55" i="9"/>
  <c r="E54" i="9"/>
  <c r="D54" i="9"/>
  <c r="C54" i="9"/>
  <c r="B54" i="9"/>
  <c r="E53" i="9"/>
  <c r="D53" i="9"/>
  <c r="C53" i="9"/>
  <c r="B53" i="9"/>
  <c r="E52" i="9"/>
  <c r="D52" i="9"/>
  <c r="C52" i="9"/>
  <c r="B52" i="9"/>
  <c r="E51" i="9"/>
  <c r="D51" i="9"/>
  <c r="C51" i="9"/>
  <c r="B51" i="9"/>
  <c r="E50" i="9"/>
  <c r="D50" i="9"/>
  <c r="C50" i="9"/>
  <c r="B50" i="9"/>
  <c r="E49" i="9"/>
  <c r="D49" i="9"/>
  <c r="C49" i="9"/>
  <c r="B49" i="9"/>
  <c r="E48" i="9"/>
  <c r="D48" i="9"/>
  <c r="C48" i="9"/>
  <c r="B48" i="9"/>
  <c r="E47" i="9"/>
  <c r="D47" i="9"/>
  <c r="C47" i="9"/>
  <c r="B47" i="9"/>
  <c r="E46" i="9"/>
  <c r="D46" i="9"/>
  <c r="C46" i="9"/>
  <c r="B46" i="9"/>
  <c r="E45" i="9"/>
  <c r="D45" i="9"/>
  <c r="C45" i="9"/>
  <c r="B45" i="9"/>
  <c r="E44" i="9"/>
  <c r="D44" i="9"/>
  <c r="C44" i="9"/>
  <c r="B44" i="9"/>
  <c r="E43" i="9"/>
  <c r="D43" i="9"/>
  <c r="C43" i="9"/>
  <c r="B43" i="9"/>
  <c r="E42" i="9"/>
  <c r="D42" i="9"/>
  <c r="C42" i="9"/>
  <c r="B42" i="9"/>
  <c r="E41" i="9"/>
  <c r="D41" i="9"/>
  <c r="C41" i="9"/>
  <c r="B41" i="9"/>
  <c r="E40" i="9"/>
  <c r="D40" i="9"/>
  <c r="C40" i="9"/>
  <c r="B40" i="9"/>
  <c r="E39" i="9"/>
  <c r="D39" i="9"/>
  <c r="C39" i="9"/>
  <c r="B39" i="9"/>
  <c r="D38" i="9"/>
  <c r="C38" i="9"/>
  <c r="B38"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M24" i="9" s="1"/>
  <c r="D23" i="9"/>
  <c r="C23" i="9"/>
  <c r="B23" i="9"/>
  <c r="L23" i="9" s="1"/>
  <c r="D22" i="9"/>
  <c r="C22" i="9"/>
  <c r="B22" i="9"/>
  <c r="M22" i="9" s="1"/>
  <c r="D21" i="9"/>
  <c r="C21" i="9"/>
  <c r="B21" i="9"/>
  <c r="L21" i="9" s="1"/>
  <c r="D20" i="9"/>
  <c r="C20" i="9"/>
  <c r="B20" i="9"/>
  <c r="M20" i="9" s="1"/>
  <c r="D19" i="9"/>
  <c r="C19" i="9"/>
  <c r="B19" i="9"/>
  <c r="M19" i="9" s="1"/>
  <c r="D18" i="9"/>
  <c r="C18" i="9"/>
  <c r="B18" i="9"/>
  <c r="M18" i="9" s="1"/>
  <c r="D17" i="9"/>
  <c r="C17" i="9"/>
  <c r="B17" i="9"/>
  <c r="M17" i="9" s="1"/>
  <c r="D16" i="9"/>
  <c r="C16" i="9"/>
  <c r="B16" i="9"/>
  <c r="L16" i="9" s="1"/>
  <c r="D15" i="9"/>
  <c r="C15" i="9"/>
  <c r="B15" i="9"/>
  <c r="D14" i="9"/>
  <c r="C14" i="9"/>
  <c r="B14" i="9"/>
  <c r="D13" i="9"/>
  <c r="C13" i="9"/>
  <c r="B13" i="9"/>
  <c r="D12" i="9"/>
  <c r="C12" i="9"/>
  <c r="B12" i="9"/>
  <c r="D11" i="9"/>
  <c r="C11" i="9"/>
  <c r="B11" i="9"/>
  <c r="E10" i="9"/>
  <c r="D10" i="9"/>
  <c r="C10" i="9"/>
  <c r="B10" i="9"/>
  <c r="D9" i="9"/>
  <c r="C9" i="9"/>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10" i="4"/>
  <c r="E9" i="4"/>
  <c r="D68" i="4"/>
  <c r="C68" i="4"/>
  <c r="B68" i="4"/>
  <c r="D67" i="4"/>
  <c r="C67" i="4"/>
  <c r="B67" i="4"/>
  <c r="D66" i="4"/>
  <c r="C66" i="4"/>
  <c r="B66" i="4"/>
  <c r="D65" i="4"/>
  <c r="C65" i="4"/>
  <c r="B65" i="4"/>
  <c r="D64" i="4"/>
  <c r="C64" i="4"/>
  <c r="B64" i="4"/>
  <c r="D63" i="4"/>
  <c r="C63" i="4"/>
  <c r="B63" i="4"/>
  <c r="D62" i="4"/>
  <c r="C62" i="4"/>
  <c r="B62" i="4"/>
  <c r="D61" i="4"/>
  <c r="C61" i="4"/>
  <c r="B61" i="4"/>
  <c r="D60" i="4"/>
  <c r="C60" i="4"/>
  <c r="B60" i="4"/>
  <c r="D59" i="4"/>
  <c r="C59" i="4"/>
  <c r="B59" i="4"/>
  <c r="D58" i="4"/>
  <c r="C58" i="4"/>
  <c r="B58" i="4"/>
  <c r="D57" i="4"/>
  <c r="C57" i="4"/>
  <c r="B57" i="4"/>
  <c r="D56" i="4"/>
  <c r="C56" i="4"/>
  <c r="B56"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D43" i="4"/>
  <c r="C43" i="4"/>
  <c r="B43"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B69" i="7"/>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D45"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D21" i="2"/>
  <c r="C21" i="2"/>
  <c r="B21"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68" i="1"/>
  <c r="C68" i="1"/>
  <c r="B68" i="1"/>
  <c r="D67" i="1"/>
  <c r="C67" i="1"/>
  <c r="B67" i="1"/>
  <c r="D66" i="1"/>
  <c r="C66" i="1"/>
  <c r="B66" i="1"/>
  <c r="D65" i="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C10" i="3"/>
  <c r="C11" i="3"/>
  <c r="C12" i="3"/>
  <c r="D12" i="3"/>
  <c r="C13" i="3"/>
  <c r="D13" i="3"/>
  <c r="C14" i="3"/>
  <c r="D14" i="3"/>
  <c r="C15" i="3"/>
  <c r="D15" i="3"/>
  <c r="C16" i="3"/>
  <c r="D16" i="3"/>
  <c r="C17" i="3"/>
  <c r="D17" i="3"/>
  <c r="C18" i="3"/>
  <c r="D18" i="3"/>
  <c r="D19" i="3"/>
  <c r="D20" i="3"/>
  <c r="C21" i="3"/>
  <c r="D21" i="3"/>
  <c r="C22" i="3"/>
  <c r="D22" i="3"/>
  <c r="C23" i="3"/>
  <c r="D23" i="3"/>
  <c r="C24" i="3"/>
  <c r="C25" i="3"/>
  <c r="D25" i="3"/>
  <c r="C26" i="3"/>
  <c r="D26" i="3"/>
  <c r="C27" i="3"/>
  <c r="D27" i="3"/>
  <c r="C28" i="3"/>
  <c r="D28" i="3"/>
  <c r="C29" i="3"/>
  <c r="D29" i="3"/>
  <c r="C30" i="3"/>
  <c r="C32" i="3"/>
  <c r="D32" i="3"/>
  <c r="C33" i="3"/>
  <c r="D33" i="3"/>
  <c r="C34" i="3"/>
  <c r="D34" i="3"/>
  <c r="C35" i="3"/>
  <c r="D35" i="3"/>
  <c r="C36" i="3"/>
  <c r="D36" i="3"/>
  <c r="C37" i="3"/>
  <c r="D37" i="3"/>
  <c r="C38" i="3"/>
  <c r="D38" i="3"/>
  <c r="B39" i="3"/>
  <c r="C39" i="3"/>
  <c r="D39" i="3"/>
  <c r="B40" i="3"/>
  <c r="C40" i="3"/>
  <c r="D40" i="3"/>
  <c r="B41" i="3"/>
  <c r="C41" i="3"/>
  <c r="D41" i="3"/>
  <c r="B42" i="3"/>
  <c r="C42" i="3"/>
  <c r="D42" i="3"/>
  <c r="B43" i="3"/>
  <c r="C43" i="3"/>
  <c r="D43" i="3"/>
  <c r="B44" i="3"/>
  <c r="C44" i="3"/>
  <c r="D44" i="3"/>
  <c r="B45" i="3"/>
  <c r="C45" i="3"/>
  <c r="D45"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B60" i="3"/>
  <c r="C60" i="3"/>
  <c r="D60" i="3"/>
  <c r="B61" i="3"/>
  <c r="C61" i="3"/>
  <c r="D61" i="3"/>
  <c r="B62" i="3"/>
  <c r="C62" i="3"/>
  <c r="D62" i="3"/>
  <c r="B63" i="3"/>
  <c r="C63" i="3"/>
  <c r="D63" i="3"/>
  <c r="B64" i="3"/>
  <c r="C64" i="3"/>
  <c r="D64" i="3"/>
  <c r="B65" i="3"/>
  <c r="C65" i="3"/>
  <c r="D65" i="3"/>
  <c r="B66" i="3"/>
  <c r="C66" i="3"/>
  <c r="D66" i="3"/>
  <c r="B67" i="3"/>
  <c r="C67" i="3"/>
  <c r="D67" i="3"/>
  <c r="B68" i="3"/>
  <c r="C68" i="3"/>
  <c r="D68" i="3"/>
  <c r="D9" i="3"/>
  <c r="B69" i="6"/>
  <c r="I69" i="4"/>
  <c r="H69" i="4"/>
  <c r="O69" i="1"/>
  <c r="N69" i="1"/>
  <c r="M69" i="1"/>
  <c r="L69" i="1"/>
  <c r="K69" i="1"/>
  <c r="I69" i="1"/>
  <c r="H69" i="1"/>
  <c r="G69" i="1"/>
  <c r="F69" i="1"/>
  <c r="E69" i="1"/>
  <c r="P69" i="1"/>
  <c r="O69" i="2"/>
  <c r="N69" i="2"/>
  <c r="M69" i="2"/>
  <c r="L69" i="2"/>
  <c r="K69" i="2"/>
  <c r="I69" i="2"/>
  <c r="H69" i="2"/>
  <c r="G69" i="2"/>
  <c r="F69" i="2"/>
  <c r="E69" i="2"/>
  <c r="M10" i="9" l="1"/>
  <c r="L10" i="9"/>
  <c r="N10" i="9"/>
  <c r="M14" i="9"/>
  <c r="L14" i="9"/>
  <c r="M13" i="9"/>
  <c r="L13" i="9"/>
  <c r="N13" i="9" s="1"/>
  <c r="O13" i="9" s="1"/>
  <c r="M11" i="9"/>
  <c r="L11" i="9"/>
  <c r="N11" i="9"/>
  <c r="O11" i="9" s="1"/>
  <c r="L15" i="9"/>
  <c r="M15" i="9"/>
  <c r="L12" i="9"/>
  <c r="M12" i="9"/>
  <c r="N12" i="9"/>
  <c r="O12" i="9" s="1"/>
  <c r="L67" i="9"/>
  <c r="M67" i="9"/>
  <c r="L65" i="9"/>
  <c r="M65" i="9"/>
  <c r="M68" i="9"/>
  <c r="L68" i="9"/>
  <c r="M66" i="9"/>
  <c r="L66" i="9"/>
  <c r="AQ69" i="3"/>
  <c r="L18" i="9"/>
  <c r="N18" i="9" s="1"/>
  <c r="O18" i="9" s="1"/>
  <c r="M21" i="9"/>
  <c r="N21" i="9" s="1"/>
  <c r="O21" i="9" s="1"/>
  <c r="L20" i="9"/>
  <c r="N20" i="9" s="1"/>
  <c r="O20" i="9" s="1"/>
  <c r="L24" i="9"/>
  <c r="N24" i="9" s="1"/>
  <c r="O24" i="9" s="1"/>
  <c r="L41" i="9"/>
  <c r="M41" i="9"/>
  <c r="N41" i="9" s="1"/>
  <c r="O41" i="9" s="1"/>
  <c r="M59" i="9"/>
  <c r="M26" i="9"/>
  <c r="L26" i="9"/>
  <c r="L30" i="9"/>
  <c r="M30" i="9"/>
  <c r="M34" i="9"/>
  <c r="L34" i="9"/>
  <c r="M38" i="9"/>
  <c r="L38" i="9"/>
  <c r="L22" i="9"/>
  <c r="N22" i="9" s="1"/>
  <c r="O22" i="9" s="1"/>
  <c r="L44" i="9"/>
  <c r="M44" i="9"/>
  <c r="M27" i="9"/>
  <c r="L27" i="9"/>
  <c r="L31" i="9"/>
  <c r="M31" i="9"/>
  <c r="L35" i="9"/>
  <c r="M35" i="9"/>
  <c r="M39" i="9"/>
  <c r="L39" i="9"/>
  <c r="N39" i="9" s="1"/>
  <c r="O39" i="9" s="1"/>
  <c r="L42" i="9"/>
  <c r="M42" i="9"/>
  <c r="M45" i="9"/>
  <c r="L45" i="9"/>
  <c r="N45" i="9" s="1"/>
  <c r="O45" i="9" s="1"/>
  <c r="M48" i="9"/>
  <c r="N48" i="9"/>
  <c r="O48" i="9" s="1"/>
  <c r="L48" i="9"/>
  <c r="M51" i="9"/>
  <c r="N51" i="9"/>
  <c r="O51" i="9" s="1"/>
  <c r="L51" i="9"/>
  <c r="L54" i="9"/>
  <c r="N54" i="9"/>
  <c r="O54" i="9" s="1"/>
  <c r="M54" i="9"/>
  <c r="L57" i="9"/>
  <c r="N57" i="9" s="1"/>
  <c r="O57" i="9" s="1"/>
  <c r="M57" i="9"/>
  <c r="M60" i="9"/>
  <c r="M63" i="9"/>
  <c r="N63" i="9"/>
  <c r="O63" i="9" s="1"/>
  <c r="N66" i="9"/>
  <c r="O66" i="9" s="1"/>
  <c r="L17" i="9"/>
  <c r="N17" i="9" s="1"/>
  <c r="O17" i="9" s="1"/>
  <c r="M16" i="9"/>
  <c r="N16" i="9" s="1"/>
  <c r="O16" i="9" s="1"/>
  <c r="M23" i="9"/>
  <c r="N23" i="9" s="1"/>
  <c r="O23" i="9" s="1"/>
  <c r="M62" i="9"/>
  <c r="N62" i="9" s="1"/>
  <c r="O62" i="9" s="1"/>
  <c r="O10" i="9"/>
  <c r="L19" i="9"/>
  <c r="N19" i="9" s="1"/>
  <c r="O19" i="9" s="1"/>
  <c r="M47" i="9"/>
  <c r="N47" i="9"/>
  <c r="O47" i="9" s="1"/>
  <c r="L47" i="9"/>
  <c r="L28" i="9"/>
  <c r="M28" i="9"/>
  <c r="L32" i="9"/>
  <c r="M32" i="9"/>
  <c r="M36" i="9"/>
  <c r="L36" i="9"/>
  <c r="N68" i="9"/>
  <c r="O68" i="9" s="1"/>
  <c r="L40" i="9"/>
  <c r="M40" i="9"/>
  <c r="M43" i="9"/>
  <c r="L43" i="9"/>
  <c r="M46" i="9"/>
  <c r="L46" i="9"/>
  <c r="N46" i="9" s="1"/>
  <c r="O46" i="9" s="1"/>
  <c r="M49" i="9"/>
  <c r="N49" i="9"/>
  <c r="O49" i="9" s="1"/>
  <c r="L49" i="9"/>
  <c r="M52" i="9"/>
  <c r="N52" i="9"/>
  <c r="O52" i="9" s="1"/>
  <c r="L52" i="9"/>
  <c r="L55" i="9"/>
  <c r="M55" i="9"/>
  <c r="M58" i="9"/>
  <c r="M61" i="9"/>
  <c r="N61" i="9"/>
  <c r="O61" i="9" s="1"/>
  <c r="M64" i="9"/>
  <c r="L53" i="9"/>
  <c r="M53" i="9"/>
  <c r="N53" i="9"/>
  <c r="O53" i="9" s="1"/>
  <c r="M50" i="9"/>
  <c r="N50" i="9"/>
  <c r="O50" i="9" s="1"/>
  <c r="L50" i="9"/>
  <c r="M25" i="9"/>
  <c r="L25" i="9"/>
  <c r="L29" i="9"/>
  <c r="M29" i="9"/>
  <c r="M33" i="9"/>
  <c r="L33" i="9"/>
  <c r="M37" i="9"/>
  <c r="L37" i="9"/>
  <c r="L56" i="9"/>
  <c r="M56" i="9"/>
  <c r="B69" i="2"/>
  <c r="B69" i="1"/>
  <c r="B69" i="9"/>
  <c r="B69" i="4"/>
  <c r="E15" i="9"/>
  <c r="E23" i="9"/>
  <c r="E26" i="9"/>
  <c r="E13" i="9"/>
  <c r="E34" i="9"/>
  <c r="E28" i="9"/>
  <c r="E35" i="9"/>
  <c r="E17" i="9"/>
  <c r="E21" i="9"/>
  <c r="E25" i="9"/>
  <c r="E29" i="9"/>
  <c r="E33" i="9"/>
  <c r="E37" i="9"/>
  <c r="H69" i="6"/>
  <c r="E11" i="9"/>
  <c r="E69" i="4"/>
  <c r="N14" i="9" l="1"/>
  <c r="O14" i="9" s="1"/>
  <c r="N15" i="9"/>
  <c r="O15" i="9" s="1"/>
  <c r="O9" i="9"/>
  <c r="N37" i="9"/>
  <c r="O37" i="9" s="1"/>
  <c r="N25" i="9"/>
  <c r="O25" i="9" s="1"/>
  <c r="N36" i="9"/>
  <c r="O36" i="9" s="1"/>
  <c r="N30" i="9"/>
  <c r="O30" i="9" s="1"/>
  <c r="N26" i="9"/>
  <c r="O26" i="9" s="1"/>
  <c r="N38" i="9"/>
  <c r="O38" i="9" s="1"/>
  <c r="N44" i="9"/>
  <c r="O44" i="9" s="1"/>
  <c r="N65" i="9"/>
  <c r="O65" i="9" s="1"/>
  <c r="N35" i="9"/>
  <c r="O35" i="9" s="1"/>
  <c r="N59" i="9"/>
  <c r="O59" i="9" s="1"/>
  <c r="N58" i="9"/>
  <c r="O58" i="9" s="1"/>
  <c r="N43" i="9"/>
  <c r="O43" i="9" s="1"/>
  <c r="N40" i="9"/>
  <c r="O40" i="9" s="1"/>
  <c r="N67" i="9"/>
  <c r="O67" i="9" s="1"/>
  <c r="N60" i="9"/>
  <c r="O60" i="9" s="1"/>
  <c r="N33" i="9"/>
  <c r="O33" i="9" s="1"/>
  <c r="N55" i="9"/>
  <c r="O55" i="9" s="1"/>
  <c r="N27" i="9"/>
  <c r="O27" i="9" s="1"/>
  <c r="N29" i="9"/>
  <c r="O29" i="9" s="1"/>
  <c r="N42" i="9"/>
  <c r="O42" i="9" s="1"/>
  <c r="N64" i="9"/>
  <c r="O64" i="9" s="1"/>
  <c r="N32" i="9"/>
  <c r="O32" i="9" s="1"/>
  <c r="N56" i="9"/>
  <c r="O56" i="9" s="1"/>
  <c r="N28" i="9"/>
  <c r="O28" i="9" s="1"/>
  <c r="N34" i="9"/>
  <c r="O34" i="9" s="1"/>
  <c r="N31" i="9"/>
  <c r="O31" i="9" s="1"/>
  <c r="M69" i="9"/>
  <c r="L69" i="9"/>
  <c r="E69" i="9"/>
  <c r="B69" i="3"/>
  <c r="N69" i="9" l="1"/>
  <c r="O69" i="9" s="1"/>
  <c r="G69" i="9" l="1"/>
  <c r="AP69" i="3"/>
  <c r="F69" i="9"/>
</calcChain>
</file>

<file path=xl/sharedStrings.xml><?xml version="1.0" encoding="utf-8"?>
<sst xmlns="http://schemas.openxmlformats.org/spreadsheetml/2006/main" count="849" uniqueCount="245">
  <si>
    <t>Date of Filing</t>
  </si>
  <si>
    <t>CCA Administrator Name</t>
  </si>
  <si>
    <t>Good Energy LP</t>
  </si>
  <si>
    <t>CCA Administrator Contact Name</t>
  </si>
  <si>
    <t>Javier Barrios, Managing Partner</t>
  </si>
  <si>
    <t>CCA Administrator Contact Email</t>
  </si>
  <si>
    <t>Javier@goodenergy.com</t>
  </si>
  <si>
    <t>CCA Administrator Phone</t>
  </si>
  <si>
    <t>(212) 792-0222</t>
  </si>
  <si>
    <t>CCA Administrator Alternate Contact Name</t>
  </si>
  <si>
    <t>CCA Administrator Alternate Contact Email</t>
  </si>
  <si>
    <t>CCA Administrator Alternate Phone</t>
  </si>
  <si>
    <t xml:space="preserve">Q1 </t>
  </si>
  <si>
    <t>Q2</t>
  </si>
  <si>
    <t>Q3</t>
  </si>
  <si>
    <t>Q4</t>
  </si>
  <si>
    <t>Annual</t>
  </si>
  <si>
    <t>March 31st</t>
  </si>
  <si>
    <t>June 30th</t>
  </si>
  <si>
    <t>Standard Supply Electric Delivered</t>
  </si>
  <si>
    <t>kWh</t>
  </si>
  <si>
    <t>September 30th</t>
  </si>
  <si>
    <t>Renewable Electric Supply Delivered</t>
  </si>
  <si>
    <t>December 31st</t>
  </si>
  <si>
    <t>Total Electric Supply Delivered</t>
  </si>
  <si>
    <t>Percentage Renewable Supply</t>
  </si>
  <si>
    <t>Standard Supply Gas Delivered</t>
  </si>
  <si>
    <t>Municipalities Electric</t>
  </si>
  <si>
    <t>Municipalities Gas</t>
  </si>
  <si>
    <t>Municipalities Renewable Supply</t>
  </si>
  <si>
    <t>Customers Opt-Out Eligible</t>
  </si>
  <si>
    <t>Customers Beginning of Period</t>
  </si>
  <si>
    <t>Customers End of Period</t>
  </si>
  <si>
    <t>Number of Complaints Period</t>
  </si>
  <si>
    <t>Instructions: Please fill out and update quarterly for each municipality for the reporting year.
Each quarterly reporting should be updated with most recent data
Please add new municipalities at end of list, if pre-filled list is not correct, the information from this page is carried forward to other sheets</t>
  </si>
  <si>
    <t>CCA Administrator Name:</t>
  </si>
  <si>
    <t>*Opt-Out Eligible count for municipality from utility</t>
  </si>
  <si>
    <t>Annual Reporting Period Ending:</t>
  </si>
  <si>
    <t>check</t>
  </si>
  <si>
    <t>fill-in</t>
  </si>
  <si>
    <t>Municipality</t>
  </si>
  <si>
    <t>Type (Village, Town, City)</t>
  </si>
  <si>
    <t>Utility</t>
  </si>
  <si>
    <t>Utility Zone or Region</t>
  </si>
  <si>
    <t>CCA Program Name</t>
  </si>
  <si>
    <t>Default Product</t>
  </si>
  <si>
    <t>Opt-Out Eligible count*</t>
  </si>
  <si>
    <t>Chazy</t>
  </si>
  <si>
    <t>Town</t>
  </si>
  <si>
    <t>NYSEG</t>
  </si>
  <si>
    <t>East</t>
  </si>
  <si>
    <t>Clinton County Choice</t>
  </si>
  <si>
    <t>Standard</t>
  </si>
  <si>
    <t>Cairo</t>
  </si>
  <si>
    <t>Central Hudson</t>
  </si>
  <si>
    <t>G</t>
  </si>
  <si>
    <t>Green County Choice</t>
  </si>
  <si>
    <t>Coxsackie</t>
  </si>
  <si>
    <t>Village</t>
  </si>
  <si>
    <t>New Baltimore</t>
  </si>
  <si>
    <t>Wesley Hills</t>
  </si>
  <si>
    <t>O&amp;R</t>
  </si>
  <si>
    <t>Wesley Hills Choice</t>
  </si>
  <si>
    <t>Total</t>
  </si>
  <si>
    <t>* Enter the opt-out count from the initial new CCA Program opt-out letter</t>
  </si>
  <si>
    <t>Instructions: Please fill out and update quarterly for each municipality for the reporting year.
For each month update Renewable Load, Standard Load, and number of customers for electricity. Each quarterly reporting should be updated with most recent data from ESCO.
Customer count is total of Opt-Out and Opt-In Supply for CCA Aggregation</t>
  </si>
  <si>
    <t>Q1/ Annual Reporting Period Ending:</t>
  </si>
  <si>
    <t>auto</t>
  </si>
  <si>
    <t>MONTH</t>
  </si>
  <si>
    <t>JAN</t>
  </si>
  <si>
    <t>FEB</t>
  </si>
  <si>
    <t>MAR</t>
  </si>
  <si>
    <t>APR</t>
  </si>
  <si>
    <t>MAY</t>
  </si>
  <si>
    <t>JUN</t>
  </si>
  <si>
    <t>JUL</t>
  </si>
  <si>
    <t>AUG</t>
  </si>
  <si>
    <t>SEP</t>
  </si>
  <si>
    <t>OCT</t>
  </si>
  <si>
    <t>NOV</t>
  </si>
  <si>
    <t>DEC</t>
  </si>
  <si>
    <t>Opt-Out Eligible count for letter*</t>
  </si>
  <si>
    <t>CCA  Renewable Load (kWh)</t>
  </si>
  <si>
    <t>CCA  Standard Load (kWh)</t>
  </si>
  <si>
    <t>CCA  Customer Count</t>
  </si>
  <si>
    <t>CCA  Standard Load</t>
  </si>
  <si>
    <t>CCA Standard Load</t>
  </si>
  <si>
    <t>CCA Renewable Load</t>
  </si>
  <si>
    <t>* Enter the opt-out eligible count from the initial new CCA Program opt-out letter</t>
  </si>
  <si>
    <t>Please place any additional Information on Monthly Electric Supply below: (text box will expand as text is entered)</t>
  </si>
  <si>
    <t>Instructions: Please fill out for each municipality.
Each quarterly reporting should be updated with most recent data, 12-month Utility averge for this quarter
Please add new municipalities at end of list in the "Municipal Info Electric" tab, the information from this page is carried forward to other sheets</t>
  </si>
  <si>
    <t>NOTE: Most values will be transferred from the Monthly Electric Worksheet</t>
  </si>
  <si>
    <t>Quarterly Reporting Period Ending:</t>
  </si>
  <si>
    <t>Price should be End of Quarter</t>
  </si>
  <si>
    <t>enter/check</t>
  </si>
  <si>
    <t>Fill-in</t>
  </si>
  <si>
    <t>calculated</t>
  </si>
  <si>
    <t>Electric Supply</t>
  </si>
  <si>
    <t>Customers</t>
  </si>
  <si>
    <t>Load</t>
  </si>
  <si>
    <t>Supply Price Period</t>
  </si>
  <si>
    <t xml:space="preserve">Program Opt-Out Eligible count </t>
  </si>
  <si>
    <t>Beginning of reporting period</t>
  </si>
  <si>
    <t>End of reporting period</t>
  </si>
  <si>
    <t xml:space="preserve">Initial Opt-Out Rate %*         </t>
  </si>
  <si>
    <t>Accounts Opting-Out During Current Period</t>
  </si>
  <si>
    <t>Complaints During Current Period</t>
  </si>
  <si>
    <t>Standard Load (kWh)</t>
  </si>
  <si>
    <t>Renewable Load (kWh)</t>
  </si>
  <si>
    <t>Total Load (kWh)</t>
  </si>
  <si>
    <t>% of Total Renewable Load**</t>
  </si>
  <si>
    <t>Standard Product Residential</t>
  </si>
  <si>
    <t>Standard Product Small Commercial</t>
  </si>
  <si>
    <t>50% Renewable Product Residential</t>
  </si>
  <si>
    <t>50% Renewable Product Small Commercial</t>
  </si>
  <si>
    <t>100% Renewable Product Residential</t>
  </si>
  <si>
    <t>100% Renewable Product Small Commercial</t>
  </si>
  <si>
    <t>Utility 12-Month Average Residential</t>
  </si>
  <si>
    <t>Utility 12-Month Average Small Commercial</t>
  </si>
  <si>
    <t>* Enter the opt-out rate from the initial new CCA Program opt-out letter</t>
  </si>
  <si>
    <t>Total Renewable</t>
  </si>
  <si>
    <t>Please place any additional Information on  Q1 Program details below: (Box will expand as text is entered)</t>
  </si>
  <si>
    <r>
      <t xml:space="preserve">Instructions: Please fill out and update quarterly for each Aggregation for the reporting year.
Each quarterly reporting should be updated with most recent data
</t>
    </r>
    <r>
      <rPr>
        <b/>
        <sz val="11"/>
        <color theme="1"/>
        <rFont val="Calibri"/>
        <family val="2"/>
        <scheme val="minor"/>
      </rPr>
      <t>*Largest Aggregation of common pricing should be reported, usually CCA Program, default product, in same utility and utility zone or region.</t>
    </r>
  </si>
  <si>
    <t>CCA Program, Region, and/or Municipality*</t>
  </si>
  <si>
    <t>Utility Service Territory</t>
  </si>
  <si>
    <t>Utility Zone or Region**</t>
  </si>
  <si>
    <t>Default Product***</t>
  </si>
  <si>
    <t>Number of Municipalities</t>
  </si>
  <si>
    <t>Month</t>
  </si>
  <si>
    <t>Default CCA Price Residential</t>
  </si>
  <si>
    <t>Default CCA Price Small Commercial</t>
  </si>
  <si>
    <t>January</t>
  </si>
  <si>
    <t>February</t>
  </si>
  <si>
    <t>March</t>
  </si>
  <si>
    <t>April</t>
  </si>
  <si>
    <t>May</t>
  </si>
  <si>
    <t>June</t>
  </si>
  <si>
    <t>July</t>
  </si>
  <si>
    <t>August</t>
  </si>
  <si>
    <t>September</t>
  </si>
  <si>
    <t>October</t>
  </si>
  <si>
    <t>November</t>
  </si>
  <si>
    <t>December</t>
  </si>
  <si>
    <t>12-Month Utility Average</t>
  </si>
  <si>
    <t>* Largest Aggregation of common pricing should be reported, usually CCA Program, default product, in same utility and utility zone or region.</t>
  </si>
  <si>
    <t>** Municipalities/CCA Programs that have multiple Utility Zones with the same distribution utility will have the Zones averaged</t>
  </si>
  <si>
    <t>*** Municipalities/CCA Program having a contract renewal for new program during reporting period may have more than one default product, default product should be listed in date order</t>
  </si>
  <si>
    <t>Instructions: Please fill out and update quarterly for each utility zone or region, where product is supplied for the reporting year.
Each quarterly reporting should be updated with most recent data</t>
  </si>
  <si>
    <t>https://dps.ny.gov/industry-energy-service-company-esco-competitive-market-information</t>
  </si>
  <si>
    <t>Utility Price Residential</t>
  </si>
  <si>
    <t>Utility Price Small Commercial</t>
  </si>
  <si>
    <t>Instructions: Please fill out and update quarterly for each municipality for the reporting year.
Each quarterly reporting should be updated with most recent data
Please add new municipalities at end of list, this information from this page is carried forward to other sheets</t>
  </si>
  <si>
    <t>Check</t>
  </si>
  <si>
    <t>Check/Fill-in</t>
  </si>
  <si>
    <t xml:space="preserve">Opt-Out Eligible count </t>
  </si>
  <si>
    <t>National Grid (KEDLI)</t>
  </si>
  <si>
    <t>LI</t>
  </si>
  <si>
    <t>Instructions: Please fill out and update quarterly for each municipality for the reporting year.
For each month update Renewable Load, Standard Load, and number of customers for electricity. Each quarterly reporting should be updated with most recent data from ESCO.
Customer count is total of Opt-Out and Opt-In</t>
  </si>
  <si>
    <t>CCA Gas Supply (Therm)</t>
  </si>
  <si>
    <t>Instructions: Please fill out for each municipality.
Each quarterly reporting should be updated with most recent data
Please add new municipalities at end of list in the "Municipal Infor Electric" tab, the information from this page is carried forward to other sheets</t>
  </si>
  <si>
    <t>NOTE: Most values will be transferred from the Monthly GAS Worksheet</t>
  </si>
  <si>
    <t xml:space="preserve">Instructions: Please fill out and update quarterly for each municipality for the reporting year.
Each quarterly reporting should be updated with most recent data
</t>
  </si>
  <si>
    <t>check/fill-in</t>
  </si>
  <si>
    <t>CCA Program, Region, or Municipality</t>
  </si>
  <si>
    <t>Standard GAS</t>
  </si>
  <si>
    <t>Please place any additional Information on Monthly Gas Supply below:</t>
  </si>
  <si>
    <t>Instructions: Please fill out and update quarterly for each municipality for the reporting year.
Each quarterly reporting should be updated with most recent data</t>
  </si>
  <si>
    <t>National Grid</t>
  </si>
  <si>
    <t>Instructions: Please fill out and update quarterly for each municipality for the reporting year.
Tolal number of customers that Opt-Out complaints (center column) should be sum of  Source of Opt-Out columns. There should be a captured Reason for Opt-Out for each of Opt-Out in the total. Use the Other Category for Opt-Out with no identified reason</t>
  </si>
  <si>
    <t>Opt-Out Reporting</t>
  </si>
  <si>
    <t>Source</t>
  </si>
  <si>
    <t>Reason for Opt-Out</t>
  </si>
  <si>
    <t>CCA Administrator</t>
  </si>
  <si>
    <t>ESCO</t>
  </si>
  <si>
    <t>DER</t>
  </si>
  <si>
    <t>Does not agree with opt-out enrollment</t>
  </si>
  <si>
    <t>Is unfamiliar with the program or its offering</t>
  </si>
  <si>
    <t xml:space="preserve">Does not like the CCA program or Administrator </t>
  </si>
  <si>
    <t>Does not feel they will benefit form the CCA Program</t>
  </si>
  <si>
    <t>Other</t>
  </si>
  <si>
    <t>Instructions: Please fill out and update quarterly for each municipality for the reporting year.
Tolal complaints (center column) should be sum of  Source of Complaint columns. There should be a captured Reason for Complaint for each of those in the total. Use the Other Category for Complaints with no identified reason</t>
  </si>
  <si>
    <t>Complaints</t>
  </si>
  <si>
    <t>Reason for Complaint</t>
  </si>
  <si>
    <t>DPS</t>
  </si>
  <si>
    <t>Enrolled without notice</t>
  </si>
  <si>
    <t>Difficulty Enrolling or Dropping Enrollment</t>
  </si>
  <si>
    <t>Does Not Feel They Would Benefit From CCA Program</t>
  </si>
  <si>
    <t>Dissatisfaction with Terms of CCA Product</t>
  </si>
  <si>
    <t>Does  Not Like the CCA Program / Administrator</t>
  </si>
  <si>
    <t>RGE</t>
  </si>
  <si>
    <t>B</t>
  </si>
  <si>
    <t>Penfield</t>
  </si>
  <si>
    <t>Penfield CCA</t>
  </si>
  <si>
    <t>50% Renewable</t>
  </si>
  <si>
    <t>Notes</t>
  </si>
  <si>
    <t>Brookhaven</t>
  </si>
  <si>
    <t>Brookhaven Community Energy</t>
  </si>
  <si>
    <t>Athens</t>
  </si>
  <si>
    <t xml:space="preserve">* Enter the opt-out rate from the initial new CCA Program opt-out letter; the rates included in this report reflect initial opt-out rate % provided in prior years </t>
  </si>
  <si>
    <t>Accounts Opting-Out During Current Period**</t>
  </si>
  <si>
    <t xml:space="preserve">**Opt-outs are inclusive of all customer drops </t>
  </si>
  <si>
    <t>Electric:</t>
  </si>
  <si>
    <t>Gas:</t>
  </si>
  <si>
    <t>Number of Opt-Outs Plus Customer Drops</t>
  </si>
  <si>
    <t xml:space="preserve">Number of Opt-Outs Plus Customer Drops </t>
  </si>
  <si>
    <t>Therm</t>
  </si>
  <si>
    <t xml:space="preserve">This number is inclusive of all customer drops, many of which do not fall under the "opt-out" description </t>
  </si>
  <si>
    <t>This number is inclusive of all customer drops, many of which do not fall under the "opt-out" description</t>
  </si>
  <si>
    <t>Green County Choice - Athens</t>
  </si>
  <si>
    <t>Total Number of customers to Opt-Out in Reporting Period</t>
  </si>
  <si>
    <t>Total Number of Complaints in Reporting Period*</t>
  </si>
  <si>
    <t>Union</t>
  </si>
  <si>
    <t xml:space="preserve">Town of Union Community Choice Aggregation </t>
  </si>
  <si>
    <t>Lower Hudson Valley</t>
  </si>
  <si>
    <t>Town of Union Community Choice Aggregation</t>
  </si>
  <si>
    <t>Dec 31st</t>
  </si>
  <si>
    <t>Instructions: Please fill out and update quarterly for each municipality for the reporting year.
Each quarterly reporting should be updated with most recent data
Municipal information will be autofilled from Municipal Info Electric and GAS, Use only Electric if Municipality has both Electric and GAS</t>
  </si>
  <si>
    <t>Program Financials</t>
  </si>
  <si>
    <t xml:space="preserve">Electric </t>
  </si>
  <si>
    <t>Administrator</t>
  </si>
  <si>
    <t>Type</t>
  </si>
  <si>
    <t>Totals</t>
  </si>
  <si>
    <t>Revenue</t>
  </si>
  <si>
    <t>Aggregation</t>
  </si>
  <si>
    <t>Other income</t>
  </si>
  <si>
    <t>Total revenue</t>
  </si>
  <si>
    <t>Expense</t>
  </si>
  <si>
    <t>Advertising &amp; Marketing</t>
  </si>
  <si>
    <t>Contractors</t>
  </si>
  <si>
    <t>Data Services &amp; IT</t>
  </si>
  <si>
    <t>Direct Program Expenses</t>
  </si>
  <si>
    <t>Operations</t>
  </si>
  <si>
    <t>Outside Services</t>
  </si>
  <si>
    <t>Salaries and Related</t>
  </si>
  <si>
    <t>Total Expense</t>
  </si>
  <si>
    <t>Net Revenue</t>
  </si>
  <si>
    <t>GAS</t>
  </si>
  <si>
    <t>National Grid (NIMO)</t>
  </si>
  <si>
    <t xml:space="preserve"> $-   </t>
  </si>
  <si>
    <t>Please place any additional Information on Administrator Financials below:</t>
  </si>
  <si>
    <t>Please place any additional Information on Monthly Gas Supply below: (text box will expand as text is entered)</t>
  </si>
  <si>
    <t>Please place any additional Information on Q4 Program details below: (Box will expand as text is entered)</t>
  </si>
  <si>
    <t xml:space="preserve">We are working with NRG to verify the number of opt-out eligible customers for the Town of Union </t>
  </si>
  <si>
    <t xml:space="preserve">Redacted Data Submitted as Confidential </t>
  </si>
  <si>
    <t>We are working with Constellation and NRG to verify complaint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</si>
</sst>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164" formatCode="0.0%"/>
    <numFmt numFmtId="165" formatCode="0.00000"/>
    <numFmt numFmtId="166" formatCode="&quot;$&quot;#,##0.0000"/>
    <numFmt numFmtId="167" formatCode="&quot;$&quot;#,##0.00000"/>
    <numFmt numFmtId="168" formatCode="&quot;$&quot;#,##0.0000_);\(&quot;$&quot;#,##0.0000\)"/>
    <numFmt numFmtId="169"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4"/>
      <name val="Calibri"/>
      <family val="2"/>
      <scheme val="minor"/>
    </font>
    <font>
      <b/>
      <sz val="12"/>
      <name val="Calibri"/>
      <family val="2"/>
      <scheme val="minor"/>
    </font>
    <font>
      <sz val="12"/>
      <color theme="1"/>
      <name val="Calibri"/>
      <family val="2"/>
      <scheme val="minor"/>
    </font>
    <font>
      <b/>
      <sz val="12"/>
      <color theme="1"/>
      <name val="Calibri"/>
      <family val="2"/>
      <scheme val="minor"/>
    </font>
    <font>
      <u/>
      <sz val="11"/>
      <color theme="1"/>
      <name val="Calibri"/>
      <family val="2"/>
      <scheme val="minor"/>
    </font>
    <font>
      <u/>
      <sz val="12"/>
      <color theme="1"/>
      <name val="Calibri"/>
      <family val="2"/>
      <scheme val="minor"/>
    </font>
    <font>
      <b/>
      <sz val="14"/>
      <color theme="1"/>
      <name val="Calibri"/>
      <family val="2"/>
      <scheme val="minor"/>
    </font>
    <font>
      <b/>
      <sz val="16"/>
      <color theme="1"/>
      <name val="Calibri"/>
      <family val="2"/>
      <scheme val="minor"/>
    </font>
    <font>
      <sz val="8"/>
      <name val="Calibri"/>
      <family val="2"/>
      <scheme val="minor"/>
    </font>
    <font>
      <sz val="14"/>
      <color theme="1"/>
      <name val="Calibri"/>
      <family val="2"/>
      <scheme val="minor"/>
    </font>
    <font>
      <sz val="11"/>
      <color rgb="FFFF0000"/>
      <name val="Calibri"/>
      <family val="2"/>
      <scheme val="minor"/>
    </font>
    <font>
      <u/>
      <sz val="16"/>
      <color rgb="FFFF0000"/>
      <name val="Calibri"/>
      <family val="2"/>
      <scheme val="minor"/>
    </font>
    <font>
      <sz val="16"/>
      <color rgb="FFFF0000"/>
      <name val="Calibri"/>
      <family val="2"/>
      <scheme val="minor"/>
    </font>
    <font>
      <sz val="11"/>
      <color rgb="FF000000"/>
      <name val="Calibri"/>
      <family val="2"/>
    </font>
    <font>
      <sz val="11"/>
      <color rgb="FF006100"/>
      <name val="Calibri"/>
      <family val="2"/>
      <scheme val="minor"/>
    </font>
    <font>
      <sz val="12"/>
      <color rgb="FF000000"/>
      <name val="Calibri"/>
      <family val="2"/>
    </font>
    <font>
      <u/>
      <sz val="11"/>
      <color theme="10"/>
      <name val="Calibri"/>
      <family val="2"/>
      <scheme val="minor"/>
    </font>
    <font>
      <b/>
      <sz val="20"/>
      <color theme="1"/>
      <name val="Calibri"/>
      <family val="2"/>
      <scheme val="minor"/>
    </font>
    <font>
      <b/>
      <sz val="11"/>
      <color rgb="FF006100"/>
      <name val="Calibri"/>
      <family val="2"/>
      <scheme val="minor"/>
    </font>
    <font>
      <b/>
      <sz val="12"/>
      <color rgb="FF006100"/>
      <name val="Calibri"/>
      <family val="2"/>
      <scheme val="minor"/>
    </font>
    <font>
      <b/>
      <sz val="18"/>
      <color theme="1"/>
      <name val="Calibri"/>
      <family val="2"/>
      <scheme val="minor"/>
    </font>
    <font>
      <b/>
      <sz val="11"/>
      <color theme="0"/>
      <name val="Calibri"/>
      <family val="2"/>
      <scheme val="minor"/>
    </font>
    <font>
      <sz val="14"/>
      <color rgb="FF000000"/>
      <name val="Calibri"/>
      <family val="2"/>
      <scheme val="minor"/>
    </font>
    <font>
      <sz val="11"/>
      <color rgb="FF000000"/>
      <name val="Calibri"/>
      <family val="2"/>
      <scheme val="minor"/>
    </font>
  </fonts>
  <fills count="14">
    <fill>
      <patternFill patternType="none"/>
    </fill>
    <fill>
      <patternFill patternType="gray125"/>
    </fill>
    <fill>
      <patternFill patternType="solid">
        <fgColor theme="8" tint="0.79998168889431442"/>
        <bgColor indexed="65"/>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6EFCE"/>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rgb="FFB4C6E7"/>
        <bgColor rgb="FF000000"/>
      </patternFill>
    </fill>
    <fill>
      <patternFill patternType="solid">
        <fgColor theme="9" tint="0.59999389629810485"/>
        <bgColor indexed="64"/>
      </patternFill>
    </fill>
    <fill>
      <patternFill patternType="solid">
        <fgColor rgb="FFD9E1F2"/>
        <bgColor rgb="FF000000"/>
      </patternFill>
    </fill>
    <fill>
      <patternFill patternType="solid">
        <fgColor theme="1" tint="0.499984740745262"/>
        <bgColor indexed="65"/>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 fillId="2" borderId="0" applyNumberFormat="0" applyBorder="0" applyAlignment="0" applyProtection="0"/>
    <xf numFmtId="0" fontId="18" fillId="6" borderId="0" applyNumberFormat="0" applyBorder="0" applyAlignment="0" applyProtection="0"/>
    <xf numFmtId="0" fontId="20" fillId="0" borderId="0" applyNumberFormat="0" applyFill="0" applyBorder="0" applyAlignment="0" applyProtection="0"/>
  </cellStyleXfs>
  <cellXfs count="411">
    <xf numFmtId="0" fontId="0" fillId="0" borderId="0" xfId="0"/>
    <xf numFmtId="0" fontId="3" fillId="0" borderId="0" xfId="0" applyFont="1" applyAlignment="1">
      <alignment horizontal="center"/>
    </xf>
    <xf numFmtId="1" fontId="0" fillId="0" borderId="11" xfId="0" applyNumberFormat="1" applyBorder="1"/>
    <xf numFmtId="3" fontId="0" fillId="0" borderId="11" xfId="0" applyNumberFormat="1" applyBorder="1"/>
    <xf numFmtId="0" fontId="2" fillId="0" borderId="0" xfId="0" applyFont="1" applyAlignment="1">
      <alignment horizontal="right" indent="1"/>
    </xf>
    <xf numFmtId="1" fontId="1" fillId="2" borderId="17" xfId="2" applyNumberFormat="1" applyBorder="1"/>
    <xf numFmtId="1" fontId="1" fillId="2" borderId="18" xfId="2" applyNumberFormat="1" applyBorder="1"/>
    <xf numFmtId="1" fontId="1" fillId="2" borderId="19" xfId="2" applyNumberFormat="1" applyBorder="1"/>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7" fillId="0" borderId="8" xfId="0" applyFont="1" applyBorder="1" applyAlignment="1">
      <alignment horizontal="left"/>
    </xf>
    <xf numFmtId="0" fontId="7" fillId="0" borderId="0" xfId="0" applyFont="1" applyAlignment="1">
      <alignment horizontal="left"/>
    </xf>
    <xf numFmtId="0" fontId="8" fillId="0" borderId="0" xfId="0" applyFont="1" applyAlignment="1">
      <alignment horizontal="center"/>
    </xf>
    <xf numFmtId="14" fontId="6" fillId="0" borderId="26" xfId="0" applyNumberFormat="1" applyFont="1" applyBorder="1" applyAlignment="1">
      <alignment horizontal="left"/>
    </xf>
    <xf numFmtId="1" fontId="6" fillId="0" borderId="8" xfId="0" applyNumberFormat="1" applyFont="1" applyBorder="1" applyAlignment="1">
      <alignment horizontal="left"/>
    </xf>
    <xf numFmtId="0" fontId="9" fillId="0" borderId="0" xfId="0" applyFont="1" applyAlignment="1">
      <alignment horizontal="left"/>
    </xf>
    <xf numFmtId="0" fontId="9" fillId="0" borderId="0" xfId="0" applyFont="1" applyAlignment="1">
      <alignment horizontal="left" vertical="top"/>
    </xf>
    <xf numFmtId="0" fontId="5" fillId="0" borderId="0" xfId="0" applyFont="1" applyAlignment="1">
      <alignment horizontal="center" vertical="center"/>
    </xf>
    <xf numFmtId="0" fontId="10" fillId="0" borderId="0" xfId="0" applyFont="1" applyAlignment="1">
      <alignment horizontal="center" wrapText="1"/>
    </xf>
    <xf numFmtId="0" fontId="10" fillId="0" borderId="27" xfId="0" applyFont="1" applyBorder="1" applyAlignment="1">
      <alignment horizontal="center" wrapText="1"/>
    </xf>
    <xf numFmtId="0" fontId="6" fillId="0" borderId="28" xfId="0" applyFont="1" applyBorder="1" applyAlignment="1">
      <alignment horizontal="center"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24" xfId="0" applyBorder="1" applyAlignment="1">
      <alignment horizontal="center" wrapText="1"/>
    </xf>
    <xf numFmtId="0" fontId="0" fillId="0" borderId="11" xfId="0" applyBorder="1"/>
    <xf numFmtId="1" fontId="1" fillId="2" borderId="34" xfId="2" applyNumberFormat="1" applyBorder="1"/>
    <xf numFmtId="1" fontId="1" fillId="0" borderId="0" xfId="2" applyNumberFormat="1" applyFill="1" applyBorder="1"/>
    <xf numFmtId="1" fontId="1" fillId="0" borderId="35" xfId="2" applyNumberFormat="1" applyFill="1" applyBorder="1"/>
    <xf numFmtId="9" fontId="1" fillId="0" borderId="0" xfId="2" applyNumberFormat="1" applyFill="1" applyBorder="1"/>
    <xf numFmtId="1" fontId="2" fillId="2" borderId="17" xfId="2" applyNumberFormat="1" applyFont="1" applyBorder="1"/>
    <xf numFmtId="0" fontId="11" fillId="0" borderId="0" xfId="0" applyFont="1"/>
    <xf numFmtId="0" fontId="7" fillId="0" borderId="0" xfId="0" applyFont="1" applyAlignment="1">
      <alignment horizontal="center" vertical="center"/>
    </xf>
    <xf numFmtId="0" fontId="0" fillId="0" borderId="0" xfId="0" applyAlignment="1">
      <alignment horizontal="center" vertical="center"/>
    </xf>
    <xf numFmtId="1" fontId="0" fillId="0" borderId="36" xfId="0" applyNumberFormat="1" applyBorder="1"/>
    <xf numFmtId="3" fontId="0" fillId="0" borderId="0" xfId="0" applyNumberFormat="1"/>
    <xf numFmtId="9" fontId="0" fillId="0" borderId="0" xfId="1" applyFont="1" applyFill="1" applyBorder="1"/>
    <xf numFmtId="1" fontId="1" fillId="0" borderId="36" xfId="2" applyNumberFormat="1" applyFill="1" applyBorder="1"/>
    <xf numFmtId="1" fontId="1" fillId="2" borderId="30" xfId="2" applyNumberFormat="1" applyBorder="1"/>
    <xf numFmtId="1" fontId="1" fillId="2" borderId="38" xfId="2" applyNumberFormat="1" applyBorder="1"/>
    <xf numFmtId="1" fontId="1" fillId="2" borderId="39" xfId="2" applyNumberFormat="1" applyBorder="1"/>
    <xf numFmtId="0" fontId="6" fillId="0" borderId="30" xfId="0" applyFont="1"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3" fontId="1" fillId="2" borderId="19" xfId="2" applyNumberFormat="1" applyBorder="1"/>
    <xf numFmtId="0" fontId="0" fillId="0" borderId="12" xfId="0" applyBorder="1"/>
    <xf numFmtId="0" fontId="10" fillId="0" borderId="30" xfId="0" applyFont="1" applyBorder="1" applyAlignment="1">
      <alignment horizontal="center" wrapText="1"/>
    </xf>
    <xf numFmtId="0" fontId="10" fillId="0" borderId="38" xfId="0" applyFont="1" applyBorder="1" applyAlignment="1">
      <alignment horizontal="center" wrapText="1"/>
    </xf>
    <xf numFmtId="0" fontId="10" fillId="0" borderId="39" xfId="0" applyFont="1" applyBorder="1" applyAlignment="1">
      <alignment horizontal="center" wrapText="1"/>
    </xf>
    <xf numFmtId="0" fontId="10" fillId="0" borderId="24" xfId="0" applyFont="1" applyBorder="1" applyAlignment="1">
      <alignment horizontal="center" wrapText="1"/>
    </xf>
    <xf numFmtId="0" fontId="10" fillId="0" borderId="29" xfId="0" applyFont="1" applyBorder="1" applyAlignment="1">
      <alignment horizontal="center" wrapText="1"/>
    </xf>
    <xf numFmtId="0" fontId="10" fillId="0" borderId="1" xfId="0" applyFont="1" applyBorder="1" applyAlignment="1">
      <alignment horizontal="center" wrapText="1"/>
    </xf>
    <xf numFmtId="0" fontId="10" fillId="0" borderId="41" xfId="0" applyFont="1" applyBorder="1" applyAlignment="1">
      <alignment horizontal="center" wrapText="1"/>
    </xf>
    <xf numFmtId="0" fontId="7" fillId="0" borderId="27" xfId="0" applyFont="1" applyBorder="1" applyAlignment="1">
      <alignment horizontal="center" vertical="center"/>
    </xf>
    <xf numFmtId="0" fontId="0" fillId="0" borderId="27" xfId="0" applyBorder="1"/>
    <xf numFmtId="1" fontId="1" fillId="2" borderId="20" xfId="2" applyNumberFormat="1" applyBorder="1"/>
    <xf numFmtId="0" fontId="0" fillId="0" borderId="25" xfId="0" applyBorder="1"/>
    <xf numFmtId="0" fontId="0" fillId="0" borderId="13" xfId="0" applyBorder="1"/>
    <xf numFmtId="0" fontId="0" fillId="0" borderId="47" xfId="0" applyBorder="1"/>
    <xf numFmtId="1" fontId="1" fillId="2" borderId="24" xfId="2" applyNumberFormat="1" applyBorder="1"/>
    <xf numFmtId="1" fontId="1" fillId="2" borderId="2" xfId="2" applyNumberFormat="1" applyBorder="1"/>
    <xf numFmtId="1" fontId="1" fillId="2" borderId="41" xfId="2" applyNumberFormat="1" applyBorder="1"/>
    <xf numFmtId="1" fontId="1" fillId="2" borderId="1" xfId="2" applyNumberFormat="1" applyBorder="1"/>
    <xf numFmtId="0" fontId="6" fillId="0" borderId="0" xfId="0" applyFont="1"/>
    <xf numFmtId="0" fontId="7" fillId="0" borderId="24" xfId="0" applyFont="1" applyBorder="1" applyAlignment="1">
      <alignment horizontal="center" wrapText="1"/>
    </xf>
    <xf numFmtId="0" fontId="7" fillId="0" borderId="41" xfId="0" applyFont="1" applyBorder="1" applyAlignment="1">
      <alignment horizontal="center" wrapText="1"/>
    </xf>
    <xf numFmtId="0" fontId="7" fillId="0" borderId="1" xfId="0" applyFont="1" applyBorder="1" applyAlignment="1">
      <alignment horizontal="center" wrapText="1"/>
    </xf>
    <xf numFmtId="1" fontId="6" fillId="0" borderId="8" xfId="0" applyNumberFormat="1" applyFont="1"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0" xfId="0" applyFont="1" applyAlignment="1" applyProtection="1">
      <alignment horizontal="left"/>
      <protection locked="0"/>
    </xf>
    <xf numFmtId="0" fontId="0" fillId="0" borderId="0" xfId="0" applyProtection="1">
      <protection locked="0"/>
    </xf>
    <xf numFmtId="0" fontId="8" fillId="0" borderId="0" xfId="0" applyFont="1" applyAlignment="1" applyProtection="1">
      <alignment horizontal="center"/>
      <protection locked="0"/>
    </xf>
    <xf numFmtId="14" fontId="6" fillId="0" borderId="26" xfId="0" applyNumberFormat="1" applyFont="1" applyBorder="1" applyAlignment="1" applyProtection="1">
      <alignment horizontal="left"/>
      <protection locked="0"/>
    </xf>
    <xf numFmtId="0" fontId="6" fillId="0" borderId="50" xfId="0" applyFont="1" applyBorder="1" applyAlignment="1">
      <alignment horizontal="center" wrapText="1"/>
    </xf>
    <xf numFmtId="1" fontId="0" fillId="0" borderId="0" xfId="0" applyNumberFormat="1"/>
    <xf numFmtId="1" fontId="1" fillId="2" borderId="52" xfId="2" applyNumberFormat="1" applyBorder="1"/>
    <xf numFmtId="1" fontId="1" fillId="2" borderId="53" xfId="2" applyNumberFormat="1" applyBorder="1"/>
    <xf numFmtId="1" fontId="1" fillId="2" borderId="54" xfId="2" applyNumberFormat="1" applyBorder="1"/>
    <xf numFmtId="1" fontId="1" fillId="2" borderId="33" xfId="2" applyNumberFormat="1" applyBorder="1"/>
    <xf numFmtId="1" fontId="1" fillId="2" borderId="56" xfId="2" applyNumberFormat="1" applyBorder="1"/>
    <xf numFmtId="0" fontId="0" fillId="7" borderId="10" xfId="0" applyFill="1" applyBorder="1"/>
    <xf numFmtId="0" fontId="0" fillId="7" borderId="11" xfId="0" applyFill="1" applyBorder="1"/>
    <xf numFmtId="0" fontId="0" fillId="7" borderId="12" xfId="0" applyFill="1" applyBorder="1"/>
    <xf numFmtId="3" fontId="0" fillId="7" borderId="11" xfId="0" applyNumberFormat="1" applyFill="1" applyBorder="1" applyProtection="1">
      <protection locked="0"/>
    </xf>
    <xf numFmtId="0" fontId="0" fillId="7" borderId="16" xfId="0" applyFill="1" applyBorder="1"/>
    <xf numFmtId="0" fontId="0" fillId="7" borderId="40" xfId="0" applyFill="1" applyBorder="1"/>
    <xf numFmtId="0" fontId="0" fillId="7" borderId="48" xfId="0" applyFill="1" applyBorder="1"/>
    <xf numFmtId="0" fontId="0" fillId="7" borderId="37" xfId="0" applyFill="1" applyBorder="1"/>
    <xf numFmtId="0" fontId="0" fillId="7" borderId="49" xfId="0" applyFill="1" applyBorder="1"/>
    <xf numFmtId="0" fontId="0" fillId="8" borderId="4" xfId="0" applyFill="1" applyBorder="1"/>
    <xf numFmtId="0" fontId="0" fillId="8" borderId="5" xfId="0" applyFill="1" applyBorder="1"/>
    <xf numFmtId="0" fontId="0" fillId="8" borderId="10" xfId="0" applyFill="1" applyBorder="1"/>
    <xf numFmtId="0" fontId="0" fillId="8" borderId="11" xfId="0" applyFill="1" applyBorder="1"/>
    <xf numFmtId="0" fontId="0" fillId="9" borderId="4" xfId="0" applyFill="1" applyBorder="1"/>
    <xf numFmtId="0" fontId="0" fillId="9" borderId="5" xfId="0" applyFill="1" applyBorder="1"/>
    <xf numFmtId="3" fontId="0" fillId="9" borderId="14" xfId="0" applyNumberFormat="1" applyFill="1" applyBorder="1"/>
    <xf numFmtId="0" fontId="0" fillId="9" borderId="10" xfId="0" applyFill="1" applyBorder="1"/>
    <xf numFmtId="0" fontId="0" fillId="9" borderId="11" xfId="0" applyFill="1" applyBorder="1"/>
    <xf numFmtId="1" fontId="0" fillId="9" borderId="14" xfId="0" applyNumberFormat="1" applyFill="1" applyBorder="1"/>
    <xf numFmtId="3" fontId="0" fillId="8" borderId="15" xfId="0" applyNumberFormat="1" applyFill="1" applyBorder="1"/>
    <xf numFmtId="0" fontId="2" fillId="0" borderId="0" xfId="0" applyFont="1"/>
    <xf numFmtId="3" fontId="17" fillId="10" borderId="14" xfId="0" applyNumberFormat="1" applyFont="1" applyFill="1" applyBorder="1"/>
    <xf numFmtId="0" fontId="5" fillId="0" borderId="1" xfId="0" applyFont="1" applyBorder="1" applyAlignment="1">
      <alignment horizontal="center" vertical="center"/>
    </xf>
    <xf numFmtId="0" fontId="19" fillId="0" borderId="57" xfId="0" applyFont="1" applyBorder="1" applyAlignment="1">
      <alignment horizontal="center" vertical="center" wrapText="1"/>
    </xf>
    <xf numFmtId="0" fontId="6" fillId="0" borderId="28" xfId="0" applyFont="1" applyBorder="1" applyAlignment="1">
      <alignment horizontal="center" vertical="center" wrapText="1"/>
    </xf>
    <xf numFmtId="0" fontId="0" fillId="8" borderId="61" xfId="0" applyFill="1" applyBorder="1"/>
    <xf numFmtId="3" fontId="0" fillId="8" borderId="61" xfId="0" applyNumberFormat="1" applyFill="1" applyBorder="1"/>
    <xf numFmtId="0" fontId="0" fillId="0" borderId="62" xfId="0" applyBorder="1" applyAlignment="1">
      <alignment horizontal="center" wrapText="1"/>
    </xf>
    <xf numFmtId="0" fontId="0" fillId="0" borderId="61" xfId="0" applyBorder="1" applyAlignment="1">
      <alignment horizontal="center" wrapText="1"/>
    </xf>
    <xf numFmtId="0" fontId="0" fillId="0" borderId="63" xfId="0" applyBorder="1" applyAlignment="1">
      <alignment horizontal="center" wrapText="1"/>
    </xf>
    <xf numFmtId="0" fontId="0" fillId="0" borderId="64" xfId="0" applyBorder="1" applyAlignment="1">
      <alignment horizontal="center" wrapText="1"/>
    </xf>
    <xf numFmtId="0" fontId="10" fillId="5" borderId="30" xfId="0" applyFont="1" applyFill="1" applyBorder="1" applyAlignment="1">
      <alignment horizontal="center" wrapText="1"/>
    </xf>
    <xf numFmtId="0" fontId="10" fillId="5" borderId="38" xfId="0" applyFont="1" applyFill="1" applyBorder="1" applyAlignment="1">
      <alignment horizontal="center" wrapText="1"/>
    </xf>
    <xf numFmtId="0" fontId="10" fillId="5" borderId="41" xfId="0" applyFont="1" applyFill="1" applyBorder="1" applyAlignment="1">
      <alignment horizontal="center" wrapText="1"/>
    </xf>
    <xf numFmtId="0" fontId="10" fillId="5" borderId="39" xfId="0" applyFont="1" applyFill="1" applyBorder="1" applyAlignment="1">
      <alignment horizontal="center" wrapText="1"/>
    </xf>
    <xf numFmtId="0" fontId="9" fillId="0" borderId="0" xfId="0" applyFont="1" applyAlignment="1">
      <alignment horizontal="center" vertical="center"/>
    </xf>
    <xf numFmtId="0" fontId="8" fillId="0" borderId="0" xfId="0" applyFont="1" applyAlignment="1">
      <alignment horizontal="center" vertical="center"/>
    </xf>
    <xf numFmtId="0" fontId="18" fillId="6" borderId="4" xfId="3" applyBorder="1" applyAlignment="1" applyProtection="1">
      <alignment horizontal="center" vertical="center" wrapText="1"/>
      <protection locked="0"/>
    </xf>
    <xf numFmtId="0" fontId="18" fillId="6" borderId="5" xfId="3" applyBorder="1" applyAlignment="1" applyProtection="1">
      <alignment horizontal="center" vertical="center" wrapText="1"/>
      <protection locked="0"/>
    </xf>
    <xf numFmtId="0" fontId="18" fillId="6" borderId="10" xfId="3" applyBorder="1" applyAlignment="1" applyProtection="1">
      <alignment horizontal="center" vertical="center" wrapText="1"/>
      <protection locked="0"/>
    </xf>
    <xf numFmtId="0" fontId="18" fillId="6" borderId="11" xfId="3" applyBorder="1" applyAlignment="1" applyProtection="1">
      <alignment horizontal="center" vertical="center" wrapText="1"/>
      <protection locked="0"/>
    </xf>
    <xf numFmtId="0" fontId="18" fillId="6" borderId="12" xfId="3" applyBorder="1" applyAlignment="1" applyProtection="1">
      <protection locked="0"/>
    </xf>
    <xf numFmtId="0" fontId="18" fillId="6" borderId="11" xfId="3" applyBorder="1" applyAlignment="1" applyProtection="1">
      <alignment horizontal="center" vertical="center"/>
      <protection locked="0"/>
    </xf>
    <xf numFmtId="0" fontId="18" fillId="6" borderId="10" xfId="3" applyBorder="1" applyAlignment="1" applyProtection="1">
      <alignment horizontal="center" vertical="center"/>
      <protection locked="0"/>
    </xf>
    <xf numFmtId="0" fontId="18" fillId="6" borderId="10" xfId="3" applyBorder="1" applyProtection="1">
      <protection locked="0"/>
    </xf>
    <xf numFmtId="0" fontId="18" fillId="6" borderId="11" xfId="3" applyBorder="1" applyProtection="1">
      <protection locked="0"/>
    </xf>
    <xf numFmtId="0" fontId="18" fillId="6" borderId="12" xfId="3" applyBorder="1" applyProtection="1">
      <protection locked="0"/>
    </xf>
    <xf numFmtId="0" fontId="18" fillId="6" borderId="17" xfId="3" applyBorder="1" applyProtection="1">
      <protection locked="0"/>
    </xf>
    <xf numFmtId="0" fontId="18" fillId="6" borderId="19" xfId="3" applyBorder="1" applyProtection="1">
      <protection locked="0"/>
    </xf>
    <xf numFmtId="0" fontId="18" fillId="6" borderId="20" xfId="3" applyBorder="1" applyProtection="1">
      <protection locked="0"/>
    </xf>
    <xf numFmtId="164" fontId="18" fillId="6" borderId="15" xfId="3" applyNumberFormat="1" applyBorder="1" applyProtection="1">
      <protection locked="0"/>
    </xf>
    <xf numFmtId="3" fontId="18" fillId="6" borderId="15" xfId="3" applyNumberFormat="1" applyBorder="1" applyProtection="1">
      <protection locked="0"/>
    </xf>
    <xf numFmtId="164" fontId="18" fillId="6" borderId="11" xfId="3" applyNumberFormat="1" applyBorder="1" applyProtection="1">
      <protection locked="0"/>
    </xf>
    <xf numFmtId="3" fontId="18" fillId="6" borderId="11" xfId="3" applyNumberFormat="1" applyBorder="1" applyProtection="1">
      <protection locked="0"/>
    </xf>
    <xf numFmtId="3" fontId="0" fillId="8" borderId="15" xfId="1" applyNumberFormat="1" applyFont="1" applyFill="1" applyBorder="1" applyProtection="1"/>
    <xf numFmtId="164" fontId="0" fillId="8" borderId="31" xfId="1" applyNumberFormat="1" applyFont="1" applyFill="1" applyBorder="1" applyProtection="1"/>
    <xf numFmtId="1" fontId="1" fillId="2" borderId="19" xfId="2" applyNumberFormat="1" applyBorder="1" applyProtection="1"/>
    <xf numFmtId="1" fontId="1" fillId="2" borderId="18" xfId="2" applyNumberFormat="1" applyBorder="1" applyProtection="1"/>
    <xf numFmtId="164" fontId="1" fillId="2" borderId="19" xfId="2" applyNumberFormat="1" applyBorder="1" applyProtection="1"/>
    <xf numFmtId="165" fontId="18" fillId="6" borderId="11" xfId="3" applyNumberFormat="1" applyBorder="1" applyAlignment="1" applyProtection="1">
      <alignment horizontal="center" vertical="center" wrapText="1"/>
      <protection locked="0"/>
    </xf>
    <xf numFmtId="165" fontId="18" fillId="6" borderId="12" xfId="3" applyNumberFormat="1" applyBorder="1" applyAlignment="1" applyProtection="1">
      <alignment horizontal="center" vertical="center"/>
      <protection locked="0"/>
    </xf>
    <xf numFmtId="165" fontId="18" fillId="6" borderId="11" xfId="3" applyNumberFormat="1" applyBorder="1" applyAlignment="1" applyProtection="1">
      <alignment horizontal="center" vertical="center"/>
      <protection locked="0"/>
    </xf>
    <xf numFmtId="1" fontId="1" fillId="2" borderId="17" xfId="2" applyNumberFormat="1" applyBorder="1" applyProtection="1"/>
    <xf numFmtId="3" fontId="1" fillId="2" borderId="19" xfId="2" applyNumberFormat="1" applyBorder="1" applyProtection="1"/>
    <xf numFmtId="1" fontId="1" fillId="2" borderId="56" xfId="2" applyNumberFormat="1" applyBorder="1" applyProtection="1"/>
    <xf numFmtId="1" fontId="1" fillId="2" borderId="53" xfId="2" applyNumberFormat="1" applyBorder="1" applyProtection="1"/>
    <xf numFmtId="1" fontId="18" fillId="6" borderId="14" xfId="3" applyNumberFormat="1" applyBorder="1" applyProtection="1">
      <protection locked="0"/>
    </xf>
    <xf numFmtId="1" fontId="18" fillId="6" borderId="31" xfId="3" applyNumberFormat="1" applyBorder="1" applyProtection="1">
      <protection locked="0"/>
    </xf>
    <xf numFmtId="0" fontId="18" fillId="6" borderId="10" xfId="3" quotePrefix="1" applyBorder="1" applyProtection="1">
      <protection locked="0"/>
    </xf>
    <xf numFmtId="1" fontId="18" fillId="6" borderId="11" xfId="3" applyNumberFormat="1" applyBorder="1" applyProtection="1">
      <protection locked="0"/>
    </xf>
    <xf numFmtId="1" fontId="18" fillId="6" borderId="16" xfId="3" applyNumberFormat="1" applyBorder="1" applyProtection="1">
      <protection locked="0"/>
    </xf>
    <xf numFmtId="1" fontId="18" fillId="6" borderId="37" xfId="3" applyNumberFormat="1" applyBorder="1" applyProtection="1">
      <protection locked="0"/>
    </xf>
    <xf numFmtId="0" fontId="8" fillId="0" borderId="0" xfId="0" applyFont="1"/>
    <xf numFmtId="0" fontId="2" fillId="0" borderId="10" xfId="0" applyFont="1" applyBorder="1"/>
    <xf numFmtId="164" fontId="0" fillId="0" borderId="11" xfId="0" applyNumberFormat="1" applyBorder="1"/>
    <xf numFmtId="0" fontId="2" fillId="0" borderId="17" xfId="0" applyFont="1" applyBorder="1"/>
    <xf numFmtId="0" fontId="0" fillId="0" borderId="19" xfId="0" applyBorder="1"/>
    <xf numFmtId="1" fontId="0" fillId="0" borderId="19" xfId="0" applyNumberFormat="1" applyBorder="1"/>
    <xf numFmtId="0" fontId="0" fillId="0" borderId="20" xfId="0" applyBorder="1"/>
    <xf numFmtId="0" fontId="0" fillId="0" borderId="68" xfId="0" applyBorder="1"/>
    <xf numFmtId="0" fontId="8" fillId="0" borderId="27" xfId="0" applyFont="1" applyBorder="1" applyAlignment="1">
      <alignment horizontal="center" vertical="center"/>
    </xf>
    <xf numFmtId="0" fontId="0" fillId="0" borderId="27" xfId="0" applyBorder="1" applyAlignment="1">
      <alignment horizontal="center" vertical="center"/>
    </xf>
    <xf numFmtId="0" fontId="15" fillId="0" borderId="0" xfId="0" applyFont="1"/>
    <xf numFmtId="0" fontId="16" fillId="0" borderId="0" xfId="0" applyFont="1"/>
    <xf numFmtId="3" fontId="0" fillId="7" borderId="14" xfId="0" applyNumberFormat="1" applyFill="1" applyBorder="1" applyProtection="1">
      <protection locked="0"/>
    </xf>
    <xf numFmtId="3" fontId="0" fillId="7" borderId="15" xfId="0" applyNumberFormat="1" applyFill="1" applyBorder="1" applyProtection="1">
      <protection locked="0"/>
    </xf>
    <xf numFmtId="3" fontId="0" fillId="7" borderId="31" xfId="1" applyNumberFormat="1" applyFont="1" applyFill="1" applyBorder="1" applyProtection="1">
      <protection locked="0"/>
    </xf>
    <xf numFmtId="3" fontId="0" fillId="7" borderId="15" xfId="1" applyNumberFormat="1" applyFont="1" applyFill="1" applyBorder="1" applyProtection="1">
      <protection locked="0"/>
    </xf>
    <xf numFmtId="3" fontId="0" fillId="7" borderId="32" xfId="1" applyNumberFormat="1" applyFont="1" applyFill="1" applyBorder="1" applyProtection="1">
      <protection locked="0"/>
    </xf>
    <xf numFmtId="3" fontId="0" fillId="7" borderId="11" xfId="1" applyNumberFormat="1" applyFont="1" applyFill="1" applyBorder="1" applyProtection="1">
      <protection locked="0"/>
    </xf>
    <xf numFmtId="3" fontId="0" fillId="7" borderId="16" xfId="0" applyNumberFormat="1" applyFill="1" applyBorder="1" applyProtection="1">
      <protection locked="0"/>
    </xf>
    <xf numFmtId="3" fontId="1" fillId="2" borderId="17" xfId="2" applyNumberFormat="1" applyBorder="1"/>
    <xf numFmtId="3" fontId="1" fillId="2" borderId="18" xfId="2" applyNumberFormat="1" applyBorder="1"/>
    <xf numFmtId="165" fontId="18" fillId="6" borderId="11" xfId="3" applyNumberFormat="1" applyBorder="1" applyProtection="1">
      <protection locked="0"/>
    </xf>
    <xf numFmtId="165" fontId="18" fillId="6" borderId="12" xfId="3" applyNumberFormat="1" applyBorder="1" applyProtection="1">
      <protection locked="0"/>
    </xf>
    <xf numFmtId="165" fontId="18" fillId="6" borderId="16" xfId="3" applyNumberFormat="1" applyBorder="1"/>
    <xf numFmtId="165" fontId="18" fillId="6" borderId="12" xfId="3" applyNumberFormat="1" applyBorder="1"/>
    <xf numFmtId="165" fontId="18" fillId="6" borderId="11" xfId="3" applyNumberFormat="1" applyBorder="1"/>
    <xf numFmtId="165" fontId="18" fillId="6" borderId="10" xfId="3" applyNumberFormat="1" applyBorder="1"/>
    <xf numFmtId="165" fontId="18" fillId="6" borderId="40" xfId="3" applyNumberFormat="1" applyBorder="1"/>
    <xf numFmtId="165" fontId="18" fillId="6" borderId="48" xfId="3" applyNumberFormat="1" applyBorder="1"/>
    <xf numFmtId="165" fontId="18" fillId="6" borderId="37" xfId="3" applyNumberFormat="1" applyBorder="1"/>
    <xf numFmtId="165" fontId="18" fillId="6" borderId="49" xfId="3" applyNumberFormat="1" applyBorder="1"/>
    <xf numFmtId="1" fontId="18" fillId="6" borderId="5" xfId="3" applyNumberFormat="1" applyBorder="1"/>
    <xf numFmtId="1" fontId="18" fillId="6" borderId="15" xfId="3" applyNumberFormat="1" applyBorder="1"/>
    <xf numFmtId="1" fontId="18" fillId="6" borderId="22" xfId="3" applyNumberFormat="1" applyBorder="1"/>
    <xf numFmtId="1" fontId="18" fillId="6" borderId="7" xfId="3" applyNumberFormat="1" applyBorder="1"/>
    <xf numFmtId="1" fontId="18" fillId="6" borderId="14" xfId="3" applyNumberFormat="1" applyBorder="1"/>
    <xf numFmtId="1" fontId="18" fillId="6" borderId="11" xfId="3" applyNumberFormat="1" applyBorder="1"/>
    <xf numFmtId="1" fontId="18" fillId="6" borderId="12" xfId="3" applyNumberFormat="1" applyBorder="1"/>
    <xf numFmtId="1" fontId="18" fillId="6" borderId="16" xfId="3" applyNumberFormat="1" applyBorder="1"/>
    <xf numFmtId="1" fontId="18" fillId="6" borderId="32" xfId="3" applyNumberFormat="1" applyBorder="1"/>
    <xf numFmtId="1" fontId="18" fillId="6" borderId="13" xfId="3" applyNumberFormat="1" applyBorder="1"/>
    <xf numFmtId="0" fontId="9" fillId="0" borderId="27" xfId="0" applyFont="1" applyBorder="1" applyAlignment="1">
      <alignment horizontal="center" vertical="center"/>
    </xf>
    <xf numFmtId="0" fontId="9" fillId="0" borderId="0" xfId="0" applyFont="1" applyAlignment="1" applyProtection="1">
      <alignment horizontal="center"/>
      <protection locked="0"/>
    </xf>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horizontal="center" vertical="center"/>
    </xf>
    <xf numFmtId="3" fontId="0" fillId="9" borderId="14" xfId="0" applyNumberFormat="1" applyFill="1" applyBorder="1" applyAlignment="1">
      <alignment horizontal="center"/>
    </xf>
    <xf numFmtId="166" fontId="0" fillId="7" borderId="11" xfId="0" applyNumberFormat="1" applyFill="1" applyBorder="1" applyAlignment="1">
      <alignment horizontal="center"/>
    </xf>
    <xf numFmtId="1" fontId="18" fillId="6" borderId="15" xfId="3" applyNumberFormat="1" applyBorder="1" applyAlignment="1">
      <alignment horizontal="center"/>
    </xf>
    <xf numFmtId="1" fontId="18" fillId="6" borderId="22" xfId="3" applyNumberFormat="1" applyBorder="1" applyAlignment="1">
      <alignment horizontal="center"/>
    </xf>
    <xf numFmtId="1" fontId="18" fillId="6" borderId="14" xfId="3" applyNumberFormat="1" applyBorder="1" applyAlignment="1">
      <alignment horizontal="center"/>
    </xf>
    <xf numFmtId="1" fontId="18" fillId="6" borderId="31" xfId="3" applyNumberFormat="1" applyBorder="1" applyAlignment="1">
      <alignment horizontal="center"/>
    </xf>
    <xf numFmtId="0" fontId="0" fillId="7" borderId="16" xfId="0" applyFill="1" applyBorder="1" applyAlignment="1">
      <alignment horizontal="center"/>
    </xf>
    <xf numFmtId="166" fontId="0" fillId="7" borderId="12" xfId="0" applyNumberFormat="1" applyFill="1" applyBorder="1" applyAlignment="1">
      <alignment horizontal="center"/>
    </xf>
    <xf numFmtId="0" fontId="0" fillId="7" borderId="11" xfId="0" applyFill="1" applyBorder="1" applyAlignment="1">
      <alignment horizontal="center"/>
    </xf>
    <xf numFmtId="3" fontId="0" fillId="8" borderId="11" xfId="0" applyNumberFormat="1" applyFill="1" applyBorder="1" applyAlignment="1">
      <alignment horizontal="center"/>
    </xf>
    <xf numFmtId="3" fontId="18" fillId="6" borderId="6" xfId="3" applyNumberFormat="1" applyBorder="1" applyAlignment="1" applyProtection="1">
      <alignment horizontal="center"/>
      <protection locked="0"/>
    </xf>
    <xf numFmtId="3" fontId="18" fillId="6" borderId="12" xfId="3" applyNumberFormat="1" applyBorder="1" applyAlignment="1" applyProtection="1">
      <alignment horizontal="center"/>
      <protection locked="0"/>
    </xf>
    <xf numFmtId="3" fontId="0" fillId="8" borderId="5" xfId="0" applyNumberFormat="1" applyFill="1" applyBorder="1" applyAlignment="1">
      <alignment horizontal="center"/>
    </xf>
    <xf numFmtId="0" fontId="18" fillId="6" borderId="4" xfId="3" quotePrefix="1" applyBorder="1" applyProtection="1">
      <protection locked="0"/>
    </xf>
    <xf numFmtId="1" fontId="18" fillId="6" borderId="5" xfId="3" applyNumberFormat="1" applyBorder="1" applyProtection="1">
      <protection locked="0"/>
    </xf>
    <xf numFmtId="3" fontId="18" fillId="6" borderId="31" xfId="3" applyNumberFormat="1" applyBorder="1" applyAlignment="1" applyProtection="1">
      <alignment horizontal="center"/>
      <protection locked="0"/>
    </xf>
    <xf numFmtId="3" fontId="0" fillId="8" borderId="11" xfId="0" applyNumberFormat="1" applyFill="1" applyBorder="1"/>
    <xf numFmtId="0" fontId="18" fillId="6" borderId="12" xfId="3" applyBorder="1" applyAlignment="1" applyProtection="1">
      <alignment horizontal="center" vertical="center"/>
      <protection locked="0"/>
    </xf>
    <xf numFmtId="0" fontId="0" fillId="8" borderId="11" xfId="0" applyFill="1" applyBorder="1" applyAlignment="1">
      <alignment horizontal="center"/>
    </xf>
    <xf numFmtId="1" fontId="0" fillId="9" borderId="14" xfId="0" applyNumberFormat="1" applyFill="1" applyBorder="1" applyAlignment="1">
      <alignment horizontal="center"/>
    </xf>
    <xf numFmtId="166" fontId="0" fillId="11" borderId="11" xfId="0" applyNumberFormat="1" applyFill="1" applyBorder="1" applyAlignment="1">
      <alignment horizontal="center"/>
    </xf>
    <xf numFmtId="166" fontId="0" fillId="11" borderId="12" xfId="0" applyNumberFormat="1" applyFill="1" applyBorder="1" applyAlignment="1">
      <alignment horizontal="center"/>
    </xf>
    <xf numFmtId="166" fontId="18" fillId="6" borderId="11" xfId="3" applyNumberFormat="1" applyBorder="1" applyAlignment="1" applyProtection="1">
      <alignment horizontal="center"/>
      <protection locked="0"/>
    </xf>
    <xf numFmtId="166" fontId="18" fillId="6" borderId="12" xfId="3" applyNumberFormat="1" applyBorder="1" applyAlignment="1" applyProtection="1">
      <alignment horizontal="center"/>
      <protection locked="0"/>
    </xf>
    <xf numFmtId="3" fontId="0" fillId="9" borderId="11" xfId="0" applyNumberFormat="1" applyFill="1" applyBorder="1"/>
    <xf numFmtId="3" fontId="0" fillId="0" borderId="11" xfId="0" applyNumberFormat="1" applyBorder="1" applyAlignment="1">
      <alignment horizontal="center"/>
    </xf>
    <xf numFmtId="1" fontId="18" fillId="6" borderId="15" xfId="3" applyNumberFormat="1" applyBorder="1" applyAlignment="1" applyProtection="1">
      <alignment horizontal="center"/>
      <protection locked="0"/>
    </xf>
    <xf numFmtId="9" fontId="18" fillId="6" borderId="11" xfId="3" applyNumberFormat="1" applyBorder="1" applyAlignment="1" applyProtection="1">
      <alignment horizontal="center"/>
      <protection locked="0"/>
    </xf>
    <xf numFmtId="3" fontId="18" fillId="6" borderId="11" xfId="3" applyNumberFormat="1" applyBorder="1" applyAlignment="1" applyProtection="1">
      <alignment horizontal="right"/>
      <protection locked="0"/>
    </xf>
    <xf numFmtId="0" fontId="0" fillId="0" borderId="0" xfId="0" applyAlignment="1">
      <alignment horizontal="centerContinuous" wrapText="1"/>
    </xf>
    <xf numFmtId="0" fontId="0" fillId="0" borderId="0" xfId="0" applyAlignment="1">
      <alignment horizontal="centerContinuous"/>
    </xf>
    <xf numFmtId="3" fontId="0" fillId="0" borderId="11" xfId="0" applyNumberFormat="1" applyBorder="1" applyAlignment="1">
      <alignment horizontal="right"/>
    </xf>
    <xf numFmtId="0" fontId="0" fillId="0" borderId="10" xfId="0" applyBorder="1"/>
    <xf numFmtId="1" fontId="0" fillId="0" borderId="11" xfId="0" applyNumberFormat="1" applyBorder="1" applyAlignment="1">
      <alignment horizontal="center"/>
    </xf>
    <xf numFmtId="0" fontId="0" fillId="0" borderId="11" xfId="0" applyBorder="1" applyAlignment="1">
      <alignment horizontal="center"/>
    </xf>
    <xf numFmtId="3" fontId="2" fillId="7" borderId="14" xfId="0" applyNumberFormat="1" applyFont="1" applyFill="1" applyBorder="1" applyProtection="1">
      <protection locked="0"/>
    </xf>
    <xf numFmtId="3" fontId="1" fillId="8" borderId="15" xfId="1" applyNumberFormat="1" applyFont="1" applyFill="1" applyBorder="1" applyProtection="1"/>
    <xf numFmtId="164" fontId="1" fillId="8" borderId="31" xfId="1" applyNumberFormat="1" applyFont="1" applyFill="1" applyBorder="1" applyProtection="1"/>
    <xf numFmtId="3" fontId="0" fillId="9" borderId="15" xfId="0" applyNumberFormat="1" applyFill="1" applyBorder="1" applyAlignment="1">
      <alignment horizontal="center"/>
    </xf>
    <xf numFmtId="3" fontId="1" fillId="7" borderId="31" xfId="1" applyNumberFormat="1" applyFont="1" applyFill="1" applyBorder="1" applyProtection="1">
      <protection locked="0"/>
    </xf>
    <xf numFmtId="9" fontId="18" fillId="6" borderId="15" xfId="3" applyNumberFormat="1" applyBorder="1" applyAlignment="1" applyProtection="1">
      <alignment horizontal="center"/>
      <protection locked="0"/>
    </xf>
    <xf numFmtId="0" fontId="6" fillId="7" borderId="8" xfId="0" applyFont="1" applyFill="1" applyBorder="1" applyAlignment="1">
      <alignment horizontal="center" vertical="center"/>
    </xf>
    <xf numFmtId="1" fontId="18" fillId="6" borderId="7" xfId="3" applyNumberFormat="1" applyBorder="1" applyAlignment="1">
      <alignment horizontal="center"/>
    </xf>
    <xf numFmtId="3" fontId="18" fillId="6" borderId="7" xfId="3" applyNumberFormat="1" applyBorder="1" applyAlignment="1">
      <alignment horizontal="center"/>
    </xf>
    <xf numFmtId="166" fontId="18" fillId="6" borderId="11" xfId="3" applyNumberFormat="1" applyBorder="1" applyAlignment="1">
      <alignment horizontal="center"/>
    </xf>
    <xf numFmtId="166" fontId="18" fillId="6" borderId="12" xfId="3" applyNumberFormat="1" applyBorder="1" applyAlignment="1">
      <alignment horizontal="center"/>
    </xf>
    <xf numFmtId="166" fontId="18" fillId="6" borderId="11" xfId="3" applyNumberFormat="1" applyBorder="1" applyAlignment="1" applyProtection="1">
      <alignment horizontal="center" vertical="center" wrapText="1"/>
      <protection locked="0"/>
    </xf>
    <xf numFmtId="166" fontId="18" fillId="6" borderId="12" xfId="3" applyNumberFormat="1" applyBorder="1" applyAlignment="1" applyProtection="1">
      <alignment horizontal="center" vertical="center"/>
      <protection locked="0"/>
    </xf>
    <xf numFmtId="167" fontId="18" fillId="6" borderId="11" xfId="3" applyNumberFormat="1" applyBorder="1" applyAlignment="1" applyProtection="1">
      <alignment horizontal="center" vertical="center" wrapText="1"/>
      <protection locked="0"/>
    </xf>
    <xf numFmtId="167" fontId="22" fillId="6" borderId="11" xfId="3" applyNumberFormat="1" applyFont="1" applyBorder="1" applyAlignment="1" applyProtection="1">
      <alignment horizontal="center" vertical="center" wrapText="1"/>
      <protection locked="0"/>
    </xf>
    <xf numFmtId="167" fontId="18" fillId="6" borderId="12" xfId="3" applyNumberFormat="1" applyBorder="1" applyAlignment="1" applyProtection="1">
      <alignment horizontal="center" vertical="center"/>
      <protection locked="0"/>
    </xf>
    <xf numFmtId="166" fontId="0" fillId="7" borderId="16" xfId="0" applyNumberFormat="1" applyFill="1" applyBorder="1" applyAlignment="1">
      <alignment horizontal="center"/>
    </xf>
    <xf numFmtId="166" fontId="0" fillId="7" borderId="26" xfId="0" applyNumberFormat="1" applyFill="1" applyBorder="1" applyAlignment="1">
      <alignment horizontal="center"/>
    </xf>
    <xf numFmtId="166" fontId="0" fillId="11" borderId="37" xfId="0" applyNumberFormat="1" applyFill="1" applyBorder="1" applyAlignment="1">
      <alignment horizontal="center"/>
    </xf>
    <xf numFmtId="166" fontId="0" fillId="7" borderId="12" xfId="0" applyNumberFormat="1" applyFill="1" applyBorder="1"/>
    <xf numFmtId="3" fontId="1" fillId="2" borderId="39" xfId="2" applyNumberFormat="1" applyBorder="1"/>
    <xf numFmtId="166" fontId="1" fillId="2" borderId="2" xfId="2" applyNumberFormat="1" applyBorder="1" applyAlignment="1">
      <alignment horizontal="center"/>
    </xf>
    <xf numFmtId="166" fontId="1" fillId="2" borderId="41" xfId="2" applyNumberFormat="1" applyBorder="1"/>
    <xf numFmtId="166" fontId="1" fillId="2" borderId="41" xfId="2" applyNumberFormat="1" applyBorder="1" applyAlignment="1">
      <alignment horizontal="center"/>
    </xf>
    <xf numFmtId="166" fontId="1" fillId="2" borderId="39" xfId="2" applyNumberFormat="1" applyBorder="1"/>
    <xf numFmtId="166" fontId="1" fillId="4" borderId="41" xfId="2" applyNumberFormat="1" applyFill="1" applyBorder="1" applyAlignment="1">
      <alignment horizontal="center"/>
    </xf>
    <xf numFmtId="166" fontId="1" fillId="2" borderId="34" xfId="2" applyNumberFormat="1" applyBorder="1" applyAlignment="1">
      <alignment horizontal="center"/>
    </xf>
    <xf numFmtId="166" fontId="1" fillId="4" borderId="34" xfId="2" applyNumberFormat="1" applyFill="1" applyBorder="1" applyAlignment="1">
      <alignment horizontal="center"/>
    </xf>
    <xf numFmtId="168" fontId="18" fillId="6" borderId="12" xfId="3" applyNumberFormat="1" applyBorder="1" applyAlignment="1" applyProtection="1">
      <alignment horizontal="center"/>
      <protection locked="0"/>
    </xf>
    <xf numFmtId="1" fontId="18" fillId="6" borderId="32" xfId="3" applyNumberFormat="1" applyBorder="1" applyAlignment="1">
      <alignment horizontal="center"/>
    </xf>
    <xf numFmtId="0" fontId="26" fillId="0" borderId="0" xfId="0" applyFont="1"/>
    <xf numFmtId="0" fontId="27" fillId="0" borderId="0" xfId="0" applyFont="1"/>
    <xf numFmtId="0" fontId="27" fillId="12" borderId="11" xfId="0" applyFont="1" applyFill="1" applyBorder="1"/>
    <xf numFmtId="0" fontId="27" fillId="12" borderId="11" xfId="0" applyFont="1" applyFill="1" applyBorder="1" applyAlignment="1">
      <alignment horizontal="center"/>
    </xf>
    <xf numFmtId="0" fontId="0" fillId="9" borderId="6" xfId="0" applyFill="1" applyBorder="1"/>
    <xf numFmtId="0" fontId="27" fillId="12" borderId="16" xfId="0" applyFont="1" applyFill="1" applyBorder="1" applyAlignment="1">
      <alignment horizontal="center"/>
    </xf>
    <xf numFmtId="0" fontId="0" fillId="9" borderId="12" xfId="0" applyFill="1" applyBorder="1"/>
    <xf numFmtId="0" fontId="0" fillId="9" borderId="17" xfId="0" applyFill="1" applyBorder="1"/>
    <xf numFmtId="0" fontId="0" fillId="9" borderId="19" xfId="0" applyFill="1" applyBorder="1"/>
    <xf numFmtId="0" fontId="0" fillId="9" borderId="20" xfId="0" applyFill="1" applyBorder="1"/>
    <xf numFmtId="0" fontId="27" fillId="0" borderId="69" xfId="0" applyFont="1" applyBorder="1"/>
    <xf numFmtId="0" fontId="27" fillId="0" borderId="11" xfId="0" applyFont="1" applyBorder="1"/>
    <xf numFmtId="0" fontId="27" fillId="0" borderId="15" xfId="0" applyFont="1" applyBorder="1"/>
    <xf numFmtId="0" fontId="27" fillId="12" borderId="11" xfId="0" applyFont="1" applyFill="1" applyBorder="1" applyAlignment="1">
      <alignment horizontal="left" indent="1"/>
    </xf>
    <xf numFmtId="0" fontId="27" fillId="0" borderId="69" xfId="0" applyFont="1" applyBorder="1" applyAlignment="1">
      <alignment horizontal="left" indent="2"/>
    </xf>
    <xf numFmtId="2" fontId="27" fillId="0" borderId="11" xfId="0" applyNumberFormat="1" applyFont="1" applyBorder="1"/>
    <xf numFmtId="8" fontId="18" fillId="6" borderId="11" xfId="3" applyNumberFormat="1" applyBorder="1"/>
    <xf numFmtId="0" fontId="18" fillId="6" borderId="11" xfId="3" applyBorder="1"/>
    <xf numFmtId="2" fontId="27" fillId="12" borderId="11" xfId="0" applyNumberFormat="1" applyFont="1" applyFill="1" applyBorder="1"/>
    <xf numFmtId="2" fontId="27" fillId="0" borderId="0" xfId="0" applyNumberFormat="1" applyFont="1"/>
    <xf numFmtId="0" fontId="27" fillId="0" borderId="70" xfId="0" applyFont="1" applyBorder="1"/>
    <xf numFmtId="0" fontId="18" fillId="6" borderId="37" xfId="3" applyBorder="1" applyAlignment="1">
      <alignment horizontal="left" indent="2"/>
    </xf>
    <xf numFmtId="0" fontId="27" fillId="0" borderId="37" xfId="0" applyFont="1" applyBorder="1" applyAlignment="1">
      <alignment horizontal="left" indent="2"/>
    </xf>
    <xf numFmtId="0" fontId="18" fillId="6" borderId="71" xfId="3" applyBorder="1" applyAlignment="1">
      <alignment horizontal="left" indent="2"/>
    </xf>
    <xf numFmtId="0" fontId="27" fillId="0" borderId="71" xfId="0" applyFont="1" applyBorder="1" applyAlignment="1">
      <alignment horizontal="left" indent="2"/>
    </xf>
    <xf numFmtId="0" fontId="18" fillId="6" borderId="15" xfId="3" applyBorder="1" applyAlignment="1">
      <alignment horizontal="left" indent="2"/>
    </xf>
    <xf numFmtId="0" fontId="27" fillId="0" borderId="15" xfId="0" applyFont="1" applyBorder="1" applyAlignment="1">
      <alignment horizontal="left" indent="2"/>
    </xf>
    <xf numFmtId="2" fontId="0" fillId="0" borderId="0" xfId="0" applyNumberFormat="1"/>
    <xf numFmtId="2" fontId="26" fillId="0" borderId="0" xfId="0" applyNumberFormat="1" applyFont="1"/>
    <xf numFmtId="2" fontId="27" fillId="12" borderId="11" xfId="0" applyNumberFormat="1" applyFont="1" applyFill="1" applyBorder="1" applyAlignment="1">
      <alignment horizontal="center"/>
    </xf>
    <xf numFmtId="169" fontId="18" fillId="6" borderId="11" xfId="3" applyNumberFormat="1" applyBorder="1"/>
    <xf numFmtId="2" fontId="27" fillId="0" borderId="70" xfId="0" applyNumberFormat="1" applyFont="1" applyBorder="1"/>
    <xf numFmtId="8" fontId="0" fillId="0" borderId="0" xfId="0" applyNumberFormat="1"/>
    <xf numFmtId="0" fontId="0" fillId="0" borderId="11" xfId="0" applyBorder="1" applyAlignment="1">
      <alignment horizontal="right"/>
    </xf>
    <xf numFmtId="1" fontId="0" fillId="0" borderId="11" xfId="0" applyNumberFormat="1" applyBorder="1" applyAlignment="1">
      <alignment horizontal="right"/>
    </xf>
    <xf numFmtId="1" fontId="0" fillId="0" borderId="19" xfId="0" applyNumberFormat="1" applyBorder="1" applyAlignment="1">
      <alignment horizontal="right"/>
    </xf>
    <xf numFmtId="3" fontId="18" fillId="6" borderId="11" xfId="3" applyNumberFormat="1" applyBorder="1" applyAlignment="1" applyProtection="1">
      <alignment horizontal="center"/>
      <protection locked="0"/>
    </xf>
    <xf numFmtId="2" fontId="18" fillId="13" borderId="11" xfId="3" applyNumberFormat="1" applyFill="1" applyBorder="1"/>
    <xf numFmtId="2" fontId="25" fillId="13" borderId="11" xfId="3" applyNumberFormat="1" applyFont="1" applyFill="1" applyBorder="1"/>
    <xf numFmtId="3" fontId="18" fillId="6" borderId="15" xfId="3" applyNumberFormat="1" applyBorder="1" applyAlignment="1" applyProtection="1">
      <alignment horizontal="center"/>
      <protection locked="0"/>
    </xf>
    <xf numFmtId="169" fontId="27" fillId="12" borderId="11" xfId="0" applyNumberFormat="1" applyFont="1" applyFill="1" applyBorder="1"/>
    <xf numFmtId="4" fontId="27" fillId="12" borderId="11" xfId="0" applyNumberFormat="1" applyFont="1" applyFill="1" applyBorder="1"/>
    <xf numFmtId="4" fontId="18" fillId="6" borderId="11" xfId="3" applyNumberFormat="1" applyBorder="1"/>
    <xf numFmtId="0" fontId="24" fillId="0" borderId="0" xfId="0" applyFont="1" applyAlignment="1">
      <alignment horizontal="center"/>
    </xf>
    <xf numFmtId="0" fontId="2" fillId="0" borderId="55" xfId="0" applyFont="1" applyBorder="1" applyAlignment="1">
      <alignment horizontal="center" vertical="center"/>
    </xf>
    <xf numFmtId="0" fontId="2" fillId="0" borderId="66"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14" fontId="0" fillId="0" borderId="0" xfId="0" applyNumberFormat="1" applyAlignment="1" applyProtection="1">
      <alignment horizontal="left"/>
      <protection locked="0"/>
    </xf>
    <xf numFmtId="0" fontId="0" fillId="0" borderId="0" xfId="0" applyAlignment="1">
      <alignment horizontal="left"/>
    </xf>
    <xf numFmtId="0" fontId="20" fillId="0" borderId="0" xfId="4" applyAlignment="1" applyProtection="1">
      <alignment horizontal="left"/>
      <protection locked="0"/>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21" fillId="0" borderId="51" xfId="0" applyFont="1" applyBorder="1" applyAlignment="1">
      <alignment horizontal="center" vertical="center"/>
    </xf>
    <xf numFmtId="0" fontId="21" fillId="0" borderId="67" xfId="0" applyFont="1" applyBorder="1" applyAlignment="1">
      <alignment horizontal="center" vertical="center"/>
    </xf>
    <xf numFmtId="0" fontId="2" fillId="0" borderId="65" xfId="0" applyFont="1" applyBorder="1" applyAlignment="1">
      <alignment horizontal="center" vertical="center"/>
    </xf>
    <xf numFmtId="0" fontId="2" fillId="0" borderId="14" xfId="0" applyFont="1" applyBorder="1" applyAlignment="1">
      <alignment horizontal="center" vertical="center"/>
    </xf>
    <xf numFmtId="0" fontId="0" fillId="0" borderId="0" xfId="0" applyAlignment="1">
      <alignment wrapText="1"/>
    </xf>
    <xf numFmtId="0" fontId="10" fillId="0" borderId="0" xfId="0" applyFont="1" applyAlignment="1">
      <alignment horizontal="right"/>
    </xf>
    <xf numFmtId="0" fontId="0" fillId="0" borderId="0" xfId="0" applyAlignment="1">
      <alignment horizont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8"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9"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top" wrapText="1"/>
    </xf>
    <xf numFmtId="0" fontId="2" fillId="0" borderId="0" xfId="0" applyFont="1" applyAlignment="1">
      <alignment vertical="center"/>
    </xf>
    <xf numFmtId="0" fontId="0" fillId="0" borderId="0" xfId="0"/>
    <xf numFmtId="0" fontId="0" fillId="0" borderId="2" xfId="0" applyBorder="1"/>
    <xf numFmtId="0" fontId="0" fillId="0" borderId="3" xfId="0" applyBorder="1"/>
    <xf numFmtId="0" fontId="0" fillId="0" borderId="0" xfId="0" applyAlignment="1">
      <alignment horizontal="left" wrapText="1"/>
    </xf>
    <xf numFmtId="0" fontId="0" fillId="0" borderId="0" xfId="0" applyAlignment="1">
      <alignment vertical="center"/>
    </xf>
    <xf numFmtId="0" fontId="15" fillId="0" borderId="0" xfId="0" applyFont="1" applyAlignment="1">
      <alignment horizontal="center"/>
    </xf>
    <xf numFmtId="0" fontId="16" fillId="0" borderId="0" xfId="0" applyFont="1" applyAlignment="1">
      <alignment horizontal="center"/>
    </xf>
    <xf numFmtId="0" fontId="14" fillId="0" borderId="0" xfId="0" applyFont="1"/>
    <xf numFmtId="0" fontId="0" fillId="0" borderId="0" xfId="0"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2" xfId="0" applyFont="1" applyBorder="1" applyAlignment="1">
      <alignment horizontal="center" vertical="center"/>
    </xf>
    <xf numFmtId="0" fontId="13" fillId="0" borderId="2" xfId="0" applyFont="1" applyBorder="1" applyAlignment="1">
      <alignment horizontal="center" vertical="center"/>
    </xf>
    <xf numFmtId="0" fontId="10" fillId="0" borderId="1" xfId="0" applyFont="1" applyBorder="1" applyAlignment="1">
      <alignment horizontal="center" vertical="center"/>
    </xf>
    <xf numFmtId="0" fontId="0" fillId="0" borderId="35" xfId="0" applyBorder="1"/>
    <xf numFmtId="0" fontId="7" fillId="7" borderId="42"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46" xfId="0" applyFont="1" applyFill="1" applyBorder="1" applyAlignment="1">
      <alignment horizontal="center" vertical="center"/>
    </xf>
    <xf numFmtId="0" fontId="7" fillId="7" borderId="42" xfId="0" applyFont="1" applyFill="1" applyBorder="1" applyAlignment="1">
      <alignment horizontal="center" vertical="center" wrapText="1"/>
    </xf>
    <xf numFmtId="0" fontId="0" fillId="7" borderId="33" xfId="0" applyFill="1" applyBorder="1" applyAlignment="1">
      <alignment horizontal="center" vertical="center"/>
    </xf>
    <xf numFmtId="0" fontId="0" fillId="7" borderId="23" xfId="0" applyFill="1" applyBorder="1" applyAlignment="1">
      <alignment horizontal="center" vertical="center"/>
    </xf>
    <xf numFmtId="0" fontId="10" fillId="7" borderId="42" xfId="0" applyFont="1" applyFill="1" applyBorder="1" applyAlignment="1">
      <alignment horizontal="center" vertical="center"/>
    </xf>
    <xf numFmtId="0" fontId="0" fillId="7" borderId="43" xfId="0" applyFill="1" applyBorder="1" applyAlignment="1">
      <alignment horizontal="center" vertical="center"/>
    </xf>
    <xf numFmtId="0" fontId="0" fillId="7" borderId="44" xfId="0" applyFill="1" applyBorder="1" applyAlignment="1">
      <alignment horizontal="center" vertical="center"/>
    </xf>
    <xf numFmtId="0" fontId="0" fillId="7" borderId="9" xfId="0" applyFill="1" applyBorder="1" applyAlignment="1">
      <alignment horizontal="center" vertical="center"/>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20" fillId="0" borderId="0" xfId="4" applyAlignment="1">
      <alignment horizontal="left"/>
    </xf>
    <xf numFmtId="0" fontId="7" fillId="0" borderId="24" xfId="0" applyFont="1" applyBorder="1" applyAlignment="1">
      <alignment horizontal="center" vertical="center"/>
    </xf>
    <xf numFmtId="0" fontId="2" fillId="0" borderId="0" xfId="0" applyFont="1" applyAlignment="1">
      <alignment horizontal="center" vertical="center"/>
    </xf>
    <xf numFmtId="0" fontId="0" fillId="0" borderId="0" xfId="0" applyAlignment="1" applyProtection="1">
      <alignment wrapText="1"/>
      <protection locked="0"/>
    </xf>
    <xf numFmtId="0" fontId="10" fillId="0" borderId="0" xfId="0" applyFont="1" applyAlignment="1" applyProtection="1">
      <alignment horizontal="right"/>
      <protection locked="0"/>
    </xf>
    <xf numFmtId="0" fontId="0" fillId="0" borderId="24" xfId="0" applyBorder="1" applyAlignment="1">
      <alignment horizontal="center" vertical="center"/>
    </xf>
    <xf numFmtId="0" fontId="2" fillId="0" borderId="2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24" xfId="0" applyBorder="1"/>
    <xf numFmtId="0" fontId="22" fillId="6" borderId="42" xfId="3" applyFont="1" applyBorder="1" applyAlignment="1">
      <alignment horizontal="center" vertical="center"/>
    </xf>
    <xf numFmtId="0" fontId="22" fillId="6" borderId="43" xfId="3" applyFont="1" applyBorder="1" applyAlignment="1">
      <alignment horizontal="center" vertical="center"/>
    </xf>
    <xf numFmtId="0" fontId="18" fillId="6" borderId="45" xfId="3" applyBorder="1" applyAlignment="1">
      <alignment horizontal="center" vertical="center"/>
    </xf>
    <xf numFmtId="0" fontId="18" fillId="6" borderId="46" xfId="3" applyBorder="1" applyAlignment="1">
      <alignment horizontal="center" vertical="center"/>
    </xf>
    <xf numFmtId="0" fontId="18" fillId="6" borderId="44" xfId="3" applyBorder="1" applyAlignment="1">
      <alignment horizontal="center" vertical="center"/>
    </xf>
    <xf numFmtId="0" fontId="18" fillId="6" borderId="9" xfId="3" applyBorder="1" applyAlignment="1">
      <alignment horizontal="center" vertical="center"/>
    </xf>
    <xf numFmtId="0" fontId="18" fillId="6" borderId="33" xfId="3" applyBorder="1" applyAlignment="1">
      <alignment horizontal="center" vertical="center"/>
    </xf>
    <xf numFmtId="0" fontId="18" fillId="6" borderId="23" xfId="3" applyBorder="1" applyAlignment="1">
      <alignment horizontal="center" vertical="center"/>
    </xf>
    <xf numFmtId="0" fontId="10" fillId="0" borderId="0" xfId="0" applyFont="1" applyAlignment="1">
      <alignment horizontal="left"/>
    </xf>
    <xf numFmtId="0" fontId="23" fillId="6" borderId="42" xfId="3" applyFont="1" applyBorder="1" applyAlignment="1" applyProtection="1">
      <alignment horizontal="center" vertical="center"/>
      <protection locked="0"/>
    </xf>
    <xf numFmtId="0" fontId="23" fillId="6" borderId="43" xfId="3" applyFont="1" applyBorder="1" applyAlignment="1" applyProtection="1">
      <alignment horizontal="center" vertical="center"/>
      <protection locked="0"/>
    </xf>
    <xf numFmtId="0" fontId="18" fillId="6" borderId="44" xfId="3" applyBorder="1" applyAlignment="1" applyProtection="1">
      <alignment horizontal="center" vertical="center"/>
      <protection locked="0"/>
    </xf>
    <xf numFmtId="0" fontId="18" fillId="6" borderId="9" xfId="3" applyBorder="1" applyAlignment="1" applyProtection="1">
      <alignment horizontal="center" vertical="center"/>
      <protection locked="0"/>
    </xf>
    <xf numFmtId="0" fontId="18" fillId="6" borderId="45" xfId="3" applyBorder="1" applyAlignment="1" applyProtection="1">
      <alignment horizontal="center" vertical="center"/>
      <protection locked="0"/>
    </xf>
    <xf numFmtId="0" fontId="18" fillId="6" borderId="46" xfId="3" applyBorder="1" applyAlignment="1" applyProtection="1">
      <alignment horizontal="center" vertical="center"/>
      <protection locked="0"/>
    </xf>
    <xf numFmtId="0" fontId="18" fillId="6" borderId="33" xfId="3" applyBorder="1" applyAlignment="1" applyProtection="1">
      <alignment horizontal="center" vertical="center"/>
      <protection locked="0"/>
    </xf>
    <xf numFmtId="0" fontId="18" fillId="6" borderId="23" xfId="3" applyBorder="1" applyAlignment="1" applyProtection="1">
      <alignment horizontal="center" vertical="center"/>
      <protection locked="0"/>
    </xf>
    <xf numFmtId="0" fontId="2" fillId="0" borderId="0" xfId="0" applyFont="1" applyAlignment="1">
      <alignment horizontal="right"/>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cellXfs>
  <cellStyles count="5">
    <cellStyle name="20% - Accent5" xfId="2" builtinId="46"/>
    <cellStyle name="Good" xfId="3" builtinId="26"/>
    <cellStyle name="Hyperlink" xfId="4" builtinId="8"/>
    <cellStyle name="Normal" xfId="0" builtinId="0"/>
    <cellStyle name="Percent" xfId="1" builtinId="5"/>
  </cellStyles>
  <dxfs count="0"/>
  <tableStyles count="1" defaultTableStyle="TableStyleMedium2" defaultPivotStyle="PivotStyleLight16">
    <tableStyle name="Invisible" pivot="0" table="0" count="0" xr9:uid="{A9B8F7FE-5891-4F8A-8A9F-E27E3F5FC0D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9525</xdr:colOff>
      <xdr:row>2</xdr:row>
      <xdr:rowOff>180975</xdr:rowOff>
    </xdr:from>
    <xdr:ext cx="12192000" cy="22794189"/>
    <xdr:sp macro="" textlink="">
      <xdr:nvSpPr>
        <xdr:cNvPr id="2" name="TextBox 1">
          <a:extLst>
            <a:ext uri="{FF2B5EF4-FFF2-40B4-BE49-F238E27FC236}">
              <a16:creationId xmlns:a16="http://schemas.microsoft.com/office/drawing/2014/main" id="{86B1CD49-63B3-4ACC-BE07-94F828FEEF70}"/>
            </a:ext>
          </a:extLst>
        </xdr:cNvPr>
        <xdr:cNvSpPr txBox="1"/>
      </xdr:nvSpPr>
      <xdr:spPr>
        <a:xfrm>
          <a:off x="619125" y="561975"/>
          <a:ext cx="12192000" cy="22794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200" b="0"/>
            <a:t>This Quarterly</a:t>
          </a:r>
          <a:r>
            <a:rPr lang="en-US" sz="1200" b="0" baseline="0"/>
            <a:t> Template will be provided each quarter partially filled in with data submitted in the DPS DMM filing system. It is the Administrators responsibility to check the pre-filled information. The pre-filled categories will be protected, but not with a password so Administrators can alter pre-filled or add information. Please protect again after any needed changes. Administrator data will be open to change even when sheets are protected.</a:t>
          </a:r>
        </a:p>
        <a:p>
          <a:endParaRPr lang="en-US" sz="1200" b="0"/>
        </a:p>
        <a:p>
          <a:r>
            <a:rPr lang="en-US" sz="1400" b="1"/>
            <a:t>Instructions</a:t>
          </a:r>
        </a:p>
        <a:p>
          <a:endParaRPr lang="en-US" sz="1200" b="0" i="0"/>
        </a:p>
        <a:p>
          <a:r>
            <a:rPr lang="en-US" sz="1200" b="0" i="0" baseline="0"/>
            <a:t>These templates are to be filled out Quarterly to provide transparency and fulfill the Commission reporting requirements and </a:t>
          </a:r>
          <a:r>
            <a:rPr lang="en-US" sz="1100">
              <a:solidFill>
                <a:schemeClr val="dk1"/>
              </a:solidFill>
              <a:effectLst/>
              <a:latin typeface="+mn-lt"/>
              <a:ea typeface="+mn-ea"/>
              <a:cs typeface="+mn-cs"/>
            </a:rPr>
            <a:t>availability </a:t>
          </a:r>
          <a:r>
            <a:rPr lang="en-US" sz="1200" b="0" i="0" baseline="0"/>
            <a:t> of the reported data on the DPS CCA webpage.</a:t>
          </a:r>
        </a:p>
        <a:p>
          <a:r>
            <a:rPr lang="en-US" sz="1200" b="0" i="0" baseline="0"/>
            <a:t>Please feel free to contact DPS using the CCA Program mailbox cca@dps.ny.gov or Mick Cipollo at 518-473-6176 for question regarding this template</a:t>
          </a:r>
          <a:endParaRPr lang="en-US" sz="1200" b="0" i="0"/>
        </a:p>
        <a:p>
          <a:endParaRPr lang="en-US" sz="1200" b="1"/>
        </a:p>
        <a:p>
          <a:r>
            <a:rPr lang="en-US" sz="1200" b="1"/>
            <a:t>Data Quarterly</a:t>
          </a:r>
        </a:p>
        <a:p>
          <a:r>
            <a:rPr lang="en-US" sz="1200" b="0"/>
            <a:t>-Municipal Opt-Out supply data</a:t>
          </a:r>
        </a:p>
        <a:p>
          <a:pPr lvl="1"/>
          <a:r>
            <a:rPr lang="en-US" sz="1200" b="1"/>
            <a:t>Municipal Info Electric </a:t>
          </a:r>
          <a:r>
            <a:rPr lang="en-US" sz="1200" b="0"/>
            <a:t>TAB</a:t>
          </a:r>
        </a:p>
        <a:p>
          <a:pPr lvl="1"/>
          <a:r>
            <a:rPr lang="en-US" sz="1200" b="0"/>
            <a:t>-Opt-Out</a:t>
          </a:r>
          <a:r>
            <a:rPr lang="en-US" sz="1200" b="0" baseline="0"/>
            <a:t> Eligible reported by municipality for Opt-Out Letters for 1st letter of CCA Supply, one-time per new CCA supply program</a:t>
          </a:r>
        </a:p>
        <a:p>
          <a:pPr lvl="1"/>
          <a:r>
            <a:rPr lang="en-US" sz="1200" b="1" baseline="0"/>
            <a:t>Monthly Electric Supply (kWh) </a:t>
          </a:r>
          <a:r>
            <a:rPr lang="en-US" sz="1200" b="0" baseline="0"/>
            <a:t>TAB</a:t>
          </a:r>
          <a:endParaRPr lang="en-US" sz="1200" b="1" baseline="0"/>
        </a:p>
        <a:p>
          <a:pPr lvl="1"/>
          <a:r>
            <a:rPr lang="en-US" sz="1200" b="0" baseline="0"/>
            <a:t>-Monthly Energy Data</a:t>
          </a:r>
        </a:p>
        <a:p>
          <a:pPr lvl="2"/>
          <a:r>
            <a:rPr lang="en-US" sz="1200" b="0" baseline="0"/>
            <a:t>-Standard Supply kWh from ESCO</a:t>
          </a:r>
        </a:p>
        <a:p>
          <a:pPr lvl="2"/>
          <a:r>
            <a:rPr lang="en-US" sz="1200" b="0" baseline="0"/>
            <a:t>-Renewable Supply kWh from ESCO</a:t>
          </a:r>
        </a:p>
        <a:p>
          <a:pPr lvl="2"/>
          <a:r>
            <a:rPr lang="en-US" sz="1200" b="0" baseline="0"/>
            <a:t>-participants for load from ESCO</a:t>
          </a:r>
        </a:p>
        <a:p>
          <a:pPr lvl="2"/>
          <a:r>
            <a:rPr lang="en-US" sz="1200" b="0" baseline="0"/>
            <a:t>-Gas Supply therms, if applicable</a:t>
          </a:r>
        </a:p>
        <a:p>
          <a:pPr lvl="1"/>
          <a:r>
            <a:rPr lang="en-US" sz="1200" b="1" baseline="0"/>
            <a:t>Q1 Electric Reporting </a:t>
          </a:r>
          <a:r>
            <a:rPr lang="en-US" sz="1200" b="0" baseline="0"/>
            <a:t>TAB</a:t>
          </a:r>
        </a:p>
        <a:p>
          <a:pPr lvl="1"/>
          <a:r>
            <a:rPr lang="en-US" sz="1200" b="0" baseline="0"/>
            <a:t>-Initial </a:t>
          </a:r>
          <a:r>
            <a:rPr lang="en-US" sz="1100" b="0">
              <a:solidFill>
                <a:schemeClr val="dk1"/>
              </a:solidFill>
              <a:effectLst/>
              <a:latin typeface="+mn-lt"/>
              <a:ea typeface="+mn-ea"/>
              <a:cs typeface="+mn-cs"/>
            </a:rPr>
            <a:t>Opt-Out</a:t>
          </a:r>
          <a:r>
            <a:rPr lang="en-US" sz="1100" b="0" baseline="0">
              <a:solidFill>
                <a:schemeClr val="dk1"/>
              </a:solidFill>
              <a:effectLst/>
              <a:latin typeface="+mn-lt"/>
              <a:ea typeface="+mn-ea"/>
              <a:cs typeface="+mn-cs"/>
            </a:rPr>
            <a:t> rate (%) for 1st letter of CCA Supply, one-time per new CCA supply program]</a:t>
          </a:r>
        </a:p>
        <a:p>
          <a:pPr lvl="1"/>
          <a:r>
            <a:rPr lang="en-US" sz="1100" b="0" baseline="0">
              <a:solidFill>
                <a:schemeClr val="dk1"/>
              </a:solidFill>
              <a:effectLst/>
              <a:latin typeface="+mn-lt"/>
              <a:ea typeface="+mn-ea"/>
              <a:cs typeface="+mn-cs"/>
            </a:rPr>
            <a:t>-Accounts Opting-Out During Current Period</a:t>
          </a:r>
        </a:p>
        <a:p>
          <a:pPr lvl="1"/>
          <a:r>
            <a:rPr lang="en-US" sz="1100" b="0" baseline="0">
              <a:solidFill>
                <a:schemeClr val="dk1"/>
              </a:solidFill>
              <a:effectLst/>
              <a:latin typeface="+mn-lt"/>
              <a:ea typeface="+mn-ea"/>
              <a:cs typeface="+mn-cs"/>
            </a:rPr>
            <a:t>-Complaints During Current Period</a:t>
          </a:r>
        </a:p>
        <a:p>
          <a:pPr lvl="1"/>
          <a:r>
            <a:rPr lang="en-US" sz="1200" b="1" baseline="0">
              <a:solidFill>
                <a:schemeClr val="dk1"/>
              </a:solidFill>
              <a:effectLst/>
              <a:latin typeface="+mn-lt"/>
              <a:ea typeface="+mn-ea"/>
              <a:cs typeface="+mn-cs"/>
            </a:rPr>
            <a:t>Monthly GAS Supply (kWh) </a:t>
          </a:r>
          <a:r>
            <a:rPr lang="en-US" sz="1200" b="0" baseline="0">
              <a:solidFill>
                <a:schemeClr val="dk1"/>
              </a:solidFill>
              <a:effectLst/>
              <a:latin typeface="+mn-lt"/>
              <a:ea typeface="+mn-ea"/>
              <a:cs typeface="+mn-cs"/>
            </a:rPr>
            <a:t>TAB</a:t>
          </a:r>
          <a:endParaRPr lang="en-US">
            <a:effectLst/>
          </a:endParaRPr>
        </a:p>
        <a:p>
          <a:pPr lvl="2"/>
          <a:r>
            <a:rPr lang="en-US" sz="1100" b="0" baseline="0">
              <a:solidFill>
                <a:schemeClr val="dk1"/>
              </a:solidFill>
              <a:effectLst/>
              <a:latin typeface="+mn-lt"/>
              <a:ea typeface="+mn-ea"/>
              <a:cs typeface="+mn-cs"/>
            </a:rPr>
            <a:t>-Monthly Energy Data</a:t>
          </a:r>
          <a:endParaRPr lang="en-US">
            <a:effectLst/>
          </a:endParaRPr>
        </a:p>
        <a:p>
          <a:pPr lvl="2"/>
          <a:r>
            <a:rPr lang="en-US" sz="1100" b="0" baseline="0">
              <a:solidFill>
                <a:schemeClr val="dk1"/>
              </a:solidFill>
              <a:effectLst/>
              <a:latin typeface="+mn-lt"/>
              <a:ea typeface="+mn-ea"/>
              <a:cs typeface="+mn-cs"/>
            </a:rPr>
            <a:t>-Standard GAS Supply therms from ESCO</a:t>
          </a:r>
          <a:endParaRPr lang="en-US">
            <a:effectLst/>
          </a:endParaRPr>
        </a:p>
        <a:p>
          <a:pPr lvl="2"/>
          <a:r>
            <a:rPr lang="en-US" sz="1100" b="0" baseline="0">
              <a:solidFill>
                <a:schemeClr val="dk1"/>
              </a:solidFill>
              <a:effectLst/>
              <a:latin typeface="+mn-lt"/>
              <a:ea typeface="+mn-ea"/>
              <a:cs typeface="+mn-cs"/>
            </a:rPr>
            <a:t>-participants for GAS supplied from ESCO</a:t>
          </a:r>
          <a:endParaRPr lang="en-US">
            <a:effectLst/>
          </a:endParaRPr>
        </a:p>
        <a:p>
          <a:pPr lvl="1"/>
          <a:r>
            <a:rPr lang="en-US" sz="1200" b="1" baseline="0">
              <a:solidFill>
                <a:schemeClr val="dk1"/>
              </a:solidFill>
              <a:effectLst/>
              <a:latin typeface="+mn-lt"/>
              <a:ea typeface="+mn-ea"/>
              <a:cs typeface="+mn-cs"/>
            </a:rPr>
            <a:t>Q1 GAS Reporting </a:t>
          </a:r>
          <a:r>
            <a:rPr lang="en-US" sz="1200" b="0" baseline="0">
              <a:solidFill>
                <a:schemeClr val="dk1"/>
              </a:solidFill>
              <a:effectLst/>
              <a:latin typeface="+mn-lt"/>
              <a:ea typeface="+mn-ea"/>
              <a:cs typeface="+mn-cs"/>
            </a:rPr>
            <a:t>TAB</a:t>
          </a:r>
          <a:endParaRPr lang="en-US" sz="1200">
            <a:effectLst/>
          </a:endParaRPr>
        </a:p>
        <a:p>
          <a:pPr lvl="1"/>
          <a:r>
            <a:rPr lang="en-US" sz="1200" b="0" baseline="0">
              <a:solidFill>
                <a:schemeClr val="dk1"/>
              </a:solidFill>
              <a:effectLst/>
              <a:latin typeface="+mn-lt"/>
              <a:ea typeface="+mn-ea"/>
              <a:cs typeface="+mn-cs"/>
            </a:rPr>
            <a:t>-Initial </a:t>
          </a:r>
          <a:r>
            <a:rPr lang="en-US" sz="1100" b="0">
              <a:solidFill>
                <a:schemeClr val="dk1"/>
              </a:solidFill>
              <a:effectLst/>
              <a:latin typeface="+mn-lt"/>
              <a:ea typeface="+mn-ea"/>
              <a:cs typeface="+mn-cs"/>
            </a:rPr>
            <a:t>Opt-Out</a:t>
          </a:r>
          <a:r>
            <a:rPr lang="en-US" sz="1100" b="0" baseline="0">
              <a:solidFill>
                <a:schemeClr val="dk1"/>
              </a:solidFill>
              <a:effectLst/>
              <a:latin typeface="+mn-lt"/>
              <a:ea typeface="+mn-ea"/>
              <a:cs typeface="+mn-cs"/>
            </a:rPr>
            <a:t> rate (%) for 1st letter of CCA Supply, one-time per new CCA supply program]</a:t>
          </a:r>
          <a:endParaRPr lang="en-US">
            <a:effectLst/>
          </a:endParaRPr>
        </a:p>
        <a:p>
          <a:pPr lvl="1"/>
          <a:r>
            <a:rPr lang="en-US" sz="1100" b="0" baseline="0">
              <a:solidFill>
                <a:schemeClr val="dk1"/>
              </a:solidFill>
              <a:effectLst/>
              <a:latin typeface="+mn-lt"/>
              <a:ea typeface="+mn-ea"/>
              <a:cs typeface="+mn-cs"/>
            </a:rPr>
            <a:t>-Accounts Opting-Out During Current Period</a:t>
          </a:r>
          <a:endParaRPr lang="en-US">
            <a:effectLst/>
          </a:endParaRPr>
        </a:p>
        <a:p>
          <a:pPr lvl="1"/>
          <a:r>
            <a:rPr lang="en-US" sz="1100" b="0" baseline="0">
              <a:solidFill>
                <a:schemeClr val="dk1"/>
              </a:solidFill>
              <a:effectLst/>
              <a:latin typeface="+mn-lt"/>
              <a:ea typeface="+mn-ea"/>
              <a:cs typeface="+mn-cs"/>
            </a:rPr>
            <a:t>-Complaints During Current Period</a:t>
          </a:r>
          <a:endParaRPr lang="en-US">
            <a:effectLst/>
          </a:endParaRPr>
        </a:p>
        <a:p>
          <a:pPr lvl="1"/>
          <a:endParaRPr lang="en-US" sz="1200" b="0"/>
        </a:p>
        <a:p>
          <a:endParaRPr lang="en-US" sz="1200" b="1"/>
        </a:p>
        <a:p>
          <a:r>
            <a:rPr lang="en-US" sz="1200" b="1"/>
            <a:t>Quarterly Requirements</a:t>
          </a:r>
          <a:endParaRPr lang="en-US" sz="1200" b="0"/>
        </a:p>
        <a:p>
          <a:endParaRPr lang="en-US" sz="1200" b="0" baseline="0"/>
        </a:p>
        <a:p>
          <a:r>
            <a:rPr lang="en-US" sz="1200" b="0" baseline="0"/>
            <a:t>The Modification Order, January 2023,  requires the Quarterly Reporting of all CCA Opt-Out offerings, due 90 days from the end of the quarterly period. </a:t>
          </a:r>
        </a:p>
        <a:p>
          <a:endParaRPr lang="en-US" sz="1200" b="0" baseline="0"/>
        </a:p>
        <a:p>
          <a:r>
            <a:rPr lang="en-US" sz="1200" b="0" baseline="0"/>
            <a:t>The four Quarterly reports will be combined with year-end reporting of additional templates and written reporting. "Additionally, for clarification the [Annual] reporting period is January 1 – December 31 and must include information on all CCA participants, this means both opt-in supply and opt-out participants." </a:t>
          </a:r>
        </a:p>
        <a:p>
          <a:endParaRPr lang="en-US" sz="1200" b="0" baseline="0"/>
        </a:p>
        <a:p>
          <a:r>
            <a:rPr lang="en-US" sz="1200" b="0" baseline="0"/>
            <a:t>Filing will be in excel(workbook) format </a:t>
          </a:r>
          <a:r>
            <a:rPr lang="en-US" sz="1100" b="0" baseline="0">
              <a:solidFill>
                <a:schemeClr val="dk1"/>
              </a:solidFill>
              <a:effectLst/>
              <a:latin typeface="+mn-lt"/>
              <a:ea typeface="+mn-ea"/>
              <a:cs typeface="+mn-cs"/>
            </a:rPr>
            <a:t>Quarterly</a:t>
          </a:r>
          <a:r>
            <a:rPr lang="en-US" sz="1200" b="0" baseline="0"/>
            <a:t> in case # 17-00974</a:t>
          </a:r>
        </a:p>
        <a:p>
          <a:endParaRPr lang="en-US" sz="1200" b="0" baseline="0"/>
        </a:p>
        <a:p>
          <a:r>
            <a:rPr lang="en-US" sz="1200" b="0" baseline="0"/>
            <a:t>Annual report Guidence will provided in the upcoming quarters</a:t>
          </a:r>
        </a:p>
        <a:p>
          <a:endParaRPr lang="en-US" sz="1200" b="0" baseline="0"/>
        </a:p>
        <a:p>
          <a:r>
            <a:rPr lang="en-US" sz="1200" b="0" baseline="0"/>
            <a:t>We welcome feedback to make this process streamlined.</a:t>
          </a:r>
        </a:p>
        <a:p>
          <a:endParaRPr lang="en-US" sz="1200" b="0" baseline="0"/>
        </a:p>
        <a:p>
          <a:r>
            <a:rPr lang="en-US" sz="1200" b="1" baseline="0"/>
            <a:t>Categories / Sheets (Only those sheets required for Administrator will be available)</a:t>
          </a:r>
        </a:p>
        <a:p>
          <a:endParaRPr lang="en-US" sz="1200" b="0" baseline="0"/>
        </a:p>
        <a:p>
          <a:r>
            <a:rPr lang="en-US" sz="1200" b="1" baseline="0"/>
            <a:t>CCA Administrator Dashboard </a:t>
          </a:r>
          <a:r>
            <a:rPr lang="en-US" sz="1200" b="0" baseline="0"/>
            <a:t>(CCA Admin Dashboard)</a:t>
          </a:r>
          <a:endParaRPr lang="en-US" sz="1200" b="1" baseline="0"/>
        </a:p>
        <a:p>
          <a:r>
            <a:rPr lang="en-US" sz="1200" b="0" baseline="0"/>
            <a:t>-Contains summary of filled in Quarterly and Annual reporting numberic templates</a:t>
          </a:r>
        </a:p>
        <a:p>
          <a:r>
            <a:rPr lang="en-US" sz="1200" b="0" baseline="0"/>
            <a:t>-Contains CCA Administrator's information submitted on the Master Implementation Plan and/or Municipality Filing Template</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-Check and Update and information (you may need to unprotect workbook to update, please protect after any change)</a:t>
          </a:r>
          <a:endParaRPr lang="en-US" sz="1200">
            <a:effectLst/>
          </a:endParaRPr>
        </a:p>
        <a:p>
          <a:endParaRPr lang="en-US" sz="1200" b="0" baseline="0"/>
        </a:p>
        <a:p>
          <a:r>
            <a:rPr lang="en-US" sz="1200" b="1" baseline="0"/>
            <a:t>Municipal Infomation Electric </a:t>
          </a:r>
          <a:r>
            <a:rPr lang="en-US" sz="1200" b="0" baseline="0"/>
            <a:t>(Municipal Info Electric)</a:t>
          </a:r>
        </a:p>
        <a:p>
          <a:r>
            <a:rPr lang="en-US" sz="1200" b="0"/>
            <a:t>-List of CCA Programs with supply contracts</a:t>
          </a:r>
          <a:r>
            <a:rPr lang="en-US" sz="1200" b="0" baseline="0"/>
            <a:t> for Quarterly and Annual Reporting</a:t>
          </a:r>
        </a:p>
        <a:p>
          <a:r>
            <a:rPr lang="en-US" sz="1200" b="0" baseline="0"/>
            <a:t>-This list will be transferred to other sheets for entering of required reporting requirements</a:t>
          </a:r>
        </a:p>
        <a:p>
          <a:r>
            <a:rPr lang="en-US" sz="1200" b="0" baseline="0"/>
            <a:t>-The list of municipalities is sorted by CCA Program, Utility, Municipality A-Z, Type A-Z, this should match the ESA supply contract most of the time</a:t>
          </a:r>
        </a:p>
        <a:p>
          <a:r>
            <a:rPr lang="en-US" sz="1200" b="0" baseline="0"/>
            <a:t>-Enter the number of Opt-Out eligible customers for the municipality reported from utility during new (first) program opt-out letter</a:t>
          </a:r>
        </a:p>
        <a:p>
          <a:r>
            <a:rPr lang="en-US" sz="1200" b="0" u="sng" baseline="0"/>
            <a:t>-Check and Update and information (you may need to unprotect workbook to update, please protect after any change)</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Monthly Electric Supply (kWh) </a:t>
          </a:r>
          <a:r>
            <a:rPr lang="en-US" sz="1100" b="0" baseline="0">
              <a:solidFill>
                <a:schemeClr val="dk1"/>
              </a:solidFill>
              <a:effectLst/>
              <a:latin typeface="+mn-lt"/>
              <a:ea typeface="+mn-ea"/>
              <a:cs typeface="+mn-cs"/>
            </a:rPr>
            <a:t>(Monthly Electric Supply)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sz="1200">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sz="1200">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effectLst/>
            </a:rPr>
            <a:t>-Enter</a:t>
          </a:r>
          <a:r>
            <a:rPr lang="en-US" sz="1200" u="sng" baseline="0">
              <a:effectLst/>
            </a:rPr>
            <a:t> the Monthly Energy Data provided by the ESCO for the Quarter, where noted, this data will be used to pre-fill the Q1 Electric Reporting</a:t>
          </a:r>
        </a:p>
        <a:p>
          <a:pPr lvl="1"/>
          <a:r>
            <a:rPr lang="en-US" sz="1100" b="0" u="sng" baseline="0">
              <a:solidFill>
                <a:schemeClr val="dk1"/>
              </a:solidFill>
              <a:effectLst/>
              <a:latin typeface="+mn-lt"/>
              <a:ea typeface="+mn-ea"/>
              <a:cs typeface="+mn-cs"/>
            </a:rPr>
            <a:t>-Standard Electric Supply kWh from ESCO</a:t>
          </a:r>
          <a:endParaRPr lang="en-US" u="sng">
            <a:effectLst/>
          </a:endParaRPr>
        </a:p>
        <a:p>
          <a:pPr lvl="1"/>
          <a:r>
            <a:rPr lang="en-US" sz="1100" b="0" u="sng" baseline="0">
              <a:solidFill>
                <a:schemeClr val="dk1"/>
              </a:solidFill>
              <a:effectLst/>
              <a:latin typeface="+mn-lt"/>
              <a:ea typeface="+mn-ea"/>
              <a:cs typeface="+mn-cs"/>
            </a:rPr>
            <a:t>-Renewable Electric Supply kWh from ESCO</a:t>
          </a:r>
          <a:endParaRPr lang="en-US" u="sng">
            <a:effectLst/>
          </a:endParaRPr>
        </a:p>
        <a:p>
          <a:pPr lvl="1"/>
          <a:r>
            <a:rPr lang="en-US" sz="1100" b="0" u="sng" baseline="0">
              <a:solidFill>
                <a:schemeClr val="dk1"/>
              </a:solidFill>
              <a:effectLst/>
              <a:latin typeface="+mn-lt"/>
              <a:ea typeface="+mn-ea"/>
              <a:cs typeface="+mn-cs"/>
            </a:rPr>
            <a:t>-participants for load from ESCO</a:t>
          </a:r>
        </a:p>
        <a:p>
          <a:pPr lvl="1"/>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Q1 Electric Supply Reporting </a:t>
          </a:r>
          <a:r>
            <a:rPr lang="en-US" sz="1100" b="0" baseline="0">
              <a:solidFill>
                <a:schemeClr val="dk1"/>
              </a:solidFill>
              <a:effectLst/>
              <a:latin typeface="+mn-lt"/>
              <a:ea typeface="+mn-ea"/>
              <a:cs typeface="+mn-cs"/>
            </a:rPr>
            <a:t>(Q1 Electric Reporting)</a:t>
          </a:r>
          <a:endParaRPr lang="en-US">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r>
            <a:rPr lang="en-US" sz="1100" b="0" u="sng" baseline="0">
              <a:solidFill>
                <a:schemeClr val="dk1"/>
              </a:solidFill>
              <a:effectLst/>
              <a:latin typeface="+mn-lt"/>
              <a:ea typeface="+mn-ea"/>
              <a:cs typeface="+mn-cs"/>
            </a:rPr>
            <a:t>-Enter the Municipality specific Opt-Out and Complaint info for reporting quarter</a:t>
          </a:r>
          <a:endParaRPr lang="en-US">
            <a:effectLst/>
          </a:endParaRPr>
        </a:p>
        <a:p>
          <a:r>
            <a:rPr lang="en-US" sz="1100" b="0" u="sng" baseline="0">
              <a:solidFill>
                <a:schemeClr val="dk1"/>
              </a:solidFill>
              <a:effectLst/>
              <a:latin typeface="+mn-lt"/>
              <a:ea typeface="+mn-ea"/>
              <a:cs typeface="+mn-cs"/>
            </a:rPr>
            <a:t>-Initial </a:t>
          </a:r>
          <a:r>
            <a:rPr lang="en-US" sz="1100" b="0" u="sng">
              <a:solidFill>
                <a:schemeClr val="dk1"/>
              </a:solidFill>
              <a:effectLst/>
              <a:latin typeface="+mn-lt"/>
              <a:ea typeface="+mn-ea"/>
              <a:cs typeface="+mn-cs"/>
            </a:rPr>
            <a:t>Opt-Out</a:t>
          </a:r>
          <a:r>
            <a:rPr lang="en-US" sz="1100" b="0" u="sng" baseline="0">
              <a:solidFill>
                <a:schemeClr val="dk1"/>
              </a:solidFill>
              <a:effectLst/>
              <a:latin typeface="+mn-lt"/>
              <a:ea typeface="+mn-ea"/>
              <a:cs typeface="+mn-cs"/>
            </a:rPr>
            <a:t> rate (%) for 1st letter of CCA Supply, one-time per new CCA supply program]</a:t>
          </a:r>
          <a:endParaRPr lang="en-US">
            <a:effectLst/>
          </a:endParaRPr>
        </a:p>
        <a:p>
          <a:r>
            <a:rPr lang="en-US" sz="1100" b="0" u="sng" baseline="0">
              <a:solidFill>
                <a:schemeClr val="dk1"/>
              </a:solidFill>
              <a:effectLst/>
              <a:latin typeface="+mn-lt"/>
              <a:ea typeface="+mn-ea"/>
              <a:cs typeface="+mn-cs"/>
            </a:rPr>
            <a:t>-Accounts Opting-Out During Current Period</a:t>
          </a:r>
          <a:endParaRPr lang="en-US">
            <a:effectLst/>
          </a:endParaRPr>
        </a:p>
        <a:p>
          <a:r>
            <a:rPr lang="en-US" sz="1100" b="0" u="sng" baseline="0">
              <a:solidFill>
                <a:schemeClr val="dk1"/>
              </a:solidFill>
              <a:effectLst/>
              <a:latin typeface="+mn-lt"/>
              <a:ea typeface="+mn-ea"/>
              <a:cs typeface="+mn-cs"/>
            </a:rPr>
            <a:t>-Complaints During Current Period</a:t>
          </a:r>
        </a:p>
        <a:p>
          <a:endParaRPr lang="en-US" sz="1100" b="0" u="sng" baseline="0">
            <a:solidFill>
              <a:schemeClr val="dk1"/>
            </a:solidFill>
            <a:effectLst/>
            <a:latin typeface="+mn-lt"/>
            <a:ea typeface="+mn-ea"/>
            <a:cs typeface="+mn-cs"/>
          </a:endParaRPr>
        </a:p>
        <a:p>
          <a:r>
            <a:rPr lang="en-US" b="1">
              <a:effectLst/>
            </a:rPr>
            <a:t>Monthly CCA Electric Price </a:t>
          </a:r>
          <a:r>
            <a:rPr lang="en-US">
              <a:effectLst/>
            </a:rPr>
            <a:t>(Monthly CCA Electric Price)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-List of CCA Programs with electric supply grouped mostly by utility and load zone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-Each price is for Default Supply, many municipalities have a different default supply option for a CCA Program</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-Enter/check prices of CCA Program supply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-Enter/check Utility/Load/Region CCA Program</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Monthly Utility Electric Price </a:t>
          </a:r>
          <a:r>
            <a:rPr lang="en-US" sz="1100">
              <a:solidFill>
                <a:schemeClr val="dk1"/>
              </a:solidFill>
              <a:effectLst/>
              <a:latin typeface="+mn-lt"/>
              <a:ea typeface="+mn-ea"/>
              <a:cs typeface="+mn-cs"/>
            </a:rPr>
            <a:t>(Monthly Utility Electric Price)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-List of Utilities and Load Zone/Region for Municipalities</a:t>
          </a:r>
        </a:p>
        <a:p>
          <a:pPr eaLnBrk="1" fontAlgn="auto" latinLnBrk="0" hangingPunct="1"/>
          <a:r>
            <a:rPr lang="en-US" sz="1100" b="0" u="sng" baseline="0">
              <a:solidFill>
                <a:schemeClr val="dk1"/>
              </a:solidFill>
              <a:effectLst/>
              <a:latin typeface="+mn-lt"/>
              <a:ea typeface="+mn-ea"/>
              <a:cs typeface="+mn-cs"/>
            </a:rPr>
            <a:t>-Enter/check prices Utility supply</a:t>
          </a:r>
          <a:endParaRPr lang="en-US">
            <a:effectLst/>
          </a:endParaRPr>
        </a:p>
        <a:p>
          <a:pPr eaLnBrk="1" fontAlgn="auto" latinLnBrk="0" hangingPunct="1"/>
          <a:r>
            <a:rPr lang="en-US" sz="1100" b="0" u="sng" baseline="0">
              <a:solidFill>
                <a:schemeClr val="dk1"/>
              </a:solidFill>
              <a:effectLst/>
              <a:latin typeface="+mn-lt"/>
              <a:ea typeface="+mn-ea"/>
              <a:cs typeface="+mn-cs"/>
            </a:rPr>
            <a:t>-Enter/check Utility/Load/Region for current annual reporting CCA Programs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Municipal Info GAS</a:t>
          </a:r>
          <a:endParaRPr lang="en-US">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pPr eaLnBrk="1" fontAlgn="auto" latinLnBrk="0" hangingPunct="1"/>
          <a:r>
            <a:rPr lang="en-US" sz="1100" b="0" u="sng" baseline="0">
              <a:solidFill>
                <a:schemeClr val="dk1"/>
              </a:solidFill>
              <a:effectLst/>
              <a:latin typeface="+mn-lt"/>
              <a:ea typeface="+mn-ea"/>
              <a:cs typeface="+mn-cs"/>
            </a:rPr>
            <a:t>-Check and Update and information (you may need to unprotect workbook to update, please protect after any change)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Monthly Gas Supply (therms) </a:t>
          </a:r>
          <a:r>
            <a:rPr lang="en-US" sz="1100" b="0" baseline="0">
              <a:solidFill>
                <a:schemeClr val="dk1"/>
              </a:solidFill>
              <a:effectLst/>
              <a:latin typeface="+mn-lt"/>
              <a:ea typeface="+mn-ea"/>
              <a:cs typeface="+mn-cs"/>
            </a:rPr>
            <a:t>(Monthly Gas Supply)</a:t>
          </a: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pPr eaLnBrk="1" fontAlgn="auto" latinLnBrk="0" hangingPunct="1"/>
          <a:r>
            <a:rPr lang="en-US" sz="1100" u="sng">
              <a:solidFill>
                <a:schemeClr val="dk1"/>
              </a:solidFill>
              <a:effectLst/>
              <a:latin typeface="+mn-lt"/>
              <a:ea typeface="+mn-ea"/>
              <a:cs typeface="+mn-cs"/>
            </a:rPr>
            <a:t>-Enter</a:t>
          </a:r>
          <a:r>
            <a:rPr lang="en-US" sz="1100" u="sng" baseline="0">
              <a:solidFill>
                <a:schemeClr val="dk1"/>
              </a:solidFill>
              <a:effectLst/>
              <a:latin typeface="+mn-lt"/>
              <a:ea typeface="+mn-ea"/>
              <a:cs typeface="+mn-cs"/>
            </a:rPr>
            <a:t> the Monthly GAS Data provided by the ESCO for the Quarter, where noted, this data will be used to pre-fill the Q1 GAS Reporting</a:t>
          </a:r>
          <a:endParaRPr lang="en-US" u="sng">
            <a:effectLst/>
          </a:endParaRPr>
        </a:p>
        <a:p>
          <a:pPr lvl="1"/>
          <a:r>
            <a:rPr lang="en-US" sz="1100" b="0" u="sng" baseline="0">
              <a:solidFill>
                <a:schemeClr val="dk1"/>
              </a:solidFill>
              <a:effectLst/>
              <a:latin typeface="+mn-lt"/>
              <a:ea typeface="+mn-ea"/>
              <a:cs typeface="+mn-cs"/>
            </a:rPr>
            <a:t>-Standard GAS Supply kWh from ESCO</a:t>
          </a:r>
          <a:endParaRPr lang="en-US" u="sng">
            <a:effectLst/>
          </a:endParaRPr>
        </a:p>
        <a:p>
          <a:pPr lvl="1"/>
          <a:r>
            <a:rPr lang="en-US" sz="1100" b="0" u="sng" baseline="0">
              <a:solidFill>
                <a:schemeClr val="dk1"/>
              </a:solidFill>
              <a:effectLst/>
              <a:latin typeface="+mn-lt"/>
              <a:ea typeface="+mn-ea"/>
              <a:cs typeface="+mn-cs"/>
            </a:rPr>
            <a:t>-participants for load from ESCO</a:t>
          </a:r>
        </a:p>
        <a:p>
          <a:endParaRPr lang="en-US" sz="1100" b="0" baseline="0">
            <a:effectLst/>
          </a:endParaRPr>
        </a:p>
        <a:p>
          <a:r>
            <a:rPr lang="en-US" sz="1100" b="1" baseline="0">
              <a:solidFill>
                <a:schemeClr val="dk1"/>
              </a:solidFill>
              <a:effectLst/>
              <a:latin typeface="+mn-lt"/>
              <a:ea typeface="+mn-ea"/>
              <a:cs typeface="+mn-cs"/>
            </a:rPr>
            <a:t>Q1 Gas Supply Reporting </a:t>
          </a:r>
          <a:r>
            <a:rPr lang="en-US" sz="1100" b="0" baseline="0">
              <a:solidFill>
                <a:schemeClr val="dk1"/>
              </a:solidFill>
              <a:effectLst/>
              <a:latin typeface="+mn-lt"/>
              <a:ea typeface="+mn-ea"/>
              <a:cs typeface="+mn-cs"/>
            </a:rPr>
            <a:t>(Q1 GAS Reporting)</a:t>
          </a:r>
          <a:endParaRPr lang="en-US" sz="1200">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sz="1200">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sz="1200">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sz="1200">
            <a:effectLst/>
          </a:endParaRPr>
        </a:p>
        <a:p>
          <a:r>
            <a:rPr lang="en-US" sz="1100" b="0" u="sng" baseline="0">
              <a:solidFill>
                <a:schemeClr val="dk1"/>
              </a:solidFill>
              <a:effectLst/>
              <a:latin typeface="+mn-lt"/>
              <a:ea typeface="+mn-ea"/>
              <a:cs typeface="+mn-cs"/>
            </a:rPr>
            <a:t>-Enter the Municipality specific Opt-Out and Complaint info for reporting quarter</a:t>
          </a:r>
          <a:endParaRPr lang="en-US" sz="1200" u="sng">
            <a:effectLst/>
          </a:endParaRPr>
        </a:p>
        <a:p>
          <a:pPr lvl="1"/>
          <a:r>
            <a:rPr lang="en-US" sz="1100" b="0" u="sng" baseline="0">
              <a:solidFill>
                <a:schemeClr val="dk1"/>
              </a:solidFill>
              <a:effectLst/>
              <a:latin typeface="+mn-lt"/>
              <a:ea typeface="+mn-ea"/>
              <a:cs typeface="+mn-cs"/>
            </a:rPr>
            <a:t>-Initial </a:t>
          </a:r>
          <a:r>
            <a:rPr lang="en-US" sz="1100" b="0" u="sng">
              <a:solidFill>
                <a:schemeClr val="dk1"/>
              </a:solidFill>
              <a:effectLst/>
              <a:latin typeface="+mn-lt"/>
              <a:ea typeface="+mn-ea"/>
              <a:cs typeface="+mn-cs"/>
            </a:rPr>
            <a:t>Opt-Out</a:t>
          </a:r>
          <a:r>
            <a:rPr lang="en-US" sz="1100" b="0" u="sng" baseline="0">
              <a:solidFill>
                <a:schemeClr val="dk1"/>
              </a:solidFill>
              <a:effectLst/>
              <a:latin typeface="+mn-lt"/>
              <a:ea typeface="+mn-ea"/>
              <a:cs typeface="+mn-cs"/>
            </a:rPr>
            <a:t> rate (%) for 1st letter of CCA Supply, one-time per new CCA supply program]</a:t>
          </a:r>
          <a:endParaRPr lang="en-US" sz="1200" u="sng">
            <a:effectLst/>
          </a:endParaRPr>
        </a:p>
        <a:p>
          <a:pPr lvl="1"/>
          <a:r>
            <a:rPr lang="en-US" sz="1100" b="0" u="sng" baseline="0">
              <a:solidFill>
                <a:schemeClr val="dk1"/>
              </a:solidFill>
              <a:effectLst/>
              <a:latin typeface="+mn-lt"/>
              <a:ea typeface="+mn-ea"/>
              <a:cs typeface="+mn-cs"/>
            </a:rPr>
            <a:t>-Accounts Opting-Out During Current Period</a:t>
          </a:r>
          <a:endParaRPr lang="en-US" sz="1200" u="sng">
            <a:effectLst/>
          </a:endParaRPr>
        </a:p>
        <a:p>
          <a:pPr lvl="1"/>
          <a:r>
            <a:rPr lang="en-US" sz="1100" b="0" u="sng" baseline="0">
              <a:solidFill>
                <a:schemeClr val="dk1"/>
              </a:solidFill>
              <a:effectLst/>
              <a:latin typeface="+mn-lt"/>
              <a:ea typeface="+mn-ea"/>
              <a:cs typeface="+mn-cs"/>
            </a:rPr>
            <a:t>-Complaints During Current Period</a:t>
          </a:r>
          <a:endParaRPr lang="en-US" sz="1200" u="sng">
            <a:effectLst/>
          </a:endParaRPr>
        </a:p>
        <a:p>
          <a:pPr lvl="0"/>
          <a:endParaRPr lang="en-US" sz="1200">
            <a:effectLst/>
          </a:endParaRPr>
        </a:p>
        <a:p>
          <a:r>
            <a:rPr lang="en-US" sz="1100" b="1">
              <a:solidFill>
                <a:schemeClr val="dk1"/>
              </a:solidFill>
              <a:effectLst/>
              <a:latin typeface="+mn-lt"/>
              <a:ea typeface="+mn-ea"/>
              <a:cs typeface="+mn-cs"/>
            </a:rPr>
            <a:t>Monthly CCA GAS Price </a:t>
          </a:r>
          <a:r>
            <a:rPr lang="en-US" sz="1100">
              <a:solidFill>
                <a:schemeClr val="dk1"/>
              </a:solidFill>
              <a:effectLst/>
              <a:latin typeface="+mn-lt"/>
              <a:ea typeface="+mn-ea"/>
              <a:cs typeface="+mn-cs"/>
            </a:rPr>
            <a:t>(Monthly CCA GAS Price)</a:t>
          </a:r>
          <a:endParaRPr lang="en-US" sz="1200">
            <a:effectLst/>
          </a:endParaRPr>
        </a:p>
        <a:p>
          <a:pPr eaLnBrk="1" fontAlgn="auto" latinLnBrk="0" hangingPunct="1"/>
          <a:r>
            <a:rPr lang="en-US" sz="1100" b="0" baseline="0">
              <a:solidFill>
                <a:schemeClr val="dk1"/>
              </a:solidFill>
              <a:effectLst/>
              <a:latin typeface="+mn-lt"/>
              <a:ea typeface="+mn-ea"/>
              <a:cs typeface="+mn-cs"/>
            </a:rPr>
            <a:t>-List of CCA Programs with electric supply grouped mostly by utility and load zone</a:t>
          </a:r>
          <a:endParaRPr lang="en-US" sz="1200">
            <a:effectLst/>
          </a:endParaRPr>
        </a:p>
        <a:p>
          <a:pPr eaLnBrk="1" fontAlgn="auto" latinLnBrk="0" hangingPunct="1"/>
          <a:r>
            <a:rPr lang="en-US" sz="1100" b="0" baseline="0">
              <a:solidFill>
                <a:schemeClr val="dk1"/>
              </a:solidFill>
              <a:effectLst/>
              <a:latin typeface="+mn-lt"/>
              <a:ea typeface="+mn-ea"/>
              <a:cs typeface="+mn-cs"/>
            </a:rPr>
            <a:t>-Each price is for Default Supply, many municipalities have a different default supply option for a CCA Program</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prices of CCA Program supply</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Utility/Load/Region CCA Program</a:t>
          </a:r>
        </a:p>
        <a:p>
          <a:pPr eaLnBrk="1" fontAlgn="auto" latinLnBrk="0" hangingPunct="1"/>
          <a:endParaRPr lang="en-US" sz="1200">
            <a:effectLst/>
          </a:endParaRPr>
        </a:p>
        <a:p>
          <a:pPr eaLnBrk="1" fontAlgn="auto" latinLnBrk="0" hangingPunct="1"/>
          <a:r>
            <a:rPr lang="en-US" sz="1100" b="1">
              <a:solidFill>
                <a:schemeClr val="dk1"/>
              </a:solidFill>
              <a:effectLst/>
              <a:latin typeface="+mn-lt"/>
              <a:ea typeface="+mn-ea"/>
              <a:cs typeface="+mn-cs"/>
            </a:rPr>
            <a:t>Monthly Utility GAS Price </a:t>
          </a:r>
          <a:r>
            <a:rPr lang="en-US" sz="1100">
              <a:solidFill>
                <a:schemeClr val="dk1"/>
              </a:solidFill>
              <a:effectLst/>
              <a:latin typeface="+mn-lt"/>
              <a:ea typeface="+mn-ea"/>
              <a:cs typeface="+mn-cs"/>
            </a:rPr>
            <a:t>(Monthly Utility GAS Price)</a:t>
          </a:r>
          <a:endParaRPr lang="en-US" sz="1200">
            <a:effectLst/>
          </a:endParaRPr>
        </a:p>
        <a:p>
          <a:pPr eaLnBrk="1" fontAlgn="auto" latinLnBrk="0" hangingPunct="1"/>
          <a:r>
            <a:rPr lang="en-US" sz="1100" b="0" baseline="0">
              <a:solidFill>
                <a:schemeClr val="dk1"/>
              </a:solidFill>
              <a:effectLst/>
              <a:latin typeface="+mn-lt"/>
              <a:ea typeface="+mn-ea"/>
              <a:cs typeface="+mn-cs"/>
            </a:rPr>
            <a:t>-List of Utilities and Load Zone/Region for Municipalities</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prices Utility supply</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Utility/Load/Region for current annual reporting CCA Programs </a:t>
          </a:r>
          <a:endParaRPr lang="en-US" sz="1200">
            <a:effectLst/>
          </a:endParaRPr>
        </a:p>
        <a:p>
          <a:endParaRPr lang="en-US" sz="1200" b="0" baseline="0"/>
        </a:p>
        <a:p>
          <a:endParaRPr lang="en-US" sz="1200" b="0"/>
        </a:p>
      </xdr:txBody>
    </xdr:sp>
    <xdr:clientData/>
  </xdr:oneCellAnchor>
  <xdr:twoCellAnchor>
    <xdr:from>
      <xdr:col>0</xdr:col>
      <xdr:colOff>600075</xdr:colOff>
      <xdr:row>113</xdr:row>
      <xdr:rowOff>0</xdr:rowOff>
    </xdr:from>
    <xdr:to>
      <xdr:col>20</xdr:col>
      <xdr:colOff>600075</xdr:colOff>
      <xdr:row>118</xdr:row>
      <xdr:rowOff>123825</xdr:rowOff>
    </xdr:to>
    <xdr:sp macro="" textlink="">
      <xdr:nvSpPr>
        <xdr:cNvPr id="3" name="TextBox 2">
          <a:extLst>
            <a:ext uri="{FF2B5EF4-FFF2-40B4-BE49-F238E27FC236}">
              <a16:creationId xmlns:a16="http://schemas.microsoft.com/office/drawing/2014/main" id="{0A9EDA5F-D635-4D09-810D-53B21C4950A6}"/>
            </a:ext>
          </a:extLst>
        </xdr:cNvPr>
        <xdr:cNvSpPr txBox="1"/>
      </xdr:nvSpPr>
      <xdr:spPr>
        <a:xfrm>
          <a:off x="600075" y="21526500"/>
          <a:ext cx="121920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Guidance</a:t>
          </a:r>
        </a:p>
        <a:p>
          <a:endParaRPr lang="en-US" sz="1200" b="0"/>
        </a:p>
        <a:p>
          <a:r>
            <a:rPr lang="en-US" sz="1100" b="0" i="0" u="none" strike="noStrike" baseline="0">
              <a:solidFill>
                <a:schemeClr val="dk1"/>
              </a:solidFill>
              <a:latin typeface="+mn-lt"/>
              <a:ea typeface="+mn-ea"/>
              <a:cs typeface="+mn-cs"/>
            </a:rPr>
            <a:t>It is recommended to provide updates, upcoming plans, details for any unusual reporting metrics (such as unusually high opt-out in a specific area), or additional information that you feel should be included in the report.</a:t>
          </a:r>
        </a:p>
        <a:p>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75</xdr:row>
      <xdr:rowOff>9525</xdr:rowOff>
    </xdr:from>
    <xdr:ext cx="15411450" cy="781240"/>
    <xdr:sp macro="" textlink="">
      <xdr:nvSpPr>
        <xdr:cNvPr id="2" name="TextBox 1">
          <a:extLst>
            <a:ext uri="{FF2B5EF4-FFF2-40B4-BE49-F238E27FC236}">
              <a16:creationId xmlns:a16="http://schemas.microsoft.com/office/drawing/2014/main" id="{EAE15899-D383-4609-92C5-0CAF47C84B23}"/>
            </a:ext>
          </a:extLst>
        </xdr:cNvPr>
        <xdr:cNvSpPr txBox="1"/>
      </xdr:nvSpPr>
      <xdr:spPr>
        <a:xfrm>
          <a:off x="619125" y="14849475"/>
          <a:ext cx="15411450" cy="78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b="0" i="0" u="none" strike="noStrike" baseline="0">
              <a:solidFill>
                <a:schemeClr val="dk1"/>
              </a:solidFill>
              <a:latin typeface="+mn-lt"/>
              <a:ea typeface="+mn-ea"/>
              <a:cs typeface="+mn-cs"/>
            </a:rPr>
            <a:t>It is recommended to provide updates, upcoming plans, details for any unusual reporting metrics (such as unusually high opt-out in a specific area), or additional information that you feel should be included in the report.</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76</xdr:row>
      <xdr:rowOff>0</xdr:rowOff>
    </xdr:from>
    <xdr:ext cx="12287250" cy="264560"/>
    <xdr:sp macro="" textlink="">
      <xdr:nvSpPr>
        <xdr:cNvPr id="2" name="TextBox 1">
          <a:extLst>
            <a:ext uri="{FF2B5EF4-FFF2-40B4-BE49-F238E27FC236}">
              <a16:creationId xmlns:a16="http://schemas.microsoft.com/office/drawing/2014/main" id="{49261EB8-B664-23C1-C376-F9B5E65D7947}"/>
            </a:ext>
          </a:extLst>
        </xdr:cNvPr>
        <xdr:cNvSpPr txBox="1"/>
      </xdr:nvSpPr>
      <xdr:spPr>
        <a:xfrm>
          <a:off x="619125" y="14820900"/>
          <a:ext cx="12287250" cy="2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Due</a:t>
          </a:r>
          <a:r>
            <a:rPr lang="en-US" sz="1100" baseline="0"/>
            <a:t> to conflicting data from suppliers, we were unable to calculate updated opt-out rate % for all contract renewals. </a:t>
          </a:r>
          <a:r>
            <a:rPr lang="en-US" sz="1100" baseline="0">
              <a:solidFill>
                <a:schemeClr val="dk1"/>
              </a:solidFill>
              <a:effectLst/>
              <a:latin typeface="+mn-lt"/>
              <a:ea typeface="+mn-ea"/>
              <a:cs typeface="+mn-cs"/>
            </a:rPr>
            <a:t>Opt-out rate percentages reflect the initial rates provided in prior reports. </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74</xdr:row>
      <xdr:rowOff>0</xdr:rowOff>
    </xdr:from>
    <xdr:to>
      <xdr:col>20</xdr:col>
      <xdr:colOff>390525</xdr:colOff>
      <xdr:row>89</xdr:row>
      <xdr:rowOff>180975</xdr:rowOff>
    </xdr:to>
    <xdr:sp macro="" textlink="">
      <xdr:nvSpPr>
        <xdr:cNvPr id="2" name="TextBox 1">
          <a:extLst>
            <a:ext uri="{FF2B5EF4-FFF2-40B4-BE49-F238E27FC236}">
              <a16:creationId xmlns:a16="http://schemas.microsoft.com/office/drawing/2014/main" id="{01B9EC47-E155-4175-B06A-FAEEC253A269}"/>
            </a:ext>
          </a:extLst>
        </xdr:cNvPr>
        <xdr:cNvSpPr txBox="1"/>
      </xdr:nvSpPr>
      <xdr:spPr>
        <a:xfrm>
          <a:off x="619125" y="14725650"/>
          <a:ext cx="154114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We are working with NRG to verify the opt-out eligible count for the Town of Union</a:t>
          </a:r>
          <a:r>
            <a:rPr lang="en-US" sz="1100" b="0" i="0" baseline="0">
              <a:solidFill>
                <a:schemeClr val="dk1"/>
              </a:solidFill>
              <a:effectLst/>
              <a:latin typeface="+mn-lt"/>
              <a:ea typeface="+mn-ea"/>
              <a:cs typeface="+mn-cs"/>
            </a:rPr>
            <a:t> and will submit a revised report once that datapoint has been confirmed. </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73</xdr:row>
      <xdr:rowOff>180975</xdr:rowOff>
    </xdr:from>
    <xdr:ext cx="15411450" cy="609013"/>
    <xdr:sp macro="" textlink="">
      <xdr:nvSpPr>
        <xdr:cNvPr id="4" name="TextBox 3">
          <a:extLst>
            <a:ext uri="{FF2B5EF4-FFF2-40B4-BE49-F238E27FC236}">
              <a16:creationId xmlns:a16="http://schemas.microsoft.com/office/drawing/2014/main" id="{348DE93C-92E3-4BFA-A031-BDA4AAF7313B}"/>
            </a:ext>
          </a:extLst>
        </xdr:cNvPr>
        <xdr:cNvSpPr txBox="1"/>
      </xdr:nvSpPr>
      <xdr:spPr>
        <a:xfrm>
          <a:off x="609600" y="14095095"/>
          <a:ext cx="15411450" cy="609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b="0" i="0" u="none" strike="noStrike">
              <a:solidFill>
                <a:schemeClr val="dk1"/>
              </a:solidFill>
              <a:effectLst/>
              <a:latin typeface="+mn-lt"/>
              <a:ea typeface="+mn-ea"/>
              <a:cs typeface="+mn-cs"/>
            </a:rPr>
            <a:t>We are working with NRG to verify the opt-out eligible count for the Town of Union</a:t>
          </a:r>
          <a:r>
            <a:rPr lang="en-US" sz="1100" b="0" i="0" u="none" strike="noStrike" baseline="0">
              <a:solidFill>
                <a:schemeClr val="dk1"/>
              </a:solidFill>
              <a:effectLst/>
              <a:latin typeface="+mn-lt"/>
              <a:ea typeface="+mn-ea"/>
              <a:cs typeface="+mn-cs"/>
            </a:rPr>
            <a:t> and will submit a revised report once that datapoint has been confirmed. </a:t>
          </a:r>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24</xdr:row>
      <xdr:rowOff>0</xdr:rowOff>
    </xdr:from>
    <xdr:ext cx="12287250" cy="609013"/>
    <xdr:sp macro="" textlink="">
      <xdr:nvSpPr>
        <xdr:cNvPr id="2" name="TextBox 1">
          <a:extLst>
            <a:ext uri="{FF2B5EF4-FFF2-40B4-BE49-F238E27FC236}">
              <a16:creationId xmlns:a16="http://schemas.microsoft.com/office/drawing/2014/main" id="{0411D487-EE63-4A43-97C4-77FBACE8FD0A}"/>
            </a:ext>
          </a:extLst>
        </xdr:cNvPr>
        <xdr:cNvSpPr txBox="1"/>
      </xdr:nvSpPr>
      <xdr:spPr>
        <a:xfrm>
          <a:off x="619125" y="5389418"/>
          <a:ext cx="12287250" cy="609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We are working with NRG to verify the opt-out eligible count for the Town of Union</a:t>
          </a:r>
          <a:r>
            <a:rPr lang="en-US" sz="1100" b="0" i="0" baseline="0">
              <a:solidFill>
                <a:schemeClr val="dk1"/>
              </a:solidFill>
              <a:effectLst/>
              <a:latin typeface="+mn-lt"/>
              <a:ea typeface="+mn-ea"/>
              <a:cs typeface="+mn-cs"/>
            </a:rPr>
            <a:t> and will submit a revised report once that datapoint has been confirmed. </a:t>
          </a:r>
          <a:endParaRPr lang="en-US" sz="1100"/>
        </a:p>
        <a:p>
          <a:endParaRPr lang="en-US" sz="1100"/>
        </a:p>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31</xdr:row>
      <xdr:rowOff>0</xdr:rowOff>
    </xdr:from>
    <xdr:to>
      <xdr:col>12</xdr:col>
      <xdr:colOff>895350</xdr:colOff>
      <xdr:row>46</xdr:row>
      <xdr:rowOff>180975</xdr:rowOff>
    </xdr:to>
    <xdr:sp macro="" textlink="">
      <xdr:nvSpPr>
        <xdr:cNvPr id="2" name="TextBox 1">
          <a:extLst>
            <a:ext uri="{FF2B5EF4-FFF2-40B4-BE49-F238E27FC236}">
              <a16:creationId xmlns:a16="http://schemas.microsoft.com/office/drawing/2014/main" id="{B59F8109-4EFF-4494-8ECF-230DEBEDFE59}"/>
            </a:ext>
          </a:extLst>
        </xdr:cNvPr>
        <xdr:cNvSpPr txBox="1"/>
      </xdr:nvSpPr>
      <xdr:spPr>
        <a:xfrm>
          <a:off x="609600" y="7391400"/>
          <a:ext cx="154114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22860</xdr:colOff>
      <xdr:row>73</xdr:row>
      <xdr:rowOff>0</xdr:rowOff>
    </xdr:from>
    <xdr:ext cx="12287250" cy="436786"/>
    <xdr:sp macro="" textlink="">
      <xdr:nvSpPr>
        <xdr:cNvPr id="2" name="TextBox 1">
          <a:extLst>
            <a:ext uri="{FF2B5EF4-FFF2-40B4-BE49-F238E27FC236}">
              <a16:creationId xmlns:a16="http://schemas.microsoft.com/office/drawing/2014/main" id="{0C614267-258F-4168-87F5-56E19A2327DB}"/>
            </a:ext>
          </a:extLst>
        </xdr:cNvPr>
        <xdr:cNvSpPr txBox="1"/>
      </xdr:nvSpPr>
      <xdr:spPr>
        <a:xfrm>
          <a:off x="632460" y="14630400"/>
          <a:ext cx="12287250" cy="43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We are working with Constellation and NRG to verify opt-out data</a:t>
          </a:r>
          <a:r>
            <a:rPr lang="en-US"/>
            <a:t> and will include</a:t>
          </a:r>
          <a:r>
            <a:rPr lang="en-US" baseline="0"/>
            <a:t> updated data in a revised file if necessary. </a:t>
          </a:r>
          <a:endParaRPr lang="en-US" sz="1100"/>
        </a:p>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72</xdr:row>
      <xdr:rowOff>0</xdr:rowOff>
    </xdr:from>
    <xdr:ext cx="12287250" cy="436786"/>
    <xdr:sp macro="" textlink="">
      <xdr:nvSpPr>
        <xdr:cNvPr id="2" name="TextBox 1">
          <a:extLst>
            <a:ext uri="{FF2B5EF4-FFF2-40B4-BE49-F238E27FC236}">
              <a16:creationId xmlns:a16="http://schemas.microsoft.com/office/drawing/2014/main" id="{F5C0A1B3-E4EC-47BB-AE44-7EE81FEAF07A}"/>
            </a:ext>
          </a:extLst>
        </xdr:cNvPr>
        <xdr:cNvSpPr txBox="1"/>
      </xdr:nvSpPr>
      <xdr:spPr>
        <a:xfrm>
          <a:off x="609600" y="14447520"/>
          <a:ext cx="12287250" cy="436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We are working with Constellation and NRG to verify complaint and data</a:t>
          </a:r>
          <a:r>
            <a:rPr lang="en-US"/>
            <a:t> will include</a:t>
          </a:r>
          <a:r>
            <a:rPr lang="en-US" baseline="0"/>
            <a:t> updated data in a revised file if necessary. </a:t>
          </a:r>
          <a:endParaRPr lang="en-US" sz="1100"/>
        </a:p>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55</xdr:row>
      <xdr:rowOff>9525</xdr:rowOff>
    </xdr:from>
    <xdr:to>
      <xdr:col>14</xdr:col>
      <xdr:colOff>1057275</xdr:colOff>
      <xdr:row>71</xdr:row>
      <xdr:rowOff>0</xdr:rowOff>
    </xdr:to>
    <xdr:sp macro="" textlink="">
      <xdr:nvSpPr>
        <xdr:cNvPr id="2" name="TextBox 1">
          <a:extLst>
            <a:ext uri="{FF2B5EF4-FFF2-40B4-BE49-F238E27FC236}">
              <a16:creationId xmlns:a16="http://schemas.microsoft.com/office/drawing/2014/main" id="{E9124245-EACB-4E6C-A399-CDA34349D5C2}"/>
            </a:ext>
          </a:extLst>
        </xdr:cNvPr>
        <xdr:cNvSpPr txBox="1"/>
      </xdr:nvSpPr>
      <xdr:spPr>
        <a:xfrm>
          <a:off x="601980" y="10266045"/>
          <a:ext cx="20297775" cy="291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0BzsOifepUJcZODEwbndFTlc3R1E\Consulting\Good%20Energy\CCA%20Quarterly-Annual%20Reports\2023\Q4%20-%20Annual\Good%20Energy%202023%20Annual%20CCA%20Rpt_03222024.xlsx" TargetMode="External"/><Relationship Id="rId1" Type="http://schemas.openxmlformats.org/officeDocument/2006/relationships/externalLinkPath" Target="file:///G:\.shortcut-targets-by-id\0BzsOifepUJcZODEwbndFTlc3R1E\Consulting\Good%20Energy\CCA%20Quarterly-Annual%20Reports\2023\Q4%20-%20Annual\Good%20Energy%202023%20Annual%20CCA%20Rpt_03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CA Admin Dashboard"/>
      <sheetName val="Municipal Info Electric"/>
      <sheetName val="Monthly Electric Supply (kWh)"/>
      <sheetName val="Q3 Electric Reporting"/>
      <sheetName val="Monthly CCA Electric Price"/>
      <sheetName val="Monthly Utility Electric Price"/>
      <sheetName val="Municipal Info GAS"/>
      <sheetName val="Monthly Gas Supply (Therm)"/>
      <sheetName val="Q3 GAS Reporting"/>
      <sheetName val="Monthly CCA GAS Price"/>
      <sheetName val="Monthly Utility GAS Price"/>
      <sheetName val="Opt-Out Reporting"/>
      <sheetName val="Complaint Reporting"/>
      <sheetName val="Annual Administrator Financial"/>
    </sheetNames>
    <sheetDataSet>
      <sheetData sheetId="0" refreshError="1"/>
      <sheetData sheetId="1">
        <row r="3">
          <cell r="D3" t="str">
            <v>Good Energy LP</v>
          </cell>
        </row>
      </sheetData>
      <sheetData sheetId="2">
        <row r="9">
          <cell r="B9" t="str">
            <v>Chazy</v>
          </cell>
          <cell r="C9" t="str">
            <v>Town</v>
          </cell>
          <cell r="D9" t="str">
            <v>NYSEG</v>
          </cell>
        </row>
        <row r="10">
          <cell r="B10" t="str">
            <v>Cairo</v>
          </cell>
          <cell r="C10" t="str">
            <v>Town</v>
          </cell>
          <cell r="D10" t="str">
            <v>Central Hudson</v>
          </cell>
        </row>
        <row r="11">
          <cell r="B11" t="str">
            <v>Coxsackie</v>
          </cell>
          <cell r="C11" t="str">
            <v>Village</v>
          </cell>
          <cell r="D11" t="str">
            <v>Central Hudson</v>
          </cell>
        </row>
        <row r="12">
          <cell r="B12" t="str">
            <v>New Baltimore</v>
          </cell>
          <cell r="C12" t="str">
            <v>Town</v>
          </cell>
          <cell r="D12" t="str">
            <v>Central Hudson</v>
          </cell>
        </row>
        <row r="13">
          <cell r="B13" t="str">
            <v>Wesley Hills</v>
          </cell>
          <cell r="C13" t="str">
            <v>Village</v>
          </cell>
          <cell r="D13" t="str">
            <v>O&amp;R</v>
          </cell>
        </row>
        <row r="14">
          <cell r="B14" t="str">
            <v>Penfield</v>
          </cell>
          <cell r="C14" t="str">
            <v>Town</v>
          </cell>
          <cell r="D14" t="str">
            <v>RGE</v>
          </cell>
        </row>
        <row r="15">
          <cell r="B15" t="str">
            <v>Athens</v>
          </cell>
          <cell r="C15" t="str">
            <v>Village</v>
          </cell>
          <cell r="D15" t="str">
            <v>Central Hudson</v>
          </cell>
        </row>
      </sheetData>
      <sheetData sheetId="3" refreshError="1"/>
      <sheetData sheetId="4" refreshError="1"/>
      <sheetData sheetId="5" refreshError="1"/>
      <sheetData sheetId="6" refreshError="1"/>
      <sheetData sheetId="7">
        <row r="10">
          <cell r="B10" t="str">
            <v>Brookhaven</v>
          </cell>
          <cell r="C10" t="str">
            <v>Town</v>
          </cell>
          <cell r="D10" t="str">
            <v>National Grid (KEDLI)</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avier@goodenergy.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ps.ny.gov/industry-energy-service-company-esco-competitive-market-informatio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ps.ny.gov/industry-energy-service-company-esco-competitive-market-informatio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AB6C-7D29-4B94-8594-C18F5A15396B}">
  <sheetPr>
    <tabColor theme="4" tint="0.39997558519241921"/>
  </sheetPr>
  <dimension ref="B1:K2"/>
  <sheetViews>
    <sheetView topLeftCell="A25" workbookViewId="0">
      <selection activeCell="C3" sqref="C3"/>
    </sheetView>
  </sheetViews>
  <sheetFormatPr defaultRowHeight="15" x14ac:dyDescent="0.25"/>
  <sheetData>
    <row r="1" spans="2:11" x14ac:dyDescent="0.25">
      <c r="B1" s="309" t="str">
        <f>'CCA Admin Dashboard'!D3</f>
        <v>Good Energy LP</v>
      </c>
      <c r="C1" s="309"/>
      <c r="D1" s="309"/>
      <c r="E1" s="309"/>
      <c r="F1" s="309"/>
      <c r="G1" s="309"/>
      <c r="H1" s="309"/>
      <c r="I1" s="309"/>
      <c r="J1" s="309"/>
      <c r="K1" s="309"/>
    </row>
    <row r="2" spans="2:11" x14ac:dyDescent="0.25">
      <c r="B2" s="309"/>
      <c r="C2" s="309"/>
      <c r="D2" s="309"/>
      <c r="E2" s="309"/>
      <c r="F2" s="309"/>
      <c r="G2" s="309"/>
      <c r="H2" s="309"/>
      <c r="I2" s="309"/>
      <c r="J2" s="309"/>
      <c r="K2" s="309"/>
    </row>
  </sheetData>
  <mergeCells count="1">
    <mergeCell ref="B1:K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2A952-48C7-4334-9C49-0427E3BBE6C6}">
  <sheetPr>
    <tabColor theme="4" tint="0.39997558519241921"/>
  </sheetPr>
  <dimension ref="B2:P37"/>
  <sheetViews>
    <sheetView topLeftCell="D10" workbookViewId="0">
      <selection activeCell="N37" sqref="N37"/>
    </sheetView>
  </sheetViews>
  <sheetFormatPr defaultRowHeight="15" x14ac:dyDescent="0.25"/>
  <cols>
    <col min="3" max="3" width="35.7109375" customWidth="1"/>
    <col min="4" max="4" width="19" customWidth="1"/>
    <col min="5" max="5" width="5" bestFit="1" customWidth="1"/>
    <col min="6" max="6" width="21.5703125" customWidth="1"/>
    <col min="7" max="7" width="6.85546875" customWidth="1"/>
    <col min="8" max="8" width="19.5703125" customWidth="1"/>
    <col min="9" max="9" width="6.5703125" customWidth="1"/>
    <col min="10" max="10" width="20.7109375" customWidth="1"/>
    <col min="11" max="11" width="6" customWidth="1"/>
    <col min="12" max="12" width="21.140625" customWidth="1"/>
    <col min="13" max="13" width="6.28515625" customWidth="1"/>
    <col min="14" max="14" width="22.5703125" customWidth="1"/>
    <col min="15" max="15" width="5" bestFit="1" customWidth="1"/>
    <col min="18" max="18" width="15.28515625" bestFit="1" customWidth="1"/>
  </cols>
  <sheetData>
    <row r="2" spans="2:16" x14ac:dyDescent="0.25">
      <c r="B2" s="315" t="s">
        <v>0</v>
      </c>
      <c r="C2" s="315"/>
      <c r="D2" s="314">
        <v>45747</v>
      </c>
      <c r="E2" s="314"/>
      <c r="F2" s="314"/>
      <c r="G2" s="314"/>
      <c r="H2" s="314"/>
      <c r="I2" s="314"/>
      <c r="J2" s="314"/>
    </row>
    <row r="3" spans="2:16" x14ac:dyDescent="0.25">
      <c r="B3" s="315" t="s">
        <v>1</v>
      </c>
      <c r="C3" s="315"/>
      <c r="D3" s="318" t="s">
        <v>2</v>
      </c>
      <c r="E3" s="318"/>
      <c r="F3" s="318"/>
      <c r="G3" s="318"/>
      <c r="H3" s="318"/>
      <c r="I3" s="318"/>
      <c r="J3" s="318"/>
    </row>
    <row r="4" spans="2:16" x14ac:dyDescent="0.25">
      <c r="B4" s="315" t="s">
        <v>3</v>
      </c>
      <c r="C4" s="315"/>
      <c r="D4" s="317" t="s">
        <v>4</v>
      </c>
      <c r="E4" s="317"/>
      <c r="F4" s="317"/>
      <c r="G4" s="317"/>
      <c r="H4" s="317"/>
      <c r="I4" s="317"/>
      <c r="J4" s="317"/>
    </row>
    <row r="5" spans="2:16" x14ac:dyDescent="0.25">
      <c r="B5" s="315" t="s">
        <v>5</v>
      </c>
      <c r="C5" s="315"/>
      <c r="D5" s="316" t="s">
        <v>6</v>
      </c>
      <c r="E5" s="317"/>
      <c r="F5" s="317"/>
      <c r="G5" s="317"/>
      <c r="H5" s="317"/>
      <c r="I5" s="317"/>
      <c r="J5" s="317"/>
    </row>
    <row r="6" spans="2:16" x14ac:dyDescent="0.25">
      <c r="B6" s="315" t="s">
        <v>7</v>
      </c>
      <c r="C6" s="315"/>
      <c r="D6" s="317" t="s">
        <v>8</v>
      </c>
      <c r="E6" s="317"/>
      <c r="F6" s="317"/>
      <c r="G6" s="317"/>
      <c r="H6" s="317"/>
      <c r="I6" s="317"/>
      <c r="J6" s="317"/>
    </row>
    <row r="7" spans="2:16" x14ac:dyDescent="0.25">
      <c r="B7" s="315" t="s">
        <v>9</v>
      </c>
      <c r="C7" s="315"/>
      <c r="D7" s="317"/>
      <c r="E7" s="317"/>
      <c r="F7" s="317"/>
      <c r="G7" s="317"/>
      <c r="H7" s="317"/>
      <c r="I7" s="317"/>
      <c r="J7" s="317"/>
    </row>
    <row r="8" spans="2:16" x14ac:dyDescent="0.25">
      <c r="B8" s="315" t="s">
        <v>10</v>
      </c>
      <c r="C8" s="315"/>
      <c r="D8" s="316"/>
      <c r="E8" s="317"/>
      <c r="F8" s="317"/>
      <c r="G8" s="317"/>
      <c r="H8" s="317"/>
      <c r="I8" s="317"/>
      <c r="J8" s="317"/>
    </row>
    <row r="9" spans="2:16" x14ac:dyDescent="0.25">
      <c r="B9" s="315" t="s">
        <v>11</v>
      </c>
      <c r="C9" s="315"/>
      <c r="D9" s="317"/>
      <c r="E9" s="317"/>
      <c r="F9" s="317"/>
      <c r="G9" s="317"/>
      <c r="H9" s="317"/>
      <c r="I9" s="317"/>
      <c r="J9" s="317"/>
    </row>
    <row r="10" spans="2:16" ht="15.75" thickBot="1" x14ac:dyDescent="0.3">
      <c r="C10" s="101"/>
      <c r="D10" s="101"/>
    </row>
    <row r="11" spans="2:16" ht="15" customHeight="1" x14ac:dyDescent="0.25">
      <c r="C11" s="319">
        <v>2024</v>
      </c>
      <c r="D11" s="310" t="s">
        <v>12</v>
      </c>
      <c r="E11" s="321"/>
      <c r="F11" s="310" t="s">
        <v>13</v>
      </c>
      <c r="G11" s="321"/>
      <c r="H11" s="310" t="s">
        <v>14</v>
      </c>
      <c r="I11" s="321"/>
      <c r="J11" s="310" t="s">
        <v>15</v>
      </c>
      <c r="K11" s="321"/>
      <c r="L11" s="310" t="s">
        <v>16</v>
      </c>
      <c r="M11" s="311"/>
      <c r="O11" s="101" t="s">
        <v>12</v>
      </c>
      <c r="P11" s="101" t="s">
        <v>17</v>
      </c>
    </row>
    <row r="12" spans="2:16" ht="15" customHeight="1" x14ac:dyDescent="0.25">
      <c r="C12" s="320"/>
      <c r="D12" s="312"/>
      <c r="E12" s="322"/>
      <c r="F12" s="312"/>
      <c r="G12" s="322"/>
      <c r="H12" s="312"/>
      <c r="I12" s="322"/>
      <c r="J12" s="312"/>
      <c r="K12" s="322"/>
      <c r="L12" s="312"/>
      <c r="M12" s="313"/>
      <c r="O12" s="101" t="s">
        <v>13</v>
      </c>
      <c r="P12" s="101" t="s">
        <v>18</v>
      </c>
    </row>
    <row r="13" spans="2:16" x14ac:dyDescent="0.25">
      <c r="C13" s="154" t="s">
        <v>19</v>
      </c>
      <c r="D13" s="3">
        <v>19791536</v>
      </c>
      <c r="E13" s="26" t="s">
        <v>20</v>
      </c>
      <c r="F13" s="3">
        <v>16607753.76</v>
      </c>
      <c r="G13" s="26" t="s">
        <v>20</v>
      </c>
      <c r="H13" s="3">
        <v>22008540.188900001</v>
      </c>
      <c r="I13" s="26" t="s">
        <v>20</v>
      </c>
      <c r="J13" s="3">
        <v>15992470</v>
      </c>
      <c r="K13" s="26" t="s">
        <v>20</v>
      </c>
      <c r="L13" s="232">
        <f>SUM(D13, F13, H13, J13)</f>
        <v>74400299.948899999</v>
      </c>
      <c r="M13" s="46" t="s">
        <v>20</v>
      </c>
      <c r="O13" s="101" t="s">
        <v>14</v>
      </c>
      <c r="P13" s="101" t="s">
        <v>21</v>
      </c>
    </row>
    <row r="14" spans="2:16" x14ac:dyDescent="0.25">
      <c r="C14" s="154" t="s">
        <v>22</v>
      </c>
      <c r="D14" s="3">
        <v>5603156.5</v>
      </c>
      <c r="E14" s="26" t="s">
        <v>20</v>
      </c>
      <c r="F14" s="3">
        <v>5041444</v>
      </c>
      <c r="G14" s="26" t="s">
        <v>20</v>
      </c>
      <c r="H14" s="3">
        <v>7581125.5</v>
      </c>
      <c r="I14" s="26" t="s">
        <v>20</v>
      </c>
      <c r="J14" s="3">
        <v>5140326</v>
      </c>
      <c r="K14" s="26" t="s">
        <v>20</v>
      </c>
      <c r="L14" s="232">
        <f>SUM(D14,F14,H14,J14)</f>
        <v>23366052</v>
      </c>
      <c r="M14" s="46" t="s">
        <v>20</v>
      </c>
      <c r="O14" s="101" t="s">
        <v>15</v>
      </c>
      <c r="P14" s="101" t="s">
        <v>23</v>
      </c>
    </row>
    <row r="15" spans="2:16" x14ac:dyDescent="0.25">
      <c r="C15" s="154" t="s">
        <v>24</v>
      </c>
      <c r="D15" s="3">
        <v>25394692.5</v>
      </c>
      <c r="E15" s="26" t="s">
        <v>20</v>
      </c>
      <c r="F15" s="3">
        <v>21649197.759999998</v>
      </c>
      <c r="G15" s="26" t="s">
        <v>20</v>
      </c>
      <c r="H15" s="3">
        <v>29589665.688900001</v>
      </c>
      <c r="I15" s="26" t="s">
        <v>20</v>
      </c>
      <c r="J15" s="3">
        <v>21132796</v>
      </c>
      <c r="K15" s="26" t="s">
        <v>20</v>
      </c>
      <c r="L15" s="232">
        <f>SUM(D15,F15,H15,J15)</f>
        <v>97766351.948899999</v>
      </c>
      <c r="M15" s="46" t="s">
        <v>20</v>
      </c>
    </row>
    <row r="16" spans="2:16" x14ac:dyDescent="0.25">
      <c r="C16" s="154" t="s">
        <v>25</v>
      </c>
      <c r="D16" s="155">
        <v>0.22064281739186251</v>
      </c>
      <c r="E16" s="26"/>
      <c r="F16" s="155">
        <v>0.23286978371617964</v>
      </c>
      <c r="G16" s="155"/>
      <c r="H16" s="155">
        <v>0.25620855536883996</v>
      </c>
      <c r="I16" s="155"/>
      <c r="J16" s="155">
        <v>0.24323927605225545</v>
      </c>
      <c r="K16" s="26"/>
      <c r="L16" s="232"/>
      <c r="M16" s="46"/>
    </row>
    <row r="17" spans="3:14" x14ac:dyDescent="0.25">
      <c r="C17" s="154"/>
      <c r="D17" s="26"/>
      <c r="E17" s="26"/>
      <c r="F17" s="26"/>
      <c r="G17" s="26"/>
      <c r="H17" s="26"/>
      <c r="I17" s="26"/>
      <c r="J17" s="26"/>
      <c r="K17" s="26"/>
      <c r="L17" s="299"/>
      <c r="M17" s="46"/>
    </row>
    <row r="18" spans="3:14" x14ac:dyDescent="0.25">
      <c r="C18" s="154" t="s">
        <v>26</v>
      </c>
      <c r="D18" s="232">
        <v>20890394</v>
      </c>
      <c r="E18" s="26" t="s">
        <v>205</v>
      </c>
      <c r="F18" s="232">
        <v>8477586</v>
      </c>
      <c r="G18" s="26" t="s">
        <v>205</v>
      </c>
      <c r="H18" s="232">
        <v>3728609.4000000004</v>
      </c>
      <c r="I18" s="26" t="s">
        <v>205</v>
      </c>
      <c r="J18" s="3">
        <v>3728609.4000000004</v>
      </c>
      <c r="K18" s="26" t="s">
        <v>205</v>
      </c>
      <c r="L18" s="232">
        <f>SUM(D18,F18,H18,J18)</f>
        <v>36825198.799999997</v>
      </c>
      <c r="M18" s="46" t="s">
        <v>205</v>
      </c>
    </row>
    <row r="19" spans="3:14" x14ac:dyDescent="0.25">
      <c r="C19" s="154"/>
      <c r="D19" s="26"/>
      <c r="E19" s="26"/>
      <c r="F19" s="26"/>
      <c r="G19" s="26"/>
      <c r="H19" s="26"/>
      <c r="I19" s="26"/>
      <c r="J19" s="26"/>
      <c r="K19" s="26"/>
      <c r="L19" s="26"/>
      <c r="M19" s="46"/>
    </row>
    <row r="20" spans="3:14" x14ac:dyDescent="0.25">
      <c r="C20" s="154" t="s">
        <v>27</v>
      </c>
      <c r="D20" s="2">
        <v>7</v>
      </c>
      <c r="E20" s="26"/>
      <c r="F20" s="2">
        <v>7</v>
      </c>
      <c r="G20" s="26"/>
      <c r="H20" s="26">
        <v>7</v>
      </c>
      <c r="I20" s="26"/>
      <c r="J20" s="2">
        <v>7</v>
      </c>
      <c r="K20" s="26"/>
      <c r="L20" s="2">
        <v>7</v>
      </c>
      <c r="M20" s="46"/>
    </row>
    <row r="21" spans="3:14" x14ac:dyDescent="0.25">
      <c r="C21" s="154" t="s">
        <v>28</v>
      </c>
      <c r="D21" s="2">
        <v>1</v>
      </c>
      <c r="E21" s="26"/>
      <c r="F21" s="2">
        <v>1</v>
      </c>
      <c r="G21" s="26"/>
      <c r="H21" s="26">
        <v>2</v>
      </c>
      <c r="I21" s="26"/>
      <c r="J21" s="2">
        <v>2</v>
      </c>
      <c r="K21" s="26"/>
      <c r="L21" s="2">
        <v>2</v>
      </c>
      <c r="M21" s="46"/>
    </row>
    <row r="22" spans="3:14" x14ac:dyDescent="0.25">
      <c r="C22" s="154"/>
      <c r="D22" s="26"/>
      <c r="E22" s="26"/>
      <c r="F22" s="26"/>
      <c r="G22" s="26"/>
      <c r="H22" s="26"/>
      <c r="I22" s="26"/>
      <c r="J22" s="26"/>
      <c r="K22" s="26"/>
      <c r="L22" s="26"/>
      <c r="M22" s="46"/>
    </row>
    <row r="23" spans="3:14" x14ac:dyDescent="0.25">
      <c r="C23" s="154" t="s">
        <v>29</v>
      </c>
      <c r="D23" s="2">
        <v>1</v>
      </c>
      <c r="E23" s="26"/>
      <c r="F23" s="2">
        <v>1</v>
      </c>
      <c r="G23" s="26"/>
      <c r="H23" s="26">
        <v>1</v>
      </c>
      <c r="I23" s="26"/>
      <c r="J23" s="2">
        <v>1</v>
      </c>
      <c r="K23" s="26"/>
      <c r="L23" s="2">
        <v>1</v>
      </c>
      <c r="M23" s="46"/>
    </row>
    <row r="24" spans="3:14" x14ac:dyDescent="0.25">
      <c r="C24" s="154"/>
      <c r="D24" s="2"/>
      <c r="E24" s="26"/>
      <c r="F24" s="2"/>
      <c r="G24" s="26"/>
      <c r="H24" s="26"/>
      <c r="I24" s="26"/>
      <c r="J24" s="2"/>
      <c r="K24" s="26"/>
      <c r="L24" s="234"/>
      <c r="M24" s="46"/>
    </row>
    <row r="25" spans="3:14" x14ac:dyDescent="0.25">
      <c r="C25" s="154" t="s">
        <v>202</v>
      </c>
      <c r="D25" s="2"/>
      <c r="E25" s="26"/>
      <c r="F25" s="2"/>
      <c r="G25" s="26"/>
      <c r="H25" s="26"/>
      <c r="I25" s="26"/>
      <c r="J25" s="2"/>
      <c r="K25" s="26"/>
      <c r="L25" s="234"/>
      <c r="M25" s="46"/>
    </row>
    <row r="26" spans="3:14" x14ac:dyDescent="0.25">
      <c r="C26" s="233" t="s">
        <v>30</v>
      </c>
      <c r="D26" s="232">
        <v>54874</v>
      </c>
      <c r="E26" s="26"/>
      <c r="F26" s="232">
        <v>54874</v>
      </c>
      <c r="G26" s="26"/>
      <c r="H26" s="232">
        <v>54874</v>
      </c>
      <c r="I26" s="26"/>
      <c r="J26" s="3">
        <v>54874</v>
      </c>
      <c r="K26" s="26"/>
      <c r="L26" s="232">
        <f>J26</f>
        <v>54874</v>
      </c>
      <c r="M26" s="46"/>
      <c r="N26" t="s">
        <v>242</v>
      </c>
    </row>
    <row r="27" spans="3:14" x14ac:dyDescent="0.25">
      <c r="C27" s="233" t="s">
        <v>31</v>
      </c>
      <c r="D27" s="232">
        <v>43343</v>
      </c>
      <c r="E27" s="26"/>
      <c r="F27" s="232">
        <v>35613</v>
      </c>
      <c r="G27" s="26"/>
      <c r="H27" s="232">
        <v>31376</v>
      </c>
      <c r="I27" s="26"/>
      <c r="J27" s="3">
        <v>34989</v>
      </c>
      <c r="K27" s="26"/>
      <c r="L27" s="300"/>
      <c r="M27" s="46"/>
    </row>
    <row r="28" spans="3:14" x14ac:dyDescent="0.25">
      <c r="C28" s="233" t="s">
        <v>32</v>
      </c>
      <c r="D28" s="232">
        <v>29015</v>
      </c>
      <c r="E28" s="26"/>
      <c r="F28" s="232">
        <v>26487</v>
      </c>
      <c r="G28" s="26"/>
      <c r="H28" s="232">
        <v>33806</v>
      </c>
      <c r="I28" s="26"/>
      <c r="J28" s="3">
        <v>35237</v>
      </c>
      <c r="K28" s="26"/>
      <c r="L28" s="300"/>
      <c r="M28" s="46"/>
    </row>
    <row r="29" spans="3:14" x14ac:dyDescent="0.25">
      <c r="C29" s="233" t="s">
        <v>203</v>
      </c>
      <c r="D29" s="232">
        <v>14328</v>
      </c>
      <c r="E29" s="26"/>
      <c r="F29" s="232">
        <v>9126</v>
      </c>
      <c r="G29" s="26"/>
      <c r="H29" s="232">
        <v>-2430</v>
      </c>
      <c r="I29" s="26"/>
      <c r="J29" s="3">
        <v>-248</v>
      </c>
      <c r="K29" s="26"/>
      <c r="L29" s="232">
        <f>SUM(D29,F29,H29,J29)</f>
        <v>20776</v>
      </c>
      <c r="M29" s="46"/>
      <c r="N29" t="s">
        <v>207</v>
      </c>
    </row>
    <row r="30" spans="3:14" x14ac:dyDescent="0.25">
      <c r="C30" s="154"/>
      <c r="D30" s="2"/>
      <c r="E30" s="26"/>
      <c r="F30" s="2"/>
      <c r="G30" s="26"/>
      <c r="H30" s="26"/>
      <c r="I30" s="26"/>
      <c r="J30" s="2"/>
      <c r="K30" s="26"/>
      <c r="L30" s="234"/>
      <c r="M30" s="46"/>
    </row>
    <row r="31" spans="3:14" x14ac:dyDescent="0.25">
      <c r="C31" s="154" t="s">
        <v>201</v>
      </c>
      <c r="D31" s="26"/>
      <c r="E31" s="26"/>
      <c r="F31" s="26"/>
      <c r="G31" s="26"/>
      <c r="H31" s="26"/>
      <c r="I31" s="26"/>
      <c r="J31" s="26"/>
      <c r="K31" s="26"/>
      <c r="L31" s="235"/>
      <c r="M31" s="46"/>
    </row>
    <row r="32" spans="3:14" x14ac:dyDescent="0.25">
      <c r="C32" s="233" t="s">
        <v>30</v>
      </c>
      <c r="D32" s="3">
        <v>22573</v>
      </c>
      <c r="E32" s="26"/>
      <c r="F32" s="3">
        <v>22573</v>
      </c>
      <c r="G32" s="26"/>
      <c r="H32" s="3">
        <v>22573</v>
      </c>
      <c r="I32" s="26"/>
      <c r="J32" s="3">
        <v>22573</v>
      </c>
      <c r="K32" s="26"/>
      <c r="L32" s="232">
        <f>J32</f>
        <v>22573</v>
      </c>
      <c r="M32" s="46"/>
    </row>
    <row r="33" spans="3:14" x14ac:dyDescent="0.25">
      <c r="C33" s="233" t="s">
        <v>31</v>
      </c>
      <c r="D33" s="3">
        <v>10397</v>
      </c>
      <c r="E33" s="26"/>
      <c r="F33" s="3">
        <v>9887</v>
      </c>
      <c r="G33" s="26"/>
      <c r="H33" s="3">
        <v>10325</v>
      </c>
      <c r="I33" s="26"/>
      <c r="J33" s="3">
        <v>9881</v>
      </c>
      <c r="K33" s="26"/>
      <c r="L33" s="226"/>
      <c r="M33" s="46"/>
    </row>
    <row r="34" spans="3:14" x14ac:dyDescent="0.25">
      <c r="C34" s="233" t="s">
        <v>32</v>
      </c>
      <c r="D34" s="3">
        <v>10037</v>
      </c>
      <c r="E34" s="26"/>
      <c r="F34" s="3">
        <v>9610</v>
      </c>
      <c r="G34" s="26"/>
      <c r="H34" s="3">
        <v>9781</v>
      </c>
      <c r="I34" s="26"/>
      <c r="J34" s="3">
        <v>9588</v>
      </c>
      <c r="K34" s="26"/>
      <c r="L34" s="226"/>
      <c r="M34" s="46"/>
    </row>
    <row r="35" spans="3:14" x14ac:dyDescent="0.25">
      <c r="C35" s="233" t="s">
        <v>204</v>
      </c>
      <c r="D35" s="3">
        <v>360</v>
      </c>
      <c r="E35" s="26"/>
      <c r="F35" s="3">
        <v>277</v>
      </c>
      <c r="G35" s="26"/>
      <c r="H35" s="3">
        <v>544</v>
      </c>
      <c r="I35" s="26"/>
      <c r="J35" s="3">
        <v>293</v>
      </c>
      <c r="K35" s="26"/>
      <c r="L35" s="232">
        <f>SUM(D35,F35,H35,J35)</f>
        <v>1474</v>
      </c>
      <c r="M35" s="46"/>
      <c r="N35" t="s">
        <v>206</v>
      </c>
    </row>
    <row r="36" spans="3:14" x14ac:dyDescent="0.25">
      <c r="C36" s="154"/>
      <c r="D36" s="26"/>
      <c r="E36" s="26"/>
      <c r="F36" s="26"/>
      <c r="G36" s="26"/>
      <c r="H36" s="26"/>
      <c r="I36" s="26"/>
      <c r="J36" s="26"/>
      <c r="K36" s="26"/>
      <c r="L36" s="235"/>
      <c r="M36" s="46"/>
    </row>
    <row r="37" spans="3:14" ht="15.75" thickBot="1" x14ac:dyDescent="0.3">
      <c r="C37" s="156" t="s">
        <v>33</v>
      </c>
      <c r="D37" s="158">
        <v>36</v>
      </c>
      <c r="E37" s="157"/>
      <c r="F37" s="158">
        <v>23</v>
      </c>
      <c r="G37" s="157"/>
      <c r="H37" s="157">
        <v>14</v>
      </c>
      <c r="I37" s="157"/>
      <c r="J37" s="158">
        <v>70</v>
      </c>
      <c r="K37" s="157"/>
      <c r="L37" s="301">
        <f>SUM(D37,F37,H37,J37)</f>
        <v>143</v>
      </c>
      <c r="M37" s="159"/>
      <c r="N37" t="s">
        <v>244</v>
      </c>
    </row>
  </sheetData>
  <mergeCells count="22">
    <mergeCell ref="C11:C12"/>
    <mergeCell ref="D11:E12"/>
    <mergeCell ref="F11:G12"/>
    <mergeCell ref="J11:K12"/>
    <mergeCell ref="B9:C9"/>
    <mergeCell ref="H11:I12"/>
    <mergeCell ref="L11:M12"/>
    <mergeCell ref="D2:J2"/>
    <mergeCell ref="B2:C2"/>
    <mergeCell ref="B3:C3"/>
    <mergeCell ref="B5:C5"/>
    <mergeCell ref="B6:C6"/>
    <mergeCell ref="D8:J8"/>
    <mergeCell ref="D9:J9"/>
    <mergeCell ref="B4:C4"/>
    <mergeCell ref="D4:J4"/>
    <mergeCell ref="D3:J3"/>
    <mergeCell ref="D5:J5"/>
    <mergeCell ref="D6:J6"/>
    <mergeCell ref="B7:C7"/>
    <mergeCell ref="D7:J7"/>
    <mergeCell ref="B8:C8"/>
  </mergeCells>
  <hyperlinks>
    <hyperlink ref="D5" r:id="rId1" xr:uid="{EBCE07DF-02F6-4ED8-93FC-C60EDFCC2DA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49F6-5C27-4630-A47D-0887A82423A2}">
  <sheetPr>
    <tabColor rgb="FF92D050"/>
  </sheetPr>
  <dimension ref="A1:AP70"/>
  <sheetViews>
    <sheetView workbookViewId="0">
      <pane ySplit="8" topLeftCell="A9" activePane="bottomLeft" state="frozen"/>
      <selection activeCell="C12" sqref="C12:D12"/>
      <selection pane="bottomLeft" activeCell="E4" sqref="E4"/>
    </sheetView>
  </sheetViews>
  <sheetFormatPr defaultRowHeight="15" x14ac:dyDescent="0.25"/>
  <cols>
    <col min="1" max="1" width="9.28515625" customWidth="1"/>
    <col min="2" max="2" width="26" customWidth="1"/>
    <col min="3" max="3" width="16" customWidth="1"/>
    <col min="4" max="4" width="13.140625" bestFit="1" customWidth="1"/>
    <col min="5" max="5" width="25.28515625" customWidth="1"/>
    <col min="6" max="7" width="22.85546875" customWidth="1"/>
    <col min="8" max="8" width="12.28515625" customWidth="1"/>
  </cols>
  <sheetData>
    <row r="1" spans="1:42" x14ac:dyDescent="0.25">
      <c r="A1" s="323" t="s">
        <v>34</v>
      </c>
      <c r="B1" s="323"/>
      <c r="C1" s="323"/>
      <c r="D1" s="323"/>
      <c r="E1" s="323"/>
      <c r="F1" s="323"/>
      <c r="G1" s="323"/>
      <c r="H1" s="323"/>
      <c r="I1" s="323"/>
      <c r="J1" s="323"/>
      <c r="K1" s="323"/>
      <c r="L1" s="323"/>
      <c r="M1" s="323"/>
    </row>
    <row r="2" spans="1:42" x14ac:dyDescent="0.25">
      <c r="A2" s="323"/>
      <c r="B2" s="323"/>
      <c r="C2" s="323"/>
      <c r="D2" s="323"/>
      <c r="E2" s="323"/>
      <c r="F2" s="323"/>
      <c r="G2" s="323"/>
      <c r="H2" s="323"/>
      <c r="I2" s="323"/>
      <c r="J2" s="323"/>
      <c r="K2" s="323"/>
      <c r="L2" s="323"/>
      <c r="M2" s="323"/>
    </row>
    <row r="3" spans="1:42" x14ac:dyDescent="0.25">
      <c r="A3" s="323"/>
      <c r="B3" s="323"/>
      <c r="C3" s="323"/>
      <c r="D3" s="323"/>
      <c r="E3" s="323"/>
      <c r="F3" s="323"/>
      <c r="G3" s="323"/>
      <c r="H3" s="323"/>
      <c r="I3" s="323"/>
      <c r="J3" s="323"/>
      <c r="K3" s="323"/>
      <c r="L3" s="323"/>
      <c r="M3" s="323"/>
    </row>
    <row r="4" spans="1:42" ht="18.75" x14ac:dyDescent="0.3">
      <c r="A4" s="324" t="s">
        <v>35</v>
      </c>
      <c r="B4" s="324"/>
      <c r="C4" s="12" t="str">
        <f>'CCA Admin Dashboard'!D3</f>
        <v>Good Energy LP</v>
      </c>
      <c r="D4" s="13"/>
      <c r="F4" s="14"/>
      <c r="G4" s="14"/>
      <c r="H4" s="325" t="s">
        <v>36</v>
      </c>
      <c r="I4" s="325"/>
      <c r="J4" s="325"/>
      <c r="K4" s="14"/>
      <c r="L4" s="14"/>
      <c r="M4" s="14"/>
    </row>
    <row r="5" spans="1:42" ht="15.75" x14ac:dyDescent="0.25">
      <c r="A5" s="323" t="s">
        <v>37</v>
      </c>
      <c r="B5" s="323"/>
      <c r="C5" s="15" t="s">
        <v>215</v>
      </c>
      <c r="D5" s="16">
        <v>2024</v>
      </c>
      <c r="F5" s="17"/>
      <c r="G5" s="17"/>
      <c r="H5" s="325"/>
      <c r="I5" s="325"/>
      <c r="J5" s="325"/>
      <c r="K5" s="14"/>
      <c r="L5" s="14"/>
      <c r="M5" s="14"/>
    </row>
    <row r="7" spans="1:42" ht="16.5" thickBot="1" x14ac:dyDescent="0.3">
      <c r="B7" s="117" t="s">
        <v>38</v>
      </c>
      <c r="C7" s="117" t="s">
        <v>38</v>
      </c>
      <c r="D7" s="117" t="s">
        <v>38</v>
      </c>
      <c r="E7" s="117" t="s">
        <v>38</v>
      </c>
      <c r="F7" s="117" t="s">
        <v>38</v>
      </c>
      <c r="G7" s="117" t="s">
        <v>38</v>
      </c>
      <c r="H7" s="117" t="s">
        <v>39</v>
      </c>
      <c r="I7" s="34"/>
      <c r="J7" s="200"/>
      <c r="K7" s="200"/>
      <c r="L7" s="200"/>
      <c r="M7" s="200"/>
      <c r="N7" s="200"/>
      <c r="O7" s="200"/>
      <c r="P7" s="33"/>
      <c r="Q7" s="33"/>
      <c r="R7" s="33"/>
      <c r="S7" s="33"/>
      <c r="V7" s="33"/>
      <c r="W7" s="33"/>
      <c r="X7" s="33"/>
      <c r="Y7" s="33"/>
      <c r="Z7" s="33"/>
      <c r="AA7" s="33"/>
      <c r="AB7" s="33"/>
      <c r="AC7" s="33"/>
      <c r="AD7" s="33"/>
      <c r="AE7" s="33"/>
      <c r="AF7" s="33"/>
      <c r="AG7" s="33"/>
      <c r="AH7" s="33"/>
      <c r="AI7" s="33"/>
      <c r="AJ7" s="33"/>
      <c r="AK7" s="33"/>
      <c r="AL7" s="33"/>
      <c r="AM7" s="33"/>
      <c r="AN7" s="33"/>
      <c r="AO7" s="33"/>
      <c r="AP7" s="33"/>
    </row>
    <row r="8" spans="1:42" ht="57" thickBot="1" x14ac:dyDescent="0.35">
      <c r="B8" s="112" t="s">
        <v>40</v>
      </c>
      <c r="C8" s="113" t="s">
        <v>41</v>
      </c>
      <c r="D8" s="113" t="s">
        <v>42</v>
      </c>
      <c r="E8" s="113" t="s">
        <v>43</v>
      </c>
      <c r="F8" s="113" t="s">
        <v>44</v>
      </c>
      <c r="G8" s="114" t="s">
        <v>45</v>
      </c>
      <c r="H8" s="115" t="s">
        <v>46</v>
      </c>
      <c r="I8" s="20"/>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row>
    <row r="9" spans="1:42" x14ac:dyDescent="0.25">
      <c r="B9" s="118" t="s">
        <v>47</v>
      </c>
      <c r="C9" s="119" t="s">
        <v>48</v>
      </c>
      <c r="D9" s="119" t="s">
        <v>49</v>
      </c>
      <c r="E9" s="119" t="s">
        <v>50</v>
      </c>
      <c r="F9" s="119" t="s">
        <v>51</v>
      </c>
      <c r="G9" s="119" t="s">
        <v>52</v>
      </c>
      <c r="H9" s="211">
        <v>1036</v>
      </c>
      <c r="I9" s="75"/>
      <c r="J9" s="36"/>
      <c r="K9" s="36"/>
      <c r="L9" s="36"/>
      <c r="M9" s="37"/>
      <c r="N9" s="37"/>
      <c r="O9" s="37"/>
      <c r="P9" s="37"/>
      <c r="Q9" s="37"/>
      <c r="R9" s="37"/>
      <c r="S9" s="37"/>
      <c r="T9" s="37"/>
      <c r="U9" s="37"/>
      <c r="V9" s="37"/>
      <c r="AE9" s="37"/>
    </row>
    <row r="10" spans="1:42" ht="30" x14ac:dyDescent="0.25">
      <c r="B10" s="120" t="s">
        <v>53</v>
      </c>
      <c r="C10" s="121" t="s">
        <v>48</v>
      </c>
      <c r="D10" s="121" t="s">
        <v>54</v>
      </c>
      <c r="E10" s="121" t="s">
        <v>55</v>
      </c>
      <c r="F10" s="121" t="s">
        <v>56</v>
      </c>
      <c r="G10" s="121" t="s">
        <v>52</v>
      </c>
      <c r="H10" s="212">
        <v>3459</v>
      </c>
      <c r="I10" s="75"/>
      <c r="J10" s="36"/>
      <c r="K10" s="36"/>
      <c r="L10" s="36"/>
      <c r="M10" s="37"/>
      <c r="N10" s="37"/>
      <c r="O10" s="37"/>
      <c r="P10" s="37"/>
      <c r="Q10" s="37"/>
      <c r="R10" s="37"/>
      <c r="S10" s="37"/>
      <c r="T10" s="37"/>
      <c r="U10" s="37"/>
      <c r="V10" s="37"/>
      <c r="AE10" s="37"/>
    </row>
    <row r="11" spans="1:42" ht="30" x14ac:dyDescent="0.25">
      <c r="B11" s="120" t="s">
        <v>57</v>
      </c>
      <c r="C11" s="121" t="s">
        <v>58</v>
      </c>
      <c r="D11" s="121" t="s">
        <v>54</v>
      </c>
      <c r="E11" s="121" t="s">
        <v>55</v>
      </c>
      <c r="F11" s="121" t="s">
        <v>56</v>
      </c>
      <c r="G11" s="121" t="s">
        <v>52</v>
      </c>
      <c r="H11" s="212">
        <v>1302</v>
      </c>
      <c r="I11" s="75"/>
      <c r="J11" s="36"/>
      <c r="K11" s="36"/>
      <c r="L11" s="36"/>
      <c r="M11" s="37"/>
      <c r="N11" s="37"/>
      <c r="O11" s="37"/>
      <c r="P11" s="37"/>
      <c r="Q11" s="37"/>
      <c r="R11" s="37"/>
      <c r="S11" s="37"/>
      <c r="T11" s="37"/>
      <c r="U11" s="37"/>
      <c r="V11" s="37"/>
      <c r="AE11" s="37"/>
    </row>
    <row r="12" spans="1:42" x14ac:dyDescent="0.25">
      <c r="B12" s="120" t="s">
        <v>59</v>
      </c>
      <c r="C12" s="121" t="s">
        <v>48</v>
      </c>
      <c r="D12" s="123" t="s">
        <v>54</v>
      </c>
      <c r="E12" s="123" t="s">
        <v>55</v>
      </c>
      <c r="F12" s="121" t="s">
        <v>56</v>
      </c>
      <c r="G12" s="121" t="s">
        <v>52</v>
      </c>
      <c r="H12" s="212">
        <v>1533</v>
      </c>
      <c r="I12" s="75"/>
      <c r="J12" s="36"/>
      <c r="K12" s="36"/>
      <c r="L12" s="36"/>
      <c r="M12" s="37"/>
      <c r="N12" s="37"/>
      <c r="O12" s="37"/>
      <c r="P12" s="37"/>
      <c r="Q12" s="37"/>
      <c r="R12" s="37"/>
      <c r="S12" s="37"/>
      <c r="T12" s="37"/>
      <c r="U12" s="37"/>
      <c r="V12" s="37"/>
      <c r="AE12" s="37"/>
    </row>
    <row r="13" spans="1:42" x14ac:dyDescent="0.25">
      <c r="B13" s="120" t="s">
        <v>60</v>
      </c>
      <c r="C13" s="121" t="s">
        <v>58</v>
      </c>
      <c r="D13" s="123" t="s">
        <v>61</v>
      </c>
      <c r="E13" s="123"/>
      <c r="F13" s="121" t="s">
        <v>62</v>
      </c>
      <c r="G13" s="121" t="s">
        <v>52</v>
      </c>
      <c r="H13" s="212">
        <v>817</v>
      </c>
      <c r="I13" s="75"/>
      <c r="J13" s="36"/>
      <c r="K13" s="36"/>
      <c r="L13" s="36"/>
      <c r="M13" s="37"/>
      <c r="N13" s="37"/>
      <c r="O13" s="37"/>
      <c r="P13" s="37"/>
      <c r="Q13" s="37"/>
      <c r="R13" s="37"/>
      <c r="S13" s="37"/>
      <c r="T13" s="37"/>
      <c r="U13" s="37"/>
      <c r="V13" s="37"/>
      <c r="AE13" s="37"/>
    </row>
    <row r="14" spans="1:42" x14ac:dyDescent="0.25">
      <c r="B14" s="120" t="s">
        <v>191</v>
      </c>
      <c r="C14" s="121" t="s">
        <v>48</v>
      </c>
      <c r="D14" s="121" t="s">
        <v>189</v>
      </c>
      <c r="E14" s="121" t="s">
        <v>190</v>
      </c>
      <c r="F14" s="121" t="s">
        <v>192</v>
      </c>
      <c r="G14" s="121" t="s">
        <v>193</v>
      </c>
      <c r="H14" s="212">
        <v>13920</v>
      </c>
      <c r="I14" s="75"/>
      <c r="J14" s="36"/>
      <c r="K14" s="36"/>
      <c r="L14" s="36"/>
      <c r="M14" s="37"/>
      <c r="N14" s="37"/>
      <c r="O14" s="37"/>
      <c r="P14" s="37"/>
      <c r="Q14" s="37"/>
      <c r="R14" s="37"/>
      <c r="S14" s="37"/>
      <c r="T14" s="37"/>
      <c r="U14" s="37"/>
      <c r="V14" s="37"/>
      <c r="AE14" s="37"/>
    </row>
    <row r="15" spans="1:42" ht="30" x14ac:dyDescent="0.25">
      <c r="B15" s="120" t="s">
        <v>197</v>
      </c>
      <c r="C15" s="121" t="s">
        <v>58</v>
      </c>
      <c r="D15" s="121" t="s">
        <v>54</v>
      </c>
      <c r="E15" s="121" t="s">
        <v>55</v>
      </c>
      <c r="F15" s="121" t="s">
        <v>56</v>
      </c>
      <c r="G15" s="121" t="s">
        <v>52</v>
      </c>
      <c r="H15" s="218">
        <v>506</v>
      </c>
      <c r="I15" s="75"/>
      <c r="J15" s="36"/>
      <c r="K15" s="36"/>
      <c r="L15" s="36"/>
      <c r="M15" s="37"/>
      <c r="N15" s="37"/>
      <c r="O15" s="37"/>
      <c r="P15" s="37"/>
      <c r="Q15" s="37"/>
      <c r="R15" s="37"/>
      <c r="S15" s="37"/>
      <c r="T15" s="37"/>
      <c r="U15" s="37"/>
      <c r="V15" s="37"/>
      <c r="AE15" s="37"/>
    </row>
    <row r="16" spans="1:42" x14ac:dyDescent="0.25">
      <c r="B16" s="120"/>
      <c r="C16" s="121"/>
      <c r="D16" s="121"/>
      <c r="E16" s="121"/>
      <c r="F16" s="121"/>
      <c r="G16" s="121"/>
      <c r="H16" s="122"/>
      <c r="I16" s="75"/>
      <c r="J16" s="36"/>
      <c r="K16" s="36"/>
      <c r="L16" s="36"/>
      <c r="M16" s="37"/>
      <c r="N16" s="37"/>
      <c r="O16" s="37"/>
      <c r="P16" s="37"/>
      <c r="Q16" s="37"/>
      <c r="R16" s="37"/>
      <c r="S16" s="37"/>
      <c r="T16" s="37"/>
      <c r="U16" s="37"/>
      <c r="V16" s="37"/>
      <c r="AE16" s="37"/>
    </row>
    <row r="17" spans="2:31" x14ac:dyDescent="0.25">
      <c r="B17" s="120"/>
      <c r="C17" s="121"/>
      <c r="D17" s="121"/>
      <c r="E17" s="121"/>
      <c r="F17" s="121"/>
      <c r="G17" s="121"/>
      <c r="H17" s="122"/>
      <c r="I17" s="75"/>
      <c r="J17" s="36"/>
      <c r="K17" s="36"/>
      <c r="L17" s="36"/>
      <c r="M17" s="37"/>
      <c r="N17" s="37"/>
      <c r="O17" s="37"/>
      <c r="P17" s="37"/>
      <c r="Q17" s="37"/>
      <c r="R17" s="37"/>
      <c r="S17" s="37"/>
      <c r="T17" s="37"/>
      <c r="U17" s="37"/>
      <c r="V17" s="37"/>
      <c r="AE17" s="37"/>
    </row>
    <row r="18" spans="2:31" x14ac:dyDescent="0.25">
      <c r="B18" s="120"/>
      <c r="C18" s="121"/>
      <c r="D18" s="121"/>
      <c r="E18" s="121"/>
      <c r="F18" s="121"/>
      <c r="G18" s="121"/>
      <c r="H18" s="122"/>
      <c r="I18" s="75"/>
      <c r="J18" s="36"/>
      <c r="K18" s="36"/>
      <c r="L18" s="36"/>
      <c r="M18" s="37"/>
      <c r="N18" s="37"/>
      <c r="O18" s="37"/>
      <c r="P18" s="37"/>
      <c r="Q18" s="37"/>
      <c r="R18" s="37"/>
      <c r="S18" s="37"/>
      <c r="T18" s="37"/>
      <c r="U18" s="37"/>
      <c r="V18" s="37"/>
      <c r="AE18" s="37"/>
    </row>
    <row r="19" spans="2:31" x14ac:dyDescent="0.25">
      <c r="B19" s="120"/>
      <c r="C19" s="121"/>
      <c r="D19" s="121"/>
      <c r="E19" s="121"/>
      <c r="F19" s="121"/>
      <c r="G19" s="121"/>
      <c r="H19" s="122"/>
      <c r="I19" s="75"/>
      <c r="J19" s="36"/>
      <c r="K19" s="36"/>
      <c r="L19" s="36"/>
      <c r="M19" s="37"/>
      <c r="N19" s="37"/>
      <c r="O19" s="37"/>
      <c r="P19" s="37"/>
      <c r="Q19" s="37"/>
      <c r="R19" s="37"/>
      <c r="S19" s="37"/>
      <c r="T19" s="37"/>
      <c r="U19" s="37"/>
      <c r="V19" s="37"/>
      <c r="AE19" s="37"/>
    </row>
    <row r="20" spans="2:31" x14ac:dyDescent="0.25">
      <c r="B20" s="120"/>
      <c r="C20" s="121"/>
      <c r="D20" s="121"/>
      <c r="E20" s="121"/>
      <c r="F20" s="121"/>
      <c r="G20" s="121"/>
      <c r="H20" s="122"/>
      <c r="I20" s="75"/>
      <c r="J20" s="36"/>
      <c r="K20" s="36"/>
      <c r="L20" s="36"/>
      <c r="M20" s="37"/>
      <c r="N20" s="37"/>
      <c r="O20" s="37"/>
      <c r="P20" s="37"/>
      <c r="Q20" s="37"/>
      <c r="R20" s="37"/>
      <c r="S20" s="37"/>
      <c r="T20" s="37"/>
      <c r="U20" s="37"/>
      <c r="V20" s="37"/>
      <c r="AE20" s="37"/>
    </row>
    <row r="21" spans="2:31" x14ac:dyDescent="0.25">
      <c r="B21" s="120"/>
      <c r="C21" s="121"/>
      <c r="D21" s="121"/>
      <c r="E21" s="121"/>
      <c r="F21" s="121"/>
      <c r="G21" s="121"/>
      <c r="H21" s="122"/>
      <c r="I21" s="75"/>
      <c r="J21" s="36"/>
      <c r="K21" s="36"/>
      <c r="L21" s="36"/>
      <c r="M21" s="37"/>
      <c r="N21" s="37"/>
      <c r="O21" s="37"/>
      <c r="P21" s="37"/>
      <c r="Q21" s="37"/>
      <c r="R21" s="37"/>
      <c r="S21" s="37"/>
      <c r="T21" s="37"/>
      <c r="U21" s="37"/>
      <c r="V21" s="37"/>
      <c r="AE21" s="37"/>
    </row>
    <row r="22" spans="2:31" x14ac:dyDescent="0.25">
      <c r="B22" s="120"/>
      <c r="C22" s="121"/>
      <c r="D22" s="121"/>
      <c r="E22" s="121"/>
      <c r="F22" s="121"/>
      <c r="G22" s="121"/>
      <c r="H22" s="122"/>
      <c r="I22" s="75"/>
      <c r="J22" s="36"/>
      <c r="K22" s="36"/>
      <c r="L22" s="36"/>
      <c r="M22" s="37"/>
      <c r="N22" s="37"/>
      <c r="O22" s="37"/>
      <c r="P22" s="37"/>
      <c r="Q22" s="37"/>
      <c r="R22" s="37"/>
      <c r="S22" s="37"/>
      <c r="T22" s="37"/>
      <c r="U22" s="37"/>
      <c r="V22" s="37"/>
      <c r="AE22" s="37"/>
    </row>
    <row r="23" spans="2:31" x14ac:dyDescent="0.25">
      <c r="B23" s="120"/>
      <c r="C23" s="121"/>
      <c r="D23" s="121"/>
      <c r="E23" s="121"/>
      <c r="F23" s="121"/>
      <c r="G23" s="121"/>
      <c r="H23" s="122"/>
      <c r="I23" s="75"/>
      <c r="J23" s="36"/>
      <c r="K23" s="36"/>
      <c r="L23" s="36"/>
      <c r="M23" s="37"/>
      <c r="N23" s="37"/>
      <c r="O23" s="37"/>
      <c r="P23" s="37"/>
      <c r="Q23" s="37"/>
      <c r="R23" s="37"/>
      <c r="S23" s="37"/>
      <c r="T23" s="37"/>
      <c r="U23" s="37"/>
      <c r="V23" s="37"/>
      <c r="AE23" s="37"/>
    </row>
    <row r="24" spans="2:31" x14ac:dyDescent="0.25">
      <c r="B24" s="120"/>
      <c r="C24" s="121"/>
      <c r="D24" s="123"/>
      <c r="E24" s="123"/>
      <c r="F24" s="121"/>
      <c r="G24" s="123"/>
      <c r="H24" s="122"/>
      <c r="I24" s="75"/>
      <c r="J24" s="36"/>
      <c r="K24" s="36"/>
      <c r="L24" s="36"/>
      <c r="M24" s="37"/>
      <c r="N24" s="37"/>
      <c r="O24" s="37"/>
      <c r="P24" s="37"/>
      <c r="Q24" s="37"/>
      <c r="R24" s="37"/>
      <c r="S24" s="37"/>
      <c r="T24" s="37"/>
      <c r="U24" s="37"/>
      <c r="V24" s="37"/>
      <c r="AE24" s="37"/>
    </row>
    <row r="25" spans="2:31" x14ac:dyDescent="0.25">
      <c r="B25" s="120"/>
      <c r="C25" s="121"/>
      <c r="D25" s="121"/>
      <c r="E25" s="121"/>
      <c r="F25" s="121"/>
      <c r="G25" s="121"/>
      <c r="H25" s="122"/>
      <c r="I25" s="75"/>
      <c r="J25" s="36"/>
      <c r="K25" s="36"/>
      <c r="L25" s="36"/>
      <c r="M25" s="37"/>
      <c r="N25" s="37"/>
      <c r="O25" s="37"/>
      <c r="P25" s="37"/>
      <c r="Q25" s="37"/>
      <c r="R25" s="37"/>
      <c r="S25" s="37"/>
      <c r="T25" s="37"/>
      <c r="U25" s="37"/>
      <c r="V25" s="37"/>
      <c r="AE25" s="37"/>
    </row>
    <row r="26" spans="2:31" x14ac:dyDescent="0.25">
      <c r="B26" s="120"/>
      <c r="C26" s="121"/>
      <c r="D26" s="121"/>
      <c r="E26" s="121"/>
      <c r="F26" s="121"/>
      <c r="G26" s="121"/>
      <c r="H26" s="122"/>
      <c r="I26" s="75"/>
      <c r="J26" s="36"/>
      <c r="K26" s="36"/>
      <c r="L26" s="36"/>
      <c r="M26" s="37"/>
      <c r="N26" s="37"/>
      <c r="O26" s="37"/>
      <c r="P26" s="37"/>
      <c r="Q26" s="37"/>
      <c r="R26" s="37"/>
      <c r="S26" s="37"/>
      <c r="T26" s="37"/>
      <c r="U26" s="37"/>
      <c r="V26" s="37"/>
      <c r="AE26" s="37"/>
    </row>
    <row r="27" spans="2:31" x14ac:dyDescent="0.25">
      <c r="B27" s="120"/>
      <c r="C27" s="121"/>
      <c r="D27" s="121"/>
      <c r="E27" s="121"/>
      <c r="F27" s="121"/>
      <c r="G27" s="121"/>
      <c r="H27" s="122"/>
      <c r="I27" s="75"/>
      <c r="J27" s="36"/>
      <c r="K27" s="36"/>
      <c r="L27" s="36"/>
      <c r="M27" s="37"/>
      <c r="N27" s="37"/>
      <c r="O27" s="37"/>
      <c r="P27" s="37"/>
      <c r="Q27" s="37"/>
      <c r="R27" s="37"/>
      <c r="S27" s="37"/>
      <c r="T27" s="37"/>
      <c r="U27" s="37"/>
      <c r="V27" s="37"/>
      <c r="AE27" s="37"/>
    </row>
    <row r="28" spans="2:31" x14ac:dyDescent="0.25">
      <c r="B28" s="120"/>
      <c r="C28" s="121"/>
      <c r="D28" s="123"/>
      <c r="E28" s="123"/>
      <c r="F28" s="121"/>
      <c r="G28" s="123"/>
      <c r="H28" s="122"/>
      <c r="I28" s="75"/>
      <c r="J28" s="36"/>
      <c r="K28" s="36"/>
      <c r="L28" s="36"/>
      <c r="M28" s="37"/>
      <c r="N28" s="37"/>
      <c r="O28" s="37"/>
      <c r="P28" s="37"/>
      <c r="Q28" s="37"/>
      <c r="R28" s="37"/>
      <c r="S28" s="37"/>
      <c r="T28" s="37"/>
      <c r="U28" s="37"/>
      <c r="V28" s="37"/>
      <c r="AE28" s="37"/>
    </row>
    <row r="29" spans="2:31" x14ac:dyDescent="0.25">
      <c r="B29" s="120"/>
      <c r="C29" s="121"/>
      <c r="D29" s="121"/>
      <c r="E29" s="121"/>
      <c r="F29" s="121"/>
      <c r="G29" s="121"/>
      <c r="H29" s="122"/>
      <c r="I29" s="75"/>
      <c r="J29" s="36"/>
      <c r="K29" s="36"/>
      <c r="L29" s="36"/>
      <c r="M29" s="37"/>
      <c r="N29" s="37"/>
      <c r="O29" s="37"/>
      <c r="P29" s="37"/>
      <c r="Q29" s="37"/>
      <c r="R29" s="37"/>
      <c r="S29" s="37"/>
      <c r="T29" s="37"/>
      <c r="U29" s="37"/>
      <c r="V29" s="37"/>
      <c r="AE29" s="37"/>
    </row>
    <row r="30" spans="2:31" x14ac:dyDescent="0.25">
      <c r="B30" s="120"/>
      <c r="C30" s="121"/>
      <c r="D30" s="123"/>
      <c r="E30" s="123"/>
      <c r="F30" s="121"/>
      <c r="G30" s="121"/>
      <c r="H30" s="122"/>
      <c r="I30" s="75"/>
      <c r="J30" s="36"/>
      <c r="K30" s="36"/>
      <c r="L30" s="36"/>
      <c r="M30" s="37"/>
      <c r="N30" s="37"/>
      <c r="O30" s="37"/>
      <c r="P30" s="37"/>
      <c r="Q30" s="37"/>
      <c r="R30" s="37"/>
      <c r="S30" s="37"/>
      <c r="T30" s="37"/>
      <c r="U30" s="37"/>
      <c r="V30" s="37"/>
      <c r="AE30" s="37"/>
    </row>
    <row r="31" spans="2:31" x14ac:dyDescent="0.25">
      <c r="B31" s="124"/>
      <c r="C31" s="123"/>
      <c r="D31" s="123"/>
      <c r="E31" s="123"/>
      <c r="F31" s="121"/>
      <c r="G31" s="123"/>
      <c r="H31" s="122"/>
      <c r="I31" s="75"/>
      <c r="J31" s="36"/>
      <c r="K31" s="36"/>
      <c r="L31" s="36"/>
      <c r="M31" s="37"/>
      <c r="N31" s="37"/>
      <c r="O31" s="37"/>
      <c r="P31" s="37"/>
      <c r="Q31" s="37"/>
      <c r="R31" s="37"/>
      <c r="S31" s="37"/>
      <c r="T31" s="37"/>
      <c r="U31" s="37"/>
      <c r="V31" s="37"/>
      <c r="AE31" s="37"/>
    </row>
    <row r="32" spans="2:31" x14ac:dyDescent="0.25">
      <c r="B32" s="120"/>
      <c r="C32" s="121"/>
      <c r="D32" s="123"/>
      <c r="E32" s="123"/>
      <c r="F32" s="121"/>
      <c r="G32" s="123"/>
      <c r="H32" s="122"/>
      <c r="I32" s="75"/>
      <c r="J32" s="36"/>
      <c r="K32" s="36"/>
      <c r="L32" s="36"/>
      <c r="M32" s="37"/>
      <c r="N32" s="37"/>
      <c r="O32" s="37"/>
      <c r="P32" s="37"/>
      <c r="Q32" s="37"/>
      <c r="R32" s="37"/>
      <c r="S32" s="37"/>
      <c r="T32" s="37"/>
      <c r="U32" s="37"/>
      <c r="V32" s="37"/>
      <c r="AE32" s="37"/>
    </row>
    <row r="33" spans="2:31" x14ac:dyDescent="0.25">
      <c r="B33" s="120"/>
      <c r="C33" s="121"/>
      <c r="D33" s="123"/>
      <c r="E33" s="123"/>
      <c r="F33" s="121"/>
      <c r="G33" s="123"/>
      <c r="H33" s="122"/>
      <c r="I33" s="75"/>
      <c r="J33" s="36"/>
      <c r="K33" s="36"/>
      <c r="L33" s="36"/>
      <c r="M33" s="37"/>
      <c r="N33" s="37"/>
      <c r="O33" s="37"/>
      <c r="P33" s="37"/>
      <c r="Q33" s="37"/>
      <c r="R33" s="37"/>
      <c r="S33" s="37"/>
      <c r="T33" s="37"/>
      <c r="U33" s="37"/>
      <c r="V33" s="37"/>
      <c r="AE33" s="37"/>
    </row>
    <row r="34" spans="2:31" ht="15" customHeight="1" x14ac:dyDescent="0.25">
      <c r="B34" s="120"/>
      <c r="C34" s="121"/>
      <c r="D34" s="121"/>
      <c r="E34" s="121"/>
      <c r="F34" s="121"/>
      <c r="G34" s="121"/>
      <c r="H34" s="122"/>
      <c r="I34" s="75"/>
      <c r="J34" s="36"/>
      <c r="K34" s="36"/>
      <c r="L34" s="36"/>
      <c r="M34" s="37"/>
      <c r="N34" s="37"/>
      <c r="O34" s="37"/>
      <c r="P34" s="37"/>
      <c r="Q34" s="37"/>
      <c r="R34" s="37"/>
      <c r="S34" s="37"/>
      <c r="T34" s="37"/>
      <c r="U34" s="37"/>
      <c r="V34" s="37"/>
      <c r="AE34" s="37"/>
    </row>
    <row r="35" spans="2:31" ht="15" customHeight="1" x14ac:dyDescent="0.25">
      <c r="B35" s="120"/>
      <c r="C35" s="121"/>
      <c r="D35" s="121"/>
      <c r="E35" s="121"/>
      <c r="F35" s="121"/>
      <c r="G35" s="121"/>
      <c r="H35" s="122"/>
      <c r="I35" s="75"/>
      <c r="J35" s="36"/>
      <c r="K35" s="36"/>
      <c r="L35" s="36"/>
      <c r="M35" s="37"/>
      <c r="N35" s="37"/>
      <c r="O35" s="37"/>
      <c r="P35" s="37"/>
      <c r="Q35" s="37"/>
      <c r="R35" s="37"/>
      <c r="S35" s="37"/>
      <c r="T35" s="37"/>
      <c r="U35" s="37"/>
      <c r="V35" s="37"/>
      <c r="AE35" s="37"/>
    </row>
    <row r="36" spans="2:31" ht="15" customHeight="1" x14ac:dyDescent="0.25">
      <c r="B36" s="120"/>
      <c r="C36" s="121"/>
      <c r="D36" s="121"/>
      <c r="E36" s="121"/>
      <c r="F36" s="121"/>
      <c r="G36" s="121"/>
      <c r="H36" s="122"/>
      <c r="I36" s="75"/>
      <c r="J36" s="36"/>
      <c r="K36" s="36"/>
      <c r="L36" s="36"/>
      <c r="M36" s="37"/>
      <c r="N36" s="37"/>
      <c r="O36" s="37"/>
      <c r="P36" s="37"/>
      <c r="Q36" s="37"/>
      <c r="R36" s="37"/>
      <c r="S36" s="37"/>
      <c r="T36" s="37"/>
      <c r="U36" s="37"/>
      <c r="V36" s="37"/>
      <c r="AE36" s="37"/>
    </row>
    <row r="37" spans="2:31" ht="15" customHeight="1" x14ac:dyDescent="0.25">
      <c r="B37" s="120"/>
      <c r="C37" s="121"/>
      <c r="D37" s="121"/>
      <c r="E37" s="121"/>
      <c r="F37" s="121"/>
      <c r="G37" s="121"/>
      <c r="H37" s="122"/>
      <c r="I37" s="75"/>
      <c r="J37" s="36"/>
      <c r="K37" s="36"/>
      <c r="L37" s="36"/>
      <c r="M37" s="37"/>
      <c r="N37" s="37"/>
      <c r="O37" s="37"/>
      <c r="P37" s="37"/>
      <c r="Q37" s="37"/>
      <c r="R37" s="37"/>
      <c r="S37" s="37"/>
      <c r="T37" s="37"/>
      <c r="U37" s="37"/>
      <c r="V37" s="37"/>
      <c r="AE37" s="37"/>
    </row>
    <row r="38" spans="2:31" ht="15" customHeight="1" x14ac:dyDescent="0.25">
      <c r="B38" s="120"/>
      <c r="C38" s="121"/>
      <c r="D38" s="123"/>
      <c r="E38" s="121"/>
      <c r="F38" s="121"/>
      <c r="G38" s="121"/>
      <c r="H38" s="122"/>
      <c r="I38" s="75"/>
      <c r="J38" s="36"/>
      <c r="K38" s="36"/>
      <c r="L38" s="36"/>
      <c r="M38" s="37"/>
      <c r="N38" s="37"/>
      <c r="O38" s="37"/>
      <c r="P38" s="37"/>
      <c r="Q38" s="37"/>
      <c r="R38" s="37"/>
      <c r="S38" s="37"/>
      <c r="T38" s="37"/>
      <c r="U38" s="37"/>
      <c r="V38" s="37"/>
      <c r="AE38" s="37"/>
    </row>
    <row r="39" spans="2:31" ht="15" customHeight="1" x14ac:dyDescent="0.25">
      <c r="B39" s="125"/>
      <c r="C39" s="126"/>
      <c r="D39" s="126"/>
      <c r="E39" s="126"/>
      <c r="F39" s="126"/>
      <c r="G39" s="126"/>
      <c r="H39" s="127"/>
      <c r="I39" s="75"/>
      <c r="J39" s="36"/>
      <c r="K39" s="36"/>
      <c r="L39" s="36"/>
      <c r="M39" s="37"/>
      <c r="N39" s="37"/>
      <c r="O39" s="37"/>
      <c r="P39" s="37"/>
      <c r="Q39" s="37"/>
      <c r="R39" s="37"/>
      <c r="S39" s="37"/>
      <c r="T39" s="37"/>
      <c r="U39" s="37"/>
      <c r="V39" s="37"/>
      <c r="AE39" s="37"/>
    </row>
    <row r="40" spans="2:31" x14ac:dyDescent="0.25">
      <c r="B40" s="125"/>
      <c r="C40" s="126"/>
      <c r="D40" s="126"/>
      <c r="E40" s="126"/>
      <c r="F40" s="126"/>
      <c r="G40" s="126"/>
      <c r="H40" s="127"/>
      <c r="I40" s="75"/>
      <c r="J40" s="36"/>
      <c r="K40" s="36"/>
      <c r="L40" s="36"/>
      <c r="M40" s="37"/>
      <c r="N40" s="37"/>
      <c r="O40" s="37"/>
      <c r="P40" s="37"/>
      <c r="Q40" s="37"/>
      <c r="R40" s="37"/>
      <c r="S40" s="37"/>
      <c r="T40" s="37"/>
      <c r="U40" s="37"/>
      <c r="V40" s="37"/>
      <c r="AE40" s="37"/>
    </row>
    <row r="41" spans="2:31" x14ac:dyDescent="0.25">
      <c r="B41" s="125"/>
      <c r="C41" s="126"/>
      <c r="D41" s="126"/>
      <c r="E41" s="126"/>
      <c r="F41" s="126"/>
      <c r="G41" s="126"/>
      <c r="H41" s="127"/>
      <c r="I41" s="75"/>
      <c r="J41" s="36"/>
      <c r="K41" s="36"/>
      <c r="L41" s="36"/>
      <c r="M41" s="37"/>
      <c r="N41" s="37"/>
      <c r="O41" s="37"/>
      <c r="P41" s="37"/>
      <c r="Q41" s="37"/>
      <c r="R41" s="37"/>
      <c r="S41" s="37"/>
      <c r="T41" s="37"/>
      <c r="U41" s="37"/>
      <c r="V41" s="37"/>
      <c r="AE41" s="37"/>
    </row>
    <row r="42" spans="2:31" x14ac:dyDescent="0.25">
      <c r="B42" s="125"/>
      <c r="C42" s="126"/>
      <c r="D42" s="126"/>
      <c r="E42" s="126"/>
      <c r="F42" s="126"/>
      <c r="G42" s="126"/>
      <c r="H42" s="127"/>
      <c r="I42" s="75"/>
      <c r="J42" s="36"/>
      <c r="K42" s="36"/>
      <c r="L42" s="36"/>
      <c r="M42" s="37"/>
      <c r="N42" s="37"/>
      <c r="O42" s="37"/>
      <c r="P42" s="37"/>
      <c r="Q42" s="37"/>
      <c r="R42" s="37"/>
      <c r="S42" s="37"/>
      <c r="T42" s="37"/>
      <c r="U42" s="37"/>
      <c r="V42" s="37"/>
      <c r="AE42" s="37"/>
    </row>
    <row r="43" spans="2:31" x14ac:dyDescent="0.25">
      <c r="B43" s="125"/>
      <c r="C43" s="126"/>
      <c r="D43" s="126"/>
      <c r="E43" s="126"/>
      <c r="F43" s="126"/>
      <c r="G43" s="126"/>
      <c r="H43" s="127"/>
      <c r="I43" s="75"/>
      <c r="J43" s="36"/>
      <c r="K43" s="36"/>
      <c r="L43" s="36"/>
      <c r="M43" s="37"/>
      <c r="N43" s="37"/>
      <c r="O43" s="37"/>
      <c r="P43" s="37"/>
      <c r="Q43" s="37"/>
      <c r="R43" s="37"/>
      <c r="S43" s="37"/>
      <c r="T43" s="37"/>
      <c r="U43" s="37"/>
      <c r="V43" s="37"/>
      <c r="AE43" s="37"/>
    </row>
    <row r="44" spans="2:31" x14ac:dyDescent="0.25">
      <c r="B44" s="125"/>
      <c r="C44" s="126"/>
      <c r="D44" s="126"/>
      <c r="E44" s="126"/>
      <c r="F44" s="126"/>
      <c r="G44" s="126"/>
      <c r="H44" s="127"/>
      <c r="I44" s="75"/>
      <c r="J44" s="36"/>
      <c r="K44" s="36"/>
      <c r="L44" s="36"/>
      <c r="M44" s="37"/>
      <c r="N44" s="37"/>
      <c r="O44" s="37"/>
      <c r="P44" s="37"/>
      <c r="Q44" s="37"/>
      <c r="R44" s="37"/>
      <c r="S44" s="37"/>
      <c r="T44" s="37"/>
      <c r="U44" s="37"/>
      <c r="V44" s="37"/>
      <c r="AE44" s="37"/>
    </row>
    <row r="45" spans="2:31" x14ac:dyDescent="0.25">
      <c r="B45" s="125"/>
      <c r="C45" s="126"/>
      <c r="D45" s="126"/>
      <c r="E45" s="126"/>
      <c r="F45" s="126"/>
      <c r="G45" s="126"/>
      <c r="H45" s="127"/>
      <c r="I45" s="75"/>
      <c r="J45" s="36"/>
      <c r="K45" s="36"/>
      <c r="L45" s="36"/>
      <c r="M45" s="37"/>
      <c r="N45" s="37"/>
      <c r="O45" s="37"/>
      <c r="P45" s="37"/>
      <c r="Q45" s="37"/>
      <c r="R45" s="37"/>
      <c r="S45" s="37"/>
      <c r="T45" s="37"/>
      <c r="U45" s="37"/>
      <c r="V45" s="37"/>
      <c r="AE45" s="37"/>
    </row>
    <row r="46" spans="2:31" x14ac:dyDescent="0.25">
      <c r="B46" s="125"/>
      <c r="C46" s="126"/>
      <c r="D46" s="126"/>
      <c r="E46" s="126"/>
      <c r="F46" s="126"/>
      <c r="G46" s="126"/>
      <c r="H46" s="127"/>
      <c r="I46" s="75"/>
      <c r="J46" s="36"/>
      <c r="K46" s="36"/>
      <c r="L46" s="36"/>
      <c r="M46" s="37"/>
      <c r="N46" s="37"/>
      <c r="O46" s="37"/>
      <c r="P46" s="37"/>
      <c r="Q46" s="37"/>
      <c r="R46" s="37"/>
      <c r="S46" s="37"/>
      <c r="T46" s="37"/>
      <c r="U46" s="37"/>
      <c r="V46" s="37"/>
      <c r="AE46" s="37"/>
    </row>
    <row r="47" spans="2:31" x14ac:dyDescent="0.25">
      <c r="B47" s="125"/>
      <c r="C47" s="126"/>
      <c r="D47" s="126"/>
      <c r="E47" s="126"/>
      <c r="F47" s="126"/>
      <c r="G47" s="126"/>
      <c r="H47" s="127"/>
      <c r="I47" s="75"/>
      <c r="J47" s="36"/>
      <c r="K47" s="36"/>
      <c r="L47" s="36"/>
      <c r="M47" s="37"/>
      <c r="N47" s="37"/>
      <c r="O47" s="37"/>
      <c r="P47" s="37"/>
      <c r="Q47" s="37"/>
      <c r="R47" s="37"/>
      <c r="S47" s="37"/>
      <c r="T47" s="37"/>
      <c r="U47" s="37"/>
      <c r="V47" s="37"/>
      <c r="AE47" s="37"/>
    </row>
    <row r="48" spans="2:31" x14ac:dyDescent="0.25">
      <c r="B48" s="125"/>
      <c r="C48" s="126"/>
      <c r="D48" s="126"/>
      <c r="E48" s="126"/>
      <c r="F48" s="126"/>
      <c r="G48" s="126"/>
      <c r="H48" s="127"/>
      <c r="I48" s="75"/>
      <c r="J48" s="36"/>
      <c r="K48" s="36"/>
      <c r="L48" s="36"/>
      <c r="M48" s="37"/>
      <c r="N48" s="37"/>
      <c r="O48" s="37"/>
      <c r="P48" s="37"/>
      <c r="Q48" s="37"/>
      <c r="R48" s="37"/>
      <c r="S48" s="37"/>
      <c r="T48" s="37"/>
      <c r="U48" s="37"/>
      <c r="V48" s="37"/>
      <c r="AE48" s="37"/>
    </row>
    <row r="49" spans="2:31" x14ac:dyDescent="0.25">
      <c r="B49" s="125"/>
      <c r="C49" s="126"/>
      <c r="D49" s="126"/>
      <c r="E49" s="126"/>
      <c r="F49" s="126"/>
      <c r="G49" s="126"/>
      <c r="H49" s="127"/>
      <c r="I49" s="75"/>
      <c r="J49" s="36"/>
      <c r="K49" s="36"/>
      <c r="L49" s="36"/>
      <c r="M49" s="37"/>
      <c r="N49" s="37"/>
      <c r="O49" s="37"/>
      <c r="P49" s="37"/>
      <c r="Q49" s="37"/>
      <c r="R49" s="37"/>
      <c r="S49" s="37"/>
      <c r="T49" s="37"/>
      <c r="U49" s="37"/>
      <c r="V49" s="37"/>
      <c r="AE49" s="37"/>
    </row>
    <row r="50" spans="2:31" x14ac:dyDescent="0.25">
      <c r="B50" s="125"/>
      <c r="C50" s="126"/>
      <c r="D50" s="126"/>
      <c r="E50" s="126"/>
      <c r="F50" s="126"/>
      <c r="G50" s="126"/>
      <c r="H50" s="127"/>
      <c r="I50" s="75"/>
      <c r="J50" s="36"/>
      <c r="K50" s="36"/>
      <c r="L50" s="36"/>
      <c r="M50" s="37"/>
      <c r="N50" s="37"/>
      <c r="O50" s="37"/>
      <c r="P50" s="37"/>
      <c r="Q50" s="37"/>
      <c r="R50" s="37"/>
      <c r="S50" s="37"/>
      <c r="T50" s="37"/>
      <c r="U50" s="37"/>
      <c r="V50" s="37"/>
      <c r="AE50" s="37"/>
    </row>
    <row r="51" spans="2:31" x14ac:dyDescent="0.25">
      <c r="B51" s="125"/>
      <c r="C51" s="126"/>
      <c r="D51" s="126"/>
      <c r="E51" s="126"/>
      <c r="F51" s="126"/>
      <c r="G51" s="126"/>
      <c r="H51" s="127"/>
      <c r="I51" s="75"/>
      <c r="J51" s="36"/>
      <c r="K51" s="36"/>
      <c r="L51" s="36"/>
      <c r="M51" s="37"/>
      <c r="N51" s="37"/>
      <c r="O51" s="37"/>
      <c r="P51" s="37"/>
      <c r="Q51" s="37"/>
      <c r="R51" s="37"/>
      <c r="S51" s="37"/>
      <c r="T51" s="37"/>
      <c r="U51" s="37"/>
      <c r="V51" s="37"/>
      <c r="AE51" s="37"/>
    </row>
    <row r="52" spans="2:31" x14ac:dyDescent="0.25">
      <c r="B52" s="125"/>
      <c r="C52" s="126"/>
      <c r="D52" s="126"/>
      <c r="E52" s="126"/>
      <c r="F52" s="126"/>
      <c r="G52" s="126"/>
      <c r="H52" s="127"/>
      <c r="I52" s="75"/>
      <c r="J52" s="36"/>
      <c r="K52" s="36"/>
      <c r="L52" s="36"/>
      <c r="M52" s="37"/>
      <c r="N52" s="37"/>
      <c r="O52" s="37"/>
      <c r="P52" s="37"/>
      <c r="Q52" s="37"/>
      <c r="R52" s="37"/>
      <c r="S52" s="37"/>
      <c r="T52" s="37"/>
      <c r="U52" s="37"/>
      <c r="V52" s="37"/>
      <c r="AE52" s="37"/>
    </row>
    <row r="53" spans="2:31" x14ac:dyDescent="0.25">
      <c r="B53" s="125"/>
      <c r="C53" s="126"/>
      <c r="D53" s="126"/>
      <c r="E53" s="126"/>
      <c r="F53" s="126"/>
      <c r="G53" s="126"/>
      <c r="H53" s="127"/>
      <c r="I53" s="75"/>
      <c r="J53" s="36"/>
      <c r="K53" s="36"/>
      <c r="L53" s="36"/>
      <c r="M53" s="37"/>
      <c r="N53" s="37"/>
      <c r="O53" s="37"/>
      <c r="P53" s="37"/>
      <c r="Q53" s="37"/>
      <c r="R53" s="37"/>
      <c r="S53" s="37"/>
      <c r="T53" s="37"/>
      <c r="U53" s="37"/>
      <c r="V53" s="37"/>
      <c r="AE53" s="37"/>
    </row>
    <row r="54" spans="2:31" x14ac:dyDescent="0.25">
      <c r="B54" s="125"/>
      <c r="C54" s="126"/>
      <c r="D54" s="126"/>
      <c r="E54" s="126"/>
      <c r="F54" s="126"/>
      <c r="G54" s="126"/>
      <c r="H54" s="127"/>
      <c r="I54" s="75"/>
      <c r="J54" s="36"/>
      <c r="K54" s="36"/>
      <c r="L54" s="36"/>
      <c r="M54" s="37"/>
      <c r="N54" s="37"/>
      <c r="O54" s="37"/>
      <c r="P54" s="37"/>
      <c r="Q54" s="37"/>
      <c r="R54" s="37"/>
      <c r="S54" s="37"/>
      <c r="T54" s="37"/>
      <c r="U54" s="37"/>
      <c r="V54" s="37"/>
      <c r="AE54" s="37"/>
    </row>
    <row r="55" spans="2:31" x14ac:dyDescent="0.25">
      <c r="B55" s="125"/>
      <c r="C55" s="126"/>
      <c r="D55" s="126"/>
      <c r="E55" s="126"/>
      <c r="F55" s="126"/>
      <c r="G55" s="126"/>
      <c r="H55" s="127"/>
      <c r="I55" s="75"/>
      <c r="J55" s="36"/>
      <c r="K55" s="36"/>
      <c r="L55" s="36"/>
      <c r="M55" s="37"/>
      <c r="N55" s="37"/>
      <c r="O55" s="37"/>
      <c r="P55" s="37"/>
      <c r="Q55" s="37"/>
      <c r="R55" s="37"/>
      <c r="S55" s="37"/>
      <c r="T55" s="37"/>
      <c r="U55" s="37"/>
      <c r="V55" s="37"/>
      <c r="AE55" s="37"/>
    </row>
    <row r="56" spans="2:31" x14ac:dyDescent="0.25">
      <c r="B56" s="125"/>
      <c r="C56" s="126"/>
      <c r="D56" s="126"/>
      <c r="E56" s="126"/>
      <c r="F56" s="126"/>
      <c r="G56" s="126"/>
      <c r="H56" s="127"/>
      <c r="I56" s="75"/>
      <c r="J56" s="36"/>
      <c r="K56" s="36"/>
      <c r="L56" s="36"/>
      <c r="M56" s="37"/>
      <c r="N56" s="37"/>
      <c r="O56" s="37"/>
      <c r="P56" s="37"/>
      <c r="Q56" s="37"/>
      <c r="R56" s="37"/>
      <c r="S56" s="37"/>
      <c r="T56" s="37"/>
      <c r="U56" s="37"/>
      <c r="V56" s="37"/>
      <c r="AE56" s="37"/>
    </row>
    <row r="57" spans="2:31" x14ac:dyDescent="0.25">
      <c r="B57" s="125"/>
      <c r="C57" s="126"/>
      <c r="D57" s="126"/>
      <c r="E57" s="126"/>
      <c r="F57" s="126"/>
      <c r="G57" s="126"/>
      <c r="H57" s="127"/>
      <c r="I57" s="75"/>
      <c r="J57" s="36"/>
      <c r="K57" s="36"/>
      <c r="L57" s="36"/>
      <c r="M57" s="37"/>
      <c r="N57" s="37"/>
      <c r="O57" s="37"/>
      <c r="P57" s="37"/>
      <c r="Q57" s="37"/>
      <c r="R57" s="37"/>
      <c r="S57" s="37"/>
      <c r="T57" s="37"/>
      <c r="U57" s="37"/>
      <c r="V57" s="37"/>
      <c r="AE57" s="37"/>
    </row>
    <row r="58" spans="2:31" x14ac:dyDescent="0.25">
      <c r="B58" s="125"/>
      <c r="C58" s="126"/>
      <c r="D58" s="126"/>
      <c r="E58" s="126"/>
      <c r="F58" s="126"/>
      <c r="G58" s="126"/>
      <c r="H58" s="127"/>
      <c r="I58" s="75"/>
      <c r="J58" s="36"/>
      <c r="K58" s="36"/>
      <c r="L58" s="36"/>
      <c r="M58" s="37"/>
      <c r="N58" s="37"/>
      <c r="O58" s="37"/>
      <c r="P58" s="37"/>
      <c r="Q58" s="37"/>
      <c r="R58" s="37"/>
      <c r="S58" s="37"/>
      <c r="T58" s="37"/>
      <c r="U58" s="37"/>
      <c r="V58" s="37"/>
      <c r="AE58" s="37"/>
    </row>
    <row r="59" spans="2:31" x14ac:dyDescent="0.25">
      <c r="B59" s="125"/>
      <c r="C59" s="126"/>
      <c r="D59" s="126"/>
      <c r="E59" s="126"/>
      <c r="F59" s="126"/>
      <c r="G59" s="126"/>
      <c r="H59" s="127"/>
      <c r="I59" s="75"/>
      <c r="J59" s="36"/>
      <c r="K59" s="36"/>
      <c r="L59" s="36"/>
      <c r="M59" s="37"/>
      <c r="N59" s="37"/>
      <c r="O59" s="37"/>
      <c r="P59" s="37"/>
      <c r="Q59" s="37"/>
      <c r="R59" s="37"/>
      <c r="S59" s="37"/>
      <c r="T59" s="37"/>
      <c r="U59" s="37"/>
      <c r="V59" s="37"/>
      <c r="AE59" s="37"/>
    </row>
    <row r="60" spans="2:31" x14ac:dyDescent="0.25">
      <c r="B60" s="125"/>
      <c r="C60" s="126"/>
      <c r="D60" s="126"/>
      <c r="E60" s="126"/>
      <c r="F60" s="126"/>
      <c r="G60" s="126"/>
      <c r="H60" s="127"/>
      <c r="I60" s="75"/>
      <c r="J60" s="36"/>
      <c r="K60" s="36"/>
      <c r="L60" s="36"/>
      <c r="M60" s="37"/>
      <c r="N60" s="37"/>
      <c r="O60" s="37"/>
      <c r="P60" s="37"/>
      <c r="Q60" s="37"/>
      <c r="R60" s="37"/>
      <c r="S60" s="37"/>
      <c r="T60" s="37"/>
      <c r="U60" s="37"/>
      <c r="V60" s="37"/>
      <c r="AE60" s="37"/>
    </row>
    <row r="61" spans="2:31" x14ac:dyDescent="0.25">
      <c r="B61" s="125"/>
      <c r="C61" s="126"/>
      <c r="D61" s="126"/>
      <c r="E61" s="126"/>
      <c r="F61" s="126"/>
      <c r="G61" s="126"/>
      <c r="H61" s="127"/>
      <c r="I61" s="75"/>
      <c r="J61" s="36"/>
      <c r="K61" s="36"/>
      <c r="L61" s="36"/>
      <c r="M61" s="37"/>
      <c r="N61" s="37"/>
      <c r="O61" s="37"/>
      <c r="P61" s="37"/>
      <c r="Q61" s="37"/>
      <c r="R61" s="37"/>
      <c r="S61" s="37"/>
      <c r="T61" s="37"/>
      <c r="U61" s="37"/>
      <c r="V61" s="37"/>
      <c r="AE61" s="37"/>
    </row>
    <row r="62" spans="2:31" x14ac:dyDescent="0.25">
      <c r="B62" s="125"/>
      <c r="C62" s="126"/>
      <c r="D62" s="126"/>
      <c r="E62" s="126"/>
      <c r="F62" s="126"/>
      <c r="G62" s="126"/>
      <c r="H62" s="127"/>
      <c r="I62" s="75"/>
      <c r="J62" s="36"/>
      <c r="K62" s="36"/>
      <c r="L62" s="36"/>
      <c r="M62" s="37"/>
      <c r="N62" s="37"/>
      <c r="O62" s="37"/>
      <c r="P62" s="37"/>
      <c r="Q62" s="37"/>
      <c r="R62" s="37"/>
      <c r="S62" s="37"/>
      <c r="T62" s="37"/>
      <c r="U62" s="37"/>
      <c r="V62" s="37"/>
      <c r="AE62" s="37"/>
    </row>
    <row r="63" spans="2:31" x14ac:dyDescent="0.25">
      <c r="B63" s="125"/>
      <c r="C63" s="126"/>
      <c r="D63" s="126"/>
      <c r="E63" s="126"/>
      <c r="F63" s="126"/>
      <c r="G63" s="126"/>
      <c r="H63" s="127"/>
      <c r="I63" s="75"/>
      <c r="J63" s="36"/>
      <c r="K63" s="36"/>
      <c r="L63" s="36"/>
      <c r="M63" s="37"/>
      <c r="N63" s="37"/>
      <c r="O63" s="37"/>
      <c r="P63" s="37"/>
      <c r="Q63" s="37"/>
      <c r="R63" s="37"/>
      <c r="S63" s="37"/>
      <c r="T63" s="37"/>
      <c r="U63" s="37"/>
      <c r="V63" s="37"/>
      <c r="AE63" s="37"/>
    </row>
    <row r="64" spans="2:31" x14ac:dyDescent="0.25">
      <c r="B64" s="125"/>
      <c r="C64" s="126"/>
      <c r="D64" s="126"/>
      <c r="E64" s="126"/>
      <c r="F64" s="126"/>
      <c r="G64" s="126"/>
      <c r="H64" s="127"/>
      <c r="I64" s="75"/>
      <c r="J64" s="36"/>
      <c r="K64" s="36"/>
      <c r="L64" s="36"/>
      <c r="M64" s="37"/>
      <c r="N64" s="37"/>
      <c r="O64" s="37"/>
      <c r="P64" s="37"/>
      <c r="Q64" s="37"/>
      <c r="R64" s="37"/>
      <c r="S64" s="37"/>
      <c r="T64" s="37"/>
      <c r="U64" s="37"/>
      <c r="V64" s="37"/>
      <c r="AE64" s="37"/>
    </row>
    <row r="65" spans="1:42" x14ac:dyDescent="0.25">
      <c r="B65" s="125"/>
      <c r="C65" s="126"/>
      <c r="D65" s="126"/>
      <c r="E65" s="126"/>
      <c r="F65" s="126"/>
      <c r="G65" s="126"/>
      <c r="H65" s="127"/>
      <c r="I65" s="75"/>
      <c r="J65" s="36"/>
      <c r="K65" s="36"/>
      <c r="L65" s="36"/>
      <c r="M65" s="37"/>
      <c r="N65" s="37"/>
      <c r="O65" s="37"/>
      <c r="P65" s="37"/>
      <c r="Q65" s="37"/>
      <c r="R65" s="37"/>
      <c r="S65" s="37"/>
      <c r="T65" s="37"/>
      <c r="U65" s="37"/>
      <c r="V65" s="37"/>
      <c r="AE65" s="37"/>
    </row>
    <row r="66" spans="1:42" x14ac:dyDescent="0.25">
      <c r="B66" s="125"/>
      <c r="C66" s="126"/>
      <c r="D66" s="126"/>
      <c r="E66" s="126"/>
      <c r="F66" s="126"/>
      <c r="G66" s="126"/>
      <c r="H66" s="127"/>
      <c r="I66" s="75"/>
      <c r="J66" s="36"/>
      <c r="K66" s="36"/>
      <c r="L66" s="36"/>
      <c r="M66" s="37"/>
      <c r="N66" s="37"/>
      <c r="O66" s="37"/>
      <c r="P66" s="37"/>
      <c r="Q66" s="37"/>
      <c r="R66" s="37"/>
      <c r="S66" s="37"/>
      <c r="T66" s="37"/>
      <c r="U66" s="37"/>
      <c r="V66" s="37"/>
      <c r="AE66" s="37"/>
    </row>
    <row r="67" spans="1:42" x14ac:dyDescent="0.25">
      <c r="B67" s="125"/>
      <c r="C67" s="126"/>
      <c r="D67" s="126"/>
      <c r="E67" s="126"/>
      <c r="F67" s="126"/>
      <c r="G67" s="126"/>
      <c r="H67" s="127"/>
      <c r="I67" s="75"/>
      <c r="J67" s="36"/>
      <c r="K67" s="36"/>
      <c r="L67" s="36"/>
      <c r="M67" s="37"/>
      <c r="N67" s="37"/>
      <c r="O67" s="37"/>
      <c r="P67" s="37"/>
      <c r="Q67" s="37"/>
      <c r="R67" s="37"/>
      <c r="S67" s="37"/>
      <c r="T67" s="37"/>
      <c r="U67" s="37"/>
      <c r="V67" s="37"/>
      <c r="AE67" s="37"/>
    </row>
    <row r="68" spans="1:42" ht="15.75" thickBot="1" x14ac:dyDescent="0.3">
      <c r="B68" s="128"/>
      <c r="C68" s="129"/>
      <c r="D68" s="129"/>
      <c r="E68" s="129"/>
      <c r="F68" s="129"/>
      <c r="G68" s="129"/>
      <c r="H68" s="130"/>
      <c r="I68" s="75"/>
      <c r="J68" s="36"/>
      <c r="K68" s="36"/>
      <c r="L68" s="36"/>
      <c r="M68" s="37"/>
      <c r="N68" s="37"/>
      <c r="O68" s="37"/>
      <c r="P68" s="37"/>
      <c r="Q68" s="37"/>
      <c r="R68" s="37"/>
      <c r="S68" s="37"/>
      <c r="T68" s="37"/>
      <c r="U68" s="37"/>
      <c r="V68" s="37"/>
      <c r="AE68" s="37"/>
    </row>
    <row r="69" spans="1:42" ht="15.75" thickBot="1" x14ac:dyDescent="0.3">
      <c r="A69" s="4" t="s">
        <v>63</v>
      </c>
      <c r="B69" s="76">
        <f>COUNTA(B9:B68)</f>
        <v>7</v>
      </c>
      <c r="C69" s="77"/>
      <c r="D69" s="77"/>
      <c r="E69" s="77"/>
      <c r="F69" s="77"/>
      <c r="G69" s="80"/>
      <c r="H69" s="78">
        <f>SUM(H9:H68)</f>
        <v>22573</v>
      </c>
      <c r="I69" s="38"/>
      <c r="J69" s="28"/>
      <c r="K69" s="28"/>
      <c r="L69" s="28"/>
      <c r="M69" s="28"/>
      <c r="N69" s="28"/>
      <c r="O69" s="28"/>
      <c r="P69" s="28"/>
      <c r="Q69" s="28"/>
      <c r="R69" s="28"/>
      <c r="S69" s="28"/>
      <c r="T69" s="28"/>
      <c r="U69" s="28"/>
      <c r="V69" s="30"/>
      <c r="W69" s="30"/>
      <c r="X69" s="30"/>
      <c r="Y69" s="30"/>
      <c r="Z69" s="30"/>
      <c r="AA69" s="30"/>
      <c r="AB69" s="30"/>
      <c r="AC69" s="30"/>
      <c r="AD69" s="30"/>
      <c r="AE69" s="30"/>
      <c r="AF69" s="30"/>
      <c r="AG69" s="30"/>
      <c r="AH69" s="30"/>
      <c r="AI69" s="30"/>
      <c r="AJ69" s="30"/>
      <c r="AK69" s="30"/>
      <c r="AL69" s="30"/>
      <c r="AM69" s="30"/>
      <c r="AN69" s="30"/>
      <c r="AO69" s="30"/>
      <c r="AP69" s="30"/>
    </row>
    <row r="70" spans="1:42" x14ac:dyDescent="0.25">
      <c r="B70" t="s">
        <v>64</v>
      </c>
    </row>
  </sheetData>
  <mergeCells count="4">
    <mergeCell ref="A1:M3"/>
    <mergeCell ref="A4:B4"/>
    <mergeCell ref="A5:B5"/>
    <mergeCell ref="H4:J5"/>
  </mergeCells>
  <phoneticPr fontId="12" type="noConversion"/>
  <dataValidations count="10">
    <dataValidation errorStyle="warning" allowBlank="1" showInputMessage="1" showErrorMessage="1" error="Pick from list" promptTitle="Enter" prompt="Administrator" sqref="C4" xr:uid="{28A9FF86-2466-4C42-B443-844D0E1B2C08}"/>
    <dataValidation allowBlank="1" showInputMessage="1" showErrorMessage="1" prompt="Report Quarter" sqref="C5" xr:uid="{FC225354-0ED5-420A-BCBF-26E813A55290}"/>
    <dataValidation allowBlank="1" showInputMessage="1" showErrorMessage="1" prompt="Year" sqref="D5" xr:uid="{D032D142-AFAA-467A-856B-287FDF294DD9}"/>
    <dataValidation allowBlank="1" showInputMessage="1" showErrorMessage="1" promptTitle="Enter" prompt="Number of customers that are opt-out eligible for CCA reported by Utility" sqref="H39:H68" xr:uid="{4A926A52-4C25-4FB4-BDB3-1F77FC97789A}"/>
    <dataValidation allowBlank="1" showInputMessage="1" showErrorMessage="1" promptTitle="Enter" prompt="Municipality" sqref="B39:B68" xr:uid="{3CE87FC3-7887-4CB7-8994-1804322E6A75}"/>
    <dataValidation allowBlank="1" showInputMessage="1" showErrorMessage="1" promptTitle="Enter" prompt="Type of Municipality_x000a_(Village, Town, or City)" sqref="C9:C68" xr:uid="{261D83BB-DCF7-433F-ACC5-82F0D57C53F9}"/>
    <dataValidation allowBlank="1" showInputMessage="1" showErrorMessage="1" promptTitle="Enter" prompt="Utility" sqref="D9:D68" xr:uid="{01C4C4EA-E967-45DB-A4C6-461F0D91FD3C}"/>
    <dataValidation allowBlank="1" showInputMessage="1" showErrorMessage="1" promptTitle="Enter" prompt="NYISO Utility Zone or Load Region" sqref="E9:E68" xr:uid="{3573301A-746F-435B-98B8-A35ABB3B72DE}"/>
    <dataValidation allowBlank="1" showInputMessage="1" showErrorMessage="1" promptTitle="Enter" prompt="CCA Program that Municipality is Aggregated with for Supply Price" sqref="F9:G68" xr:uid="{4CBB8359-EE73-445A-A333-DC63A2633D20}"/>
    <dataValidation errorStyle="warning" allowBlank="1" showInputMessage="1" showErrorMessage="1" error="pick from list" promptTitle="Pick" prompt="Municipality" sqref="B9:B38" xr:uid="{3B1AB6CC-AB0E-4A4C-A081-6F1DD4B943A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35F2-F2DE-48A3-9B95-2B57A15F83F9}">
  <sheetPr>
    <tabColor rgb="FF92D050"/>
  </sheetPr>
  <dimension ref="A1:AQ75"/>
  <sheetViews>
    <sheetView topLeftCell="B1" workbookViewId="0">
      <pane xSplit="4" ySplit="8" topLeftCell="AF9" activePane="bottomRight" state="frozen"/>
      <selection activeCell="B1" sqref="B1"/>
      <selection pane="topRight" activeCell="F1" sqref="F1"/>
      <selection pane="bottomLeft" activeCell="B9" sqref="B9"/>
      <selection pane="bottomRight" activeCell="AP14" sqref="AP14"/>
    </sheetView>
  </sheetViews>
  <sheetFormatPr defaultRowHeight="15" x14ac:dyDescent="0.25"/>
  <cols>
    <col min="1" max="1" width="12.85546875" customWidth="1"/>
    <col min="2" max="2" width="16" customWidth="1"/>
    <col min="3" max="3" width="15.85546875" customWidth="1"/>
    <col min="4" max="4" width="14.7109375" bestFit="1" customWidth="1"/>
    <col min="5" max="41" width="12" customWidth="1"/>
    <col min="42" max="42" width="10.140625" bestFit="1" customWidth="1"/>
    <col min="43" max="43" width="11.85546875" customWidth="1"/>
  </cols>
  <sheetData>
    <row r="1" spans="1:43" ht="15" customHeight="1" x14ac:dyDescent="0.25">
      <c r="A1" s="338" t="s">
        <v>65</v>
      </c>
      <c r="B1" s="338"/>
      <c r="C1" s="338"/>
      <c r="D1" s="338"/>
      <c r="E1" s="338"/>
      <c r="F1" s="338"/>
      <c r="G1" s="338"/>
      <c r="H1" s="338"/>
      <c r="I1" s="338"/>
      <c r="J1" s="338"/>
      <c r="K1" s="338"/>
      <c r="L1" s="338"/>
      <c r="M1" s="196"/>
      <c r="N1" s="196"/>
      <c r="O1" s="196"/>
    </row>
    <row r="2" spans="1:43" x14ac:dyDescent="0.25">
      <c r="A2" s="338"/>
      <c r="B2" s="338"/>
      <c r="C2" s="338"/>
      <c r="D2" s="338"/>
      <c r="E2" s="338"/>
      <c r="F2" s="338"/>
      <c r="G2" s="338"/>
      <c r="H2" s="338"/>
      <c r="I2" s="338"/>
      <c r="J2" s="338"/>
      <c r="K2" s="338"/>
      <c r="L2" s="338"/>
      <c r="M2" s="196"/>
      <c r="N2" s="196"/>
      <c r="O2" s="196"/>
    </row>
    <row r="3" spans="1:43" x14ac:dyDescent="0.25">
      <c r="A3" s="338"/>
      <c r="B3" s="338"/>
      <c r="C3" s="338"/>
      <c r="D3" s="338"/>
      <c r="E3" s="338"/>
      <c r="F3" s="338"/>
      <c r="G3" s="338"/>
      <c r="H3" s="338"/>
      <c r="I3" s="338"/>
      <c r="J3" s="338"/>
      <c r="K3" s="338"/>
      <c r="L3" s="338"/>
      <c r="M3" s="196"/>
      <c r="N3" s="196"/>
      <c r="O3" s="196"/>
    </row>
    <row r="4" spans="1:43" ht="18.75" x14ac:dyDescent="0.3">
      <c r="A4" s="324" t="s">
        <v>35</v>
      </c>
      <c r="B4" s="324"/>
      <c r="C4" s="12" t="str">
        <f>'CCA Admin Dashboard'!D3</f>
        <v>Good Energy LP</v>
      </c>
      <c r="D4" s="13"/>
      <c r="F4" s="14"/>
      <c r="G4" s="14"/>
      <c r="H4" s="14"/>
      <c r="I4" s="14"/>
      <c r="J4" s="14"/>
      <c r="K4" s="14"/>
      <c r="L4" s="14"/>
      <c r="M4" s="14"/>
      <c r="N4" s="14"/>
      <c r="O4" s="14"/>
      <c r="P4" s="14"/>
      <c r="Q4" s="14"/>
      <c r="R4" s="14"/>
      <c r="S4" s="14"/>
      <c r="T4" s="199"/>
      <c r="U4" s="199"/>
      <c r="V4" s="199"/>
      <c r="W4" s="199"/>
    </row>
    <row r="5" spans="1:43" ht="16.5" thickBot="1" x14ac:dyDescent="0.3">
      <c r="A5" s="323" t="s">
        <v>66</v>
      </c>
      <c r="B5" s="323"/>
      <c r="C5" s="15" t="s">
        <v>215</v>
      </c>
      <c r="D5" s="16">
        <v>2024</v>
      </c>
      <c r="E5" s="117" t="s">
        <v>67</v>
      </c>
      <c r="F5" s="116" t="s">
        <v>39</v>
      </c>
      <c r="G5" s="116" t="s">
        <v>39</v>
      </c>
      <c r="H5" s="116" t="s">
        <v>39</v>
      </c>
      <c r="I5" s="116" t="s">
        <v>39</v>
      </c>
      <c r="J5" s="116" t="s">
        <v>39</v>
      </c>
      <c r="K5" s="116" t="s">
        <v>39</v>
      </c>
      <c r="L5" s="116" t="s">
        <v>39</v>
      </c>
      <c r="M5" s="116" t="s">
        <v>39</v>
      </c>
      <c r="N5" s="116" t="s">
        <v>39</v>
      </c>
      <c r="O5" s="14"/>
      <c r="P5" s="14"/>
      <c r="Q5" s="14"/>
      <c r="R5" s="14"/>
      <c r="S5" s="14"/>
      <c r="T5" s="14"/>
      <c r="U5" s="199"/>
      <c r="V5" s="199"/>
      <c r="W5" s="199"/>
      <c r="X5" s="199"/>
    </row>
    <row r="6" spans="1:43" ht="16.5" thickBot="1" x14ac:dyDescent="0.3">
      <c r="B6" s="18"/>
      <c r="C6" s="18"/>
      <c r="D6" s="18"/>
      <c r="E6" s="18"/>
      <c r="F6" s="335" t="s">
        <v>68</v>
      </c>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7"/>
      <c r="AP6" s="18"/>
      <c r="AQ6" s="18"/>
    </row>
    <row r="7" spans="1:43" ht="16.5" thickBot="1" x14ac:dyDescent="0.3">
      <c r="C7" s="19"/>
      <c r="D7" s="19"/>
      <c r="E7" s="19"/>
      <c r="F7" s="329" t="s">
        <v>69</v>
      </c>
      <c r="G7" s="330"/>
      <c r="H7" s="331"/>
      <c r="I7" s="332" t="s">
        <v>70</v>
      </c>
      <c r="J7" s="333"/>
      <c r="K7" s="334"/>
      <c r="L7" s="332" t="s">
        <v>71</v>
      </c>
      <c r="M7" s="333"/>
      <c r="N7" s="334"/>
      <c r="O7" s="326" t="s">
        <v>72</v>
      </c>
      <c r="P7" s="327"/>
      <c r="Q7" s="328"/>
      <c r="R7" s="326" t="s">
        <v>73</v>
      </c>
      <c r="S7" s="341"/>
      <c r="T7" s="342"/>
      <c r="U7" s="326" t="s">
        <v>74</v>
      </c>
      <c r="V7" s="327"/>
      <c r="W7" s="328"/>
      <c r="X7" s="326" t="s">
        <v>75</v>
      </c>
      <c r="Y7" s="327"/>
      <c r="Z7" s="328"/>
      <c r="AA7" s="326" t="s">
        <v>76</v>
      </c>
      <c r="AB7" s="327"/>
      <c r="AC7" s="328"/>
      <c r="AD7" s="326" t="s">
        <v>77</v>
      </c>
      <c r="AE7" s="327"/>
      <c r="AF7" s="328"/>
      <c r="AG7" s="326" t="s">
        <v>78</v>
      </c>
      <c r="AH7" s="327"/>
      <c r="AI7" s="328"/>
      <c r="AJ7" s="326" t="s">
        <v>79</v>
      </c>
      <c r="AK7" s="327"/>
      <c r="AL7" s="328"/>
      <c r="AM7" s="326" t="s">
        <v>80</v>
      </c>
      <c r="AN7" s="327"/>
      <c r="AO7" s="328"/>
      <c r="AP7" s="19"/>
      <c r="AQ7" s="19"/>
    </row>
    <row r="8" spans="1:43" ht="65.25" thickTop="1" thickBot="1" x14ac:dyDescent="0.35">
      <c r="B8" s="20" t="s">
        <v>40</v>
      </c>
      <c r="C8" s="21" t="s">
        <v>41</v>
      </c>
      <c r="D8" s="21" t="s">
        <v>42</v>
      </c>
      <c r="E8" s="22" t="s">
        <v>81</v>
      </c>
      <c r="F8" s="108" t="s">
        <v>82</v>
      </c>
      <c r="G8" s="109" t="s">
        <v>83</v>
      </c>
      <c r="H8" s="110" t="s">
        <v>84</v>
      </c>
      <c r="I8" s="108" t="s">
        <v>82</v>
      </c>
      <c r="J8" s="111" t="s">
        <v>83</v>
      </c>
      <c r="K8" s="110" t="s">
        <v>84</v>
      </c>
      <c r="L8" s="108" t="s">
        <v>82</v>
      </c>
      <c r="M8" s="109" t="s">
        <v>83</v>
      </c>
      <c r="N8" s="110" t="s">
        <v>84</v>
      </c>
      <c r="O8" s="23" t="s">
        <v>82</v>
      </c>
      <c r="P8" s="24" t="s">
        <v>85</v>
      </c>
      <c r="Q8" s="24" t="s">
        <v>84</v>
      </c>
      <c r="R8" s="23" t="s">
        <v>82</v>
      </c>
      <c r="S8" s="24" t="s">
        <v>83</v>
      </c>
      <c r="T8" s="24" t="s">
        <v>84</v>
      </c>
      <c r="U8" s="23" t="s">
        <v>82</v>
      </c>
      <c r="V8" s="24" t="s">
        <v>83</v>
      </c>
      <c r="W8" s="24" t="s">
        <v>84</v>
      </c>
      <c r="X8" s="23" t="s">
        <v>82</v>
      </c>
      <c r="Y8" s="24" t="s">
        <v>83</v>
      </c>
      <c r="Z8" s="24" t="s">
        <v>84</v>
      </c>
      <c r="AA8" s="23" t="s">
        <v>82</v>
      </c>
      <c r="AB8" s="24" t="s">
        <v>83</v>
      </c>
      <c r="AC8" s="24" t="s">
        <v>84</v>
      </c>
      <c r="AD8" s="23" t="s">
        <v>82</v>
      </c>
      <c r="AE8" s="24" t="s">
        <v>83</v>
      </c>
      <c r="AF8" s="24" t="s">
        <v>84</v>
      </c>
      <c r="AG8" s="23" t="s">
        <v>82</v>
      </c>
      <c r="AH8" s="24" t="s">
        <v>83</v>
      </c>
      <c r="AI8" s="24" t="s">
        <v>84</v>
      </c>
      <c r="AJ8" s="23" t="s">
        <v>82</v>
      </c>
      <c r="AK8" s="24" t="s">
        <v>83</v>
      </c>
      <c r="AL8" s="24" t="s">
        <v>84</v>
      </c>
      <c r="AM8" s="23" t="s">
        <v>82</v>
      </c>
      <c r="AN8" s="24" t="s">
        <v>83</v>
      </c>
      <c r="AO8" s="25" t="s">
        <v>84</v>
      </c>
      <c r="AP8" s="105" t="s">
        <v>86</v>
      </c>
      <c r="AQ8" s="104" t="s">
        <v>87</v>
      </c>
    </row>
    <row r="9" spans="1:43" ht="15.75" thickTop="1" x14ac:dyDescent="0.25">
      <c r="B9" s="90" t="str">
        <f>IF(ISBLANK('Municipal Info Electric'!B9),"",'Municipal Info Electric'!B9)</f>
        <v>Chazy</v>
      </c>
      <c r="C9" s="91" t="str">
        <f>IF(ISBLANK('Municipal Info Electric'!C9),"",'Municipal Info Electric'!C9)</f>
        <v>Town</v>
      </c>
      <c r="D9" s="91" t="str">
        <f>IF(ISBLANK('Municipal Info Electric'!D9),"",'Municipal Info Electric'!D9)</f>
        <v>NYSEG</v>
      </c>
      <c r="E9" s="213">
        <f>IF(ISBLANK('Municipal Info Electric'!H9),"",'Municipal Info Electric'!H9)</f>
        <v>1036</v>
      </c>
      <c r="F9" s="236"/>
      <c r="G9" s="165">
        <v>318788</v>
      </c>
      <c r="H9" s="166">
        <v>327</v>
      </c>
      <c r="I9" s="236"/>
      <c r="J9" s="165">
        <v>319671</v>
      </c>
      <c r="K9" s="166">
        <v>328</v>
      </c>
      <c r="L9" s="236"/>
      <c r="M9" s="165">
        <v>243941</v>
      </c>
      <c r="N9" s="240">
        <v>310</v>
      </c>
      <c r="O9" s="167"/>
      <c r="P9" s="167">
        <v>236195</v>
      </c>
      <c r="Q9" s="167">
        <v>314</v>
      </c>
      <c r="R9" s="168"/>
      <c r="S9" s="168">
        <v>200752</v>
      </c>
      <c r="T9" s="168">
        <v>315</v>
      </c>
      <c r="U9" s="168"/>
      <c r="V9" s="166">
        <v>229125</v>
      </c>
      <c r="W9" s="166">
        <v>311</v>
      </c>
      <c r="X9" s="166"/>
      <c r="Y9" s="166">
        <v>296335</v>
      </c>
      <c r="Z9" s="166">
        <v>314</v>
      </c>
      <c r="AA9" s="166"/>
      <c r="AB9" s="166">
        <v>228637</v>
      </c>
      <c r="AC9" s="166">
        <v>309</v>
      </c>
      <c r="AD9" s="168"/>
      <c r="AE9" s="166">
        <v>267362</v>
      </c>
      <c r="AF9" s="166">
        <v>312</v>
      </c>
      <c r="AG9" s="166"/>
      <c r="AH9" s="166">
        <v>204867</v>
      </c>
      <c r="AI9" s="166">
        <v>309</v>
      </c>
      <c r="AJ9" s="166"/>
      <c r="AK9" s="166">
        <v>184486</v>
      </c>
      <c r="AL9" s="166">
        <v>307</v>
      </c>
      <c r="AM9" s="166"/>
      <c r="AN9" s="166">
        <v>286982</v>
      </c>
      <c r="AO9" s="166">
        <v>300</v>
      </c>
      <c r="AP9" s="107" t="str">
        <f>IF(ISBLANK(F9),"",SUM(G9+J9+M9+P9+S9+V9+Y9+AB9+AE9+AH9+AK9+AN9))</f>
        <v/>
      </c>
      <c r="AQ9" s="102" t="str">
        <f t="shared" ref="AQ9:AQ40" si="0">IF(ISBLANK(F9),"",SUM(F9+I9+L9+O9+R9+U9+X9+AA9+AD9+AG9+AJ9+AM9))</f>
        <v/>
      </c>
    </row>
    <row r="10" spans="1:43" x14ac:dyDescent="0.25">
      <c r="B10" s="92" t="str">
        <f>IF(ISBLANK('Municipal Info Electric'!B10),"",'Municipal Info Electric'!B10)</f>
        <v>Cairo</v>
      </c>
      <c r="C10" s="93" t="str">
        <f>IF(ISBLANK('Municipal Info Electric'!C10),"",'Municipal Info Electric'!C10)</f>
        <v>Town</v>
      </c>
      <c r="D10" s="93" t="str">
        <f>IF(ISBLANK('Municipal Info Electric'!D10),"",'Municipal Info Electric'!D10)</f>
        <v>Central Hudson</v>
      </c>
      <c r="E10" s="210">
        <f>IF(ISBLANK('Municipal Info Electric'!H10),"",'Municipal Info Electric'!H10)</f>
        <v>3459</v>
      </c>
      <c r="F10" s="165"/>
      <c r="G10" s="165">
        <v>2175467</v>
      </c>
      <c r="H10" s="166">
        <v>2238</v>
      </c>
      <c r="I10" s="165"/>
      <c r="J10" s="165">
        <v>1967401</v>
      </c>
      <c r="K10" s="166">
        <v>2213</v>
      </c>
      <c r="L10" s="165"/>
      <c r="M10" s="165">
        <v>1840875</v>
      </c>
      <c r="N10" s="167">
        <v>2202</v>
      </c>
      <c r="O10" s="169"/>
      <c r="P10" s="167">
        <v>1426269</v>
      </c>
      <c r="Q10" s="167">
        <v>2165</v>
      </c>
      <c r="R10" s="170"/>
      <c r="S10" s="168">
        <v>1483858</v>
      </c>
      <c r="T10" s="168">
        <v>2277</v>
      </c>
      <c r="U10" s="170"/>
      <c r="V10" s="166">
        <v>1514282</v>
      </c>
      <c r="W10" s="166">
        <v>2291</v>
      </c>
      <c r="X10" s="166"/>
      <c r="Y10" s="166">
        <v>1757702</v>
      </c>
      <c r="Z10" s="166">
        <v>2248</v>
      </c>
      <c r="AA10" s="84"/>
      <c r="AB10" s="166">
        <v>1766325</v>
      </c>
      <c r="AC10" s="166">
        <v>2236</v>
      </c>
      <c r="AD10" s="170"/>
      <c r="AE10" s="166">
        <v>1278502</v>
      </c>
      <c r="AF10" s="166">
        <v>2036</v>
      </c>
      <c r="AG10" s="166"/>
      <c r="AH10" s="166">
        <v>1164689</v>
      </c>
      <c r="AI10" s="166">
        <v>2185</v>
      </c>
      <c r="AJ10" s="84"/>
      <c r="AK10" s="166">
        <v>1275241</v>
      </c>
      <c r="AL10" s="166">
        <v>2162</v>
      </c>
      <c r="AM10" s="166"/>
      <c r="AN10" s="166">
        <v>1669681</v>
      </c>
      <c r="AO10" s="166">
        <v>2116</v>
      </c>
      <c r="AP10" s="100" t="str">
        <f>IF(ISBLANK(F10),"",SUM(G10+J10+M10+P10+S10+V10+Y10+AB10+AE10+AH10+AK10+AN10))</f>
        <v/>
      </c>
      <c r="AQ10" s="102" t="str">
        <f t="shared" si="0"/>
        <v/>
      </c>
    </row>
    <row r="11" spans="1:43" x14ac:dyDescent="0.25">
      <c r="B11" s="92" t="str">
        <f>IF(ISBLANK('Municipal Info Electric'!B11),"",'Municipal Info Electric'!B11)</f>
        <v>Coxsackie</v>
      </c>
      <c r="C11" s="93" t="str">
        <f>IF(ISBLANK('Municipal Info Electric'!C11),"",'Municipal Info Electric'!C11)</f>
        <v>Village</v>
      </c>
      <c r="D11" s="93" t="str">
        <f>IF(ISBLANK('Municipal Info Electric'!D11),"",'Municipal Info Electric'!D11)</f>
        <v>Central Hudson</v>
      </c>
      <c r="E11" s="210">
        <f>IF(ISBLANK('Municipal Info Electric'!H11),"",'Municipal Info Electric'!H11)</f>
        <v>1302</v>
      </c>
      <c r="F11" s="165"/>
      <c r="G11" s="165">
        <v>670458</v>
      </c>
      <c r="H11" s="166">
        <v>738</v>
      </c>
      <c r="I11" s="165"/>
      <c r="J11" s="165">
        <v>553940</v>
      </c>
      <c r="K11" s="166">
        <v>720</v>
      </c>
      <c r="L11" s="165"/>
      <c r="M11" s="165">
        <v>541185</v>
      </c>
      <c r="N11" s="167">
        <v>724</v>
      </c>
      <c r="O11" s="169"/>
      <c r="P11" s="167">
        <v>388910</v>
      </c>
      <c r="Q11" s="167">
        <v>699</v>
      </c>
      <c r="R11" s="170"/>
      <c r="S11" s="168">
        <v>455416</v>
      </c>
      <c r="T11" s="168">
        <v>754</v>
      </c>
      <c r="U11" s="170"/>
      <c r="V11" s="166">
        <v>558458</v>
      </c>
      <c r="W11" s="166">
        <v>751</v>
      </c>
      <c r="X11" s="166"/>
      <c r="Y11" s="166">
        <v>628250</v>
      </c>
      <c r="Z11" s="166">
        <v>749</v>
      </c>
      <c r="AA11" s="84"/>
      <c r="AB11" s="166">
        <v>595064</v>
      </c>
      <c r="AC11" s="166">
        <v>730</v>
      </c>
      <c r="AD11" s="170"/>
      <c r="AE11" s="166">
        <v>443863</v>
      </c>
      <c r="AF11" s="166">
        <v>637</v>
      </c>
      <c r="AG11" s="166"/>
      <c r="AH11" s="166">
        <v>358466</v>
      </c>
      <c r="AI11" s="166">
        <v>717</v>
      </c>
      <c r="AJ11" s="84"/>
      <c r="AK11" s="166">
        <v>401807</v>
      </c>
      <c r="AL11" s="166">
        <v>704</v>
      </c>
      <c r="AM11" s="166"/>
      <c r="AN11" s="166">
        <v>605946</v>
      </c>
      <c r="AO11" s="166">
        <v>696</v>
      </c>
      <c r="AP11" s="100" t="str">
        <f>IF(ISBLANK(F11),"",SUM(G11+J11+M11+P11+S11+V11+Y11+AB11+AE11+AH11+AK11+AN11))</f>
        <v/>
      </c>
      <c r="AQ11" s="102" t="str">
        <f t="shared" si="0"/>
        <v/>
      </c>
    </row>
    <row r="12" spans="1:43" x14ac:dyDescent="0.25">
      <c r="B12" s="92" t="str">
        <f>IF(ISBLANK('Municipal Info Electric'!B12),"",'Municipal Info Electric'!B12)</f>
        <v>New Baltimore</v>
      </c>
      <c r="C12" s="93" t="str">
        <f>IF(ISBLANK('Municipal Info Electric'!C12),"",'Municipal Info Electric'!C12)</f>
        <v>Town</v>
      </c>
      <c r="D12" s="93" t="str">
        <f>IF(ISBLANK('Municipal Info Electric'!D12),"",'Municipal Info Electric'!D12)</f>
        <v>Central Hudson</v>
      </c>
      <c r="E12" s="210">
        <f>IF(ISBLANK('Municipal Info Electric'!H12),"",'Municipal Info Electric'!H12)</f>
        <v>1533</v>
      </c>
      <c r="F12" s="165"/>
      <c r="G12" s="165">
        <v>869679</v>
      </c>
      <c r="H12" s="166">
        <v>890</v>
      </c>
      <c r="I12" s="165"/>
      <c r="J12" s="165">
        <v>1030381</v>
      </c>
      <c r="K12" s="166">
        <v>922</v>
      </c>
      <c r="L12" s="165"/>
      <c r="M12" s="165">
        <v>774151</v>
      </c>
      <c r="N12" s="167">
        <v>878</v>
      </c>
      <c r="O12" s="169"/>
      <c r="P12" s="167">
        <v>815964</v>
      </c>
      <c r="Q12" s="167">
        <v>901</v>
      </c>
      <c r="R12" s="170"/>
      <c r="S12" s="168">
        <v>639229</v>
      </c>
      <c r="T12" s="168">
        <v>893</v>
      </c>
      <c r="U12" s="170"/>
      <c r="V12" s="166">
        <v>748662</v>
      </c>
      <c r="W12" s="166">
        <v>929</v>
      </c>
      <c r="X12" s="166"/>
      <c r="Y12" s="166">
        <v>929653</v>
      </c>
      <c r="Z12" s="166">
        <v>920</v>
      </c>
      <c r="AA12" s="84"/>
      <c r="AB12" s="166">
        <v>908874</v>
      </c>
      <c r="AC12" s="166">
        <v>922</v>
      </c>
      <c r="AD12" s="170"/>
      <c r="AE12" s="166">
        <v>789037</v>
      </c>
      <c r="AF12" s="166">
        <v>899</v>
      </c>
      <c r="AG12" s="166"/>
      <c r="AH12" s="166">
        <v>595391</v>
      </c>
      <c r="AI12" s="166">
        <v>891</v>
      </c>
      <c r="AJ12" s="84"/>
      <c r="AK12" s="166">
        <v>639097</v>
      </c>
      <c r="AL12" s="166">
        <v>880</v>
      </c>
      <c r="AM12" s="166"/>
      <c r="AN12" s="166">
        <v>762390</v>
      </c>
      <c r="AO12" s="166">
        <v>874</v>
      </c>
      <c r="AP12" s="100" t="str">
        <f t="shared" ref="AP12:AP68" si="1">IF(ISBLANK(F12),"",SUM(G12+J12+M12+P12+S12+V12+Y12+AB12+AE12+AH12+AK12+AN12))</f>
        <v/>
      </c>
      <c r="AQ12" s="102" t="str">
        <f t="shared" si="0"/>
        <v/>
      </c>
    </row>
    <row r="13" spans="1:43" x14ac:dyDescent="0.25">
      <c r="B13" s="92" t="str">
        <f>IF(ISBLANK('Municipal Info Electric'!B13),"",'Municipal Info Electric'!B13)</f>
        <v>Wesley Hills</v>
      </c>
      <c r="C13" s="93" t="str">
        <f>IF(ISBLANK('Municipal Info Electric'!C13),"",'Municipal Info Electric'!C13)</f>
        <v>Village</v>
      </c>
      <c r="D13" s="93" t="str">
        <f>IF(ISBLANK('Municipal Info Electric'!D13),"",'Municipal Info Electric'!D13)</f>
        <v>O&amp;R</v>
      </c>
      <c r="E13" s="210">
        <f>IF(ISBLANK('Municipal Info Electric'!H13),"",'Municipal Info Electric'!H13)</f>
        <v>817</v>
      </c>
      <c r="F13" s="165"/>
      <c r="G13" s="165">
        <v>783485</v>
      </c>
      <c r="H13" s="166">
        <v>649</v>
      </c>
      <c r="I13" s="165"/>
      <c r="J13" s="165">
        <v>715079</v>
      </c>
      <c r="K13" s="166">
        <v>642</v>
      </c>
      <c r="L13" s="165"/>
      <c r="M13" s="165">
        <v>683030</v>
      </c>
      <c r="N13" s="167">
        <v>639</v>
      </c>
      <c r="O13" s="169"/>
      <c r="P13" s="167">
        <v>638202</v>
      </c>
      <c r="Q13" s="167">
        <v>638</v>
      </c>
      <c r="R13" s="170"/>
      <c r="S13" s="168">
        <v>756119</v>
      </c>
      <c r="T13" s="168">
        <v>627</v>
      </c>
      <c r="U13" s="170"/>
      <c r="V13" s="166">
        <v>984491.76</v>
      </c>
      <c r="W13" s="166">
        <v>621</v>
      </c>
      <c r="X13" s="166"/>
      <c r="Y13" s="166">
        <v>1500084.03</v>
      </c>
      <c r="Z13" s="166">
        <v>619</v>
      </c>
      <c r="AA13" s="84"/>
      <c r="AB13" s="166">
        <v>1346720.5379000001</v>
      </c>
      <c r="AC13" s="166">
        <v>614</v>
      </c>
      <c r="AD13" s="170"/>
      <c r="AE13" s="166">
        <v>1055058.1210000003</v>
      </c>
      <c r="AF13" s="166">
        <v>610</v>
      </c>
      <c r="AG13" s="166"/>
      <c r="AH13" s="166">
        <v>811799</v>
      </c>
      <c r="AI13" s="166">
        <v>596</v>
      </c>
      <c r="AJ13" s="84"/>
      <c r="AK13" s="166">
        <v>715440</v>
      </c>
      <c r="AL13" s="166">
        <v>590</v>
      </c>
      <c r="AM13" s="166"/>
      <c r="AN13" s="166">
        <v>700381</v>
      </c>
      <c r="AO13" s="166">
        <v>586</v>
      </c>
      <c r="AP13" s="100" t="str">
        <f t="shared" si="1"/>
        <v/>
      </c>
      <c r="AQ13" s="102" t="str">
        <f t="shared" si="0"/>
        <v/>
      </c>
    </row>
    <row r="14" spans="1:43" x14ac:dyDescent="0.25">
      <c r="B14" s="92" t="str">
        <f>IF(ISBLANK('Municipal Info Electric'!B14),"",'Municipal Info Electric'!B14)</f>
        <v>Penfield</v>
      </c>
      <c r="C14" s="93" t="str">
        <f>IF(ISBLANK('Municipal Info Electric'!C14),"",'Municipal Info Electric'!C14)</f>
        <v>Town</v>
      </c>
      <c r="D14" s="93" t="str">
        <f>IF(ISBLANK('Municipal Info Electric'!D14),"",'Municipal Info Electric'!D14)</f>
        <v>RGE</v>
      </c>
      <c r="E14" s="210">
        <f>IF(ISBLANK('Municipal Info Electric'!H14),"",'Municipal Info Electric'!H14)</f>
        <v>13920</v>
      </c>
      <c r="F14" s="165">
        <v>2087162.5</v>
      </c>
      <c r="G14" s="165">
        <v>2051853</v>
      </c>
      <c r="H14" s="166">
        <v>5242</v>
      </c>
      <c r="I14" s="165">
        <v>1896615.5</v>
      </c>
      <c r="J14" s="165">
        <v>1859462</v>
      </c>
      <c r="K14" s="166">
        <v>5144</v>
      </c>
      <c r="L14" s="165">
        <v>1619378.5</v>
      </c>
      <c r="M14" s="165">
        <v>1594781</v>
      </c>
      <c r="N14" s="167">
        <v>4978</v>
      </c>
      <c r="O14" s="169">
        <v>1575475</v>
      </c>
      <c r="P14" s="167">
        <v>1547733</v>
      </c>
      <c r="Q14" s="167">
        <v>4878</v>
      </c>
      <c r="R14" s="170">
        <v>1576200</v>
      </c>
      <c r="S14" s="168">
        <v>1553842</v>
      </c>
      <c r="T14" s="168">
        <v>4914</v>
      </c>
      <c r="U14" s="170">
        <v>1889769</v>
      </c>
      <c r="V14" s="166">
        <v>1861982</v>
      </c>
      <c r="W14" s="166">
        <v>4381</v>
      </c>
      <c r="X14" s="166">
        <v>2600502</v>
      </c>
      <c r="Y14" s="166">
        <v>2569642</v>
      </c>
      <c r="Z14" s="166">
        <v>5161</v>
      </c>
      <c r="AA14" s="84">
        <v>2765364</v>
      </c>
      <c r="AB14" s="166">
        <v>2727392</v>
      </c>
      <c r="AC14" s="166">
        <v>5064</v>
      </c>
      <c r="AD14" s="170">
        <v>2215259.5</v>
      </c>
      <c r="AE14" s="166">
        <v>2185470.5</v>
      </c>
      <c r="AF14" s="166">
        <v>4981</v>
      </c>
      <c r="AG14" s="166">
        <v>1755013</v>
      </c>
      <c r="AH14" s="166">
        <v>1733207</v>
      </c>
      <c r="AI14" s="166">
        <v>4878</v>
      </c>
      <c r="AJ14" s="84">
        <v>1613546</v>
      </c>
      <c r="AK14" s="166">
        <v>1590952</v>
      </c>
      <c r="AL14" s="166">
        <v>4788</v>
      </c>
      <c r="AM14" s="166">
        <v>1771767</v>
      </c>
      <c r="AN14" s="166">
        <v>1745225</v>
      </c>
      <c r="AO14" s="166">
        <v>4711</v>
      </c>
      <c r="AP14" s="100">
        <f>IF(ISBLANK(F14),"",SUM(G14+J14+M14+P14+S14+V14+Y14+AB14+AE14+AH14+AK14+AN14))</f>
        <v>23021541.5</v>
      </c>
      <c r="AQ14" s="102">
        <f t="shared" si="0"/>
        <v>23366052</v>
      </c>
    </row>
    <row r="15" spans="1:43" x14ac:dyDescent="0.25">
      <c r="B15" s="92" t="str">
        <f>IF(ISBLANK('Municipal Info Electric'!B15),"",'Municipal Info Electric'!B15)</f>
        <v>Athens</v>
      </c>
      <c r="C15" s="93" t="str">
        <f>IF(ISBLANK('Municipal Info Electric'!C15),"",'Municipal Info Electric'!C15)</f>
        <v>Village</v>
      </c>
      <c r="D15" s="93" t="str">
        <f>IF(ISBLANK('Municipal Info Electric'!D15),"",'Municipal Info Electric'!D15)</f>
        <v>Central Hudson</v>
      </c>
      <c r="E15" s="219">
        <f>IF(ISBLANK('Municipal Info Electric'!H15),"",'Municipal Info Electric'!H15)</f>
        <v>506</v>
      </c>
      <c r="F15" s="165"/>
      <c r="G15" s="165">
        <v>295099</v>
      </c>
      <c r="H15" s="166">
        <v>313</v>
      </c>
      <c r="I15" s="165"/>
      <c r="J15" s="165">
        <v>237235</v>
      </c>
      <c r="K15" s="166">
        <v>299</v>
      </c>
      <c r="L15" s="165"/>
      <c r="M15" s="165">
        <v>265575</v>
      </c>
      <c r="N15" s="167">
        <v>306</v>
      </c>
      <c r="O15" s="169"/>
      <c r="P15" s="169">
        <v>163062</v>
      </c>
      <c r="Q15" s="169">
        <v>292</v>
      </c>
      <c r="R15" s="170"/>
      <c r="S15" s="168">
        <v>207045</v>
      </c>
      <c r="T15" s="168">
        <v>329</v>
      </c>
      <c r="U15" s="170"/>
      <c r="V15" s="84">
        <v>198157</v>
      </c>
      <c r="W15" s="84">
        <v>326</v>
      </c>
      <c r="X15" s="84"/>
      <c r="Y15" s="166">
        <v>268061</v>
      </c>
      <c r="Z15" s="166">
        <v>314</v>
      </c>
      <c r="AA15" s="84"/>
      <c r="AB15" s="166">
        <v>255089</v>
      </c>
      <c r="AC15" s="84">
        <v>312</v>
      </c>
      <c r="AD15" s="170"/>
      <c r="AE15" s="166">
        <v>211419</v>
      </c>
      <c r="AF15" s="166">
        <v>306</v>
      </c>
      <c r="AG15" s="166"/>
      <c r="AH15" s="166">
        <v>150890</v>
      </c>
      <c r="AI15" s="166">
        <v>305</v>
      </c>
      <c r="AJ15" s="84"/>
      <c r="AK15" s="166">
        <v>160183</v>
      </c>
      <c r="AL15" s="166">
        <v>302</v>
      </c>
      <c r="AM15" s="166"/>
      <c r="AN15" s="166">
        <v>235350</v>
      </c>
      <c r="AO15" s="166">
        <v>305</v>
      </c>
      <c r="AP15" s="100" t="str">
        <f t="shared" si="1"/>
        <v/>
      </c>
      <c r="AQ15" s="102" t="str">
        <f t="shared" si="0"/>
        <v/>
      </c>
    </row>
    <row r="16" spans="1:43" x14ac:dyDescent="0.25">
      <c r="B16" s="92" t="str">
        <f>IF(ISBLANK('Municipal Info Electric'!B16),"",'Municipal Info Electric'!B16)</f>
        <v/>
      </c>
      <c r="C16" s="93" t="str">
        <f>IF(ISBLANK('Municipal Info Electric'!C16),"",'Municipal Info Electric'!C16)</f>
        <v/>
      </c>
      <c r="D16" s="93" t="str">
        <f>IF(ISBLANK('Municipal Info Electric'!D16),"",'Municipal Info Electric'!D16)</f>
        <v/>
      </c>
      <c r="E16" s="93" t="str">
        <f>IF(ISBLANK('Municipal Info Electric'!H16),"",'Municipal Info Electric'!H16)</f>
        <v/>
      </c>
      <c r="F16" s="165"/>
      <c r="G16" s="165"/>
      <c r="H16" s="166"/>
      <c r="I16" s="165"/>
      <c r="J16" s="165"/>
      <c r="K16" s="166"/>
      <c r="L16" s="165"/>
      <c r="M16" s="165"/>
      <c r="N16" s="167"/>
      <c r="O16" s="169"/>
      <c r="P16" s="169"/>
      <c r="Q16" s="169"/>
      <c r="R16" s="170"/>
      <c r="S16" s="168"/>
      <c r="T16" s="168"/>
      <c r="U16" s="170"/>
      <c r="V16" s="84"/>
      <c r="W16" s="84"/>
      <c r="X16" s="84"/>
      <c r="Y16" s="84"/>
      <c r="Z16" s="84"/>
      <c r="AA16" s="84"/>
      <c r="AB16" s="166"/>
      <c r="AC16" s="166"/>
      <c r="AD16" s="170"/>
      <c r="AE16" s="166"/>
      <c r="AF16" s="166"/>
      <c r="AG16" s="166"/>
      <c r="AH16" s="166"/>
      <c r="AI16" s="166"/>
      <c r="AJ16" s="84"/>
      <c r="AK16" s="84"/>
      <c r="AL16" s="84"/>
      <c r="AM16" s="84"/>
      <c r="AN16" s="166"/>
      <c r="AO16" s="166"/>
      <c r="AP16" s="100" t="str">
        <f t="shared" si="1"/>
        <v/>
      </c>
      <c r="AQ16" s="102" t="str">
        <f t="shared" si="0"/>
        <v/>
      </c>
    </row>
    <row r="17" spans="2:43" x14ac:dyDescent="0.25">
      <c r="B17" s="92" t="str">
        <f>IF(ISBLANK('Municipal Info Electric'!B17),"",'Municipal Info Electric'!B17)</f>
        <v/>
      </c>
      <c r="C17" s="93" t="str">
        <f>IF(ISBLANK('Municipal Info Electric'!C17),"",'Municipal Info Electric'!C17)</f>
        <v/>
      </c>
      <c r="D17" s="93" t="str">
        <f>IF(ISBLANK('Municipal Info Electric'!D17),"",'Municipal Info Electric'!D17)</f>
        <v/>
      </c>
      <c r="E17" s="93" t="str">
        <f>IF(ISBLANK('Municipal Info Electric'!H17),"",'Municipal Info Electric'!H17)</f>
        <v/>
      </c>
      <c r="F17" s="165"/>
      <c r="G17" s="165"/>
      <c r="H17" s="166"/>
      <c r="I17" s="165"/>
      <c r="J17" s="165"/>
      <c r="K17" s="166"/>
      <c r="L17" s="165"/>
      <c r="M17" s="165"/>
      <c r="N17" s="167"/>
      <c r="O17" s="169"/>
      <c r="P17" s="169"/>
      <c r="Q17" s="169"/>
      <c r="R17" s="170"/>
      <c r="S17" s="170"/>
      <c r="T17" s="170"/>
      <c r="U17" s="170"/>
      <c r="V17" s="84"/>
      <c r="W17" s="84"/>
      <c r="X17" s="84"/>
      <c r="Y17" s="84"/>
      <c r="Z17" s="84"/>
      <c r="AA17" s="84"/>
      <c r="AB17" s="84"/>
      <c r="AC17" s="84"/>
      <c r="AD17" s="170"/>
      <c r="AE17" s="84"/>
      <c r="AF17" s="84"/>
      <c r="AG17" s="84"/>
      <c r="AH17" s="84"/>
      <c r="AI17" s="84"/>
      <c r="AJ17" s="84"/>
      <c r="AK17" s="84"/>
      <c r="AL17" s="84"/>
      <c r="AM17" s="84"/>
      <c r="AN17" s="84"/>
      <c r="AO17" s="84"/>
      <c r="AP17" s="100" t="str">
        <f t="shared" si="1"/>
        <v/>
      </c>
      <c r="AQ17" s="102" t="str">
        <f t="shared" si="0"/>
        <v/>
      </c>
    </row>
    <row r="18" spans="2:43" x14ac:dyDescent="0.25">
      <c r="B18" s="92" t="str">
        <f>IF(ISBLANK('Municipal Info Electric'!B18),"",'Municipal Info Electric'!B18)</f>
        <v/>
      </c>
      <c r="C18" s="93" t="str">
        <f>IF(ISBLANK('Municipal Info Electric'!C18),"",'Municipal Info Electric'!C18)</f>
        <v/>
      </c>
      <c r="D18" s="93" t="str">
        <f>IF(ISBLANK('Municipal Info Electric'!D18),"",'Municipal Info Electric'!D18)</f>
        <v/>
      </c>
      <c r="E18" s="93" t="str">
        <f>IF(ISBLANK('Municipal Info Electric'!H18),"",'Municipal Info Electric'!H18)</f>
        <v/>
      </c>
      <c r="F18" s="165"/>
      <c r="G18" s="165"/>
      <c r="H18" s="166"/>
      <c r="I18" s="165"/>
      <c r="J18" s="165"/>
      <c r="K18" s="166"/>
      <c r="L18" s="165"/>
      <c r="M18" s="165"/>
      <c r="N18" s="167"/>
      <c r="O18" s="169"/>
      <c r="P18" s="169"/>
      <c r="Q18" s="169"/>
      <c r="R18" s="170"/>
      <c r="S18" s="170"/>
      <c r="T18" s="170"/>
      <c r="U18" s="170"/>
      <c r="V18" s="84"/>
      <c r="W18" s="84"/>
      <c r="X18" s="84"/>
      <c r="Y18" s="84"/>
      <c r="Z18" s="84"/>
      <c r="AA18" s="84"/>
      <c r="AB18" s="84"/>
      <c r="AC18" s="84"/>
      <c r="AD18" s="170"/>
      <c r="AE18" s="84"/>
      <c r="AF18" s="84"/>
      <c r="AG18" s="84"/>
      <c r="AH18" s="84"/>
      <c r="AI18" s="84"/>
      <c r="AJ18" s="84"/>
      <c r="AK18" s="84"/>
      <c r="AL18" s="84"/>
      <c r="AM18" s="84"/>
      <c r="AN18" s="84"/>
      <c r="AO18" s="84"/>
      <c r="AP18" s="100" t="str">
        <f t="shared" si="1"/>
        <v/>
      </c>
      <c r="AQ18" s="102" t="str">
        <f t="shared" si="0"/>
        <v/>
      </c>
    </row>
    <row r="19" spans="2:43" x14ac:dyDescent="0.25">
      <c r="B19" s="92" t="str">
        <f>IF(ISBLANK('Municipal Info Electric'!B19),"",'Municipal Info Electric'!B19)</f>
        <v/>
      </c>
      <c r="C19" s="93" t="str">
        <f>IF(ISBLANK('Municipal Info Electric'!C19),"",'Municipal Info Electric'!C19)</f>
        <v/>
      </c>
      <c r="D19" s="93" t="str">
        <f>IF(ISBLANK('Municipal Info Electric'!D19),"",'Municipal Info Electric'!D19)</f>
        <v/>
      </c>
      <c r="E19" s="93" t="str">
        <f>IF(ISBLANK('Municipal Info Electric'!H19),"",'Municipal Info Electric'!H19)</f>
        <v/>
      </c>
      <c r="F19" s="165"/>
      <c r="G19" s="165"/>
      <c r="H19" s="166"/>
      <c r="I19" s="165"/>
      <c r="J19" s="165"/>
      <c r="K19" s="166"/>
      <c r="L19" s="165"/>
      <c r="M19" s="165"/>
      <c r="N19" s="167"/>
      <c r="O19" s="169"/>
      <c r="P19" s="169"/>
      <c r="Q19" s="169"/>
      <c r="R19" s="170"/>
      <c r="S19" s="170"/>
      <c r="T19" s="170"/>
      <c r="U19" s="170"/>
      <c r="V19" s="84"/>
      <c r="W19" s="84"/>
      <c r="X19" s="84"/>
      <c r="Y19" s="84"/>
      <c r="Z19" s="84"/>
      <c r="AA19" s="84"/>
      <c r="AB19" s="84"/>
      <c r="AC19" s="84"/>
      <c r="AD19" s="170"/>
      <c r="AE19" s="84"/>
      <c r="AF19" s="84"/>
      <c r="AG19" s="84"/>
      <c r="AH19" s="84"/>
      <c r="AI19" s="84"/>
      <c r="AJ19" s="84"/>
      <c r="AK19" s="84"/>
      <c r="AL19" s="84"/>
      <c r="AM19" s="84"/>
      <c r="AN19" s="84"/>
      <c r="AO19" s="84"/>
      <c r="AP19" s="100" t="str">
        <f t="shared" si="1"/>
        <v/>
      </c>
      <c r="AQ19" s="102" t="str">
        <f t="shared" si="0"/>
        <v/>
      </c>
    </row>
    <row r="20" spans="2:43" x14ac:dyDescent="0.25">
      <c r="B20" s="92" t="str">
        <f>IF(ISBLANK('Municipal Info Electric'!B20),"",'Municipal Info Electric'!B20)</f>
        <v/>
      </c>
      <c r="C20" s="93" t="str">
        <f>IF(ISBLANK('Municipal Info Electric'!C20),"",'Municipal Info Electric'!C20)</f>
        <v/>
      </c>
      <c r="D20" s="93" t="str">
        <f>IF(ISBLANK('Municipal Info Electric'!D20),"",'Municipal Info Electric'!D20)</f>
        <v/>
      </c>
      <c r="E20" s="93" t="str">
        <f>IF(ISBLANK('Municipal Info Electric'!H20),"",'Municipal Info Electric'!H20)</f>
        <v/>
      </c>
      <c r="F20" s="165"/>
      <c r="G20" s="165"/>
      <c r="H20" s="166"/>
      <c r="I20" s="165"/>
      <c r="J20" s="165"/>
      <c r="K20" s="166"/>
      <c r="L20" s="165"/>
      <c r="M20" s="165"/>
      <c r="N20" s="167"/>
      <c r="O20" s="169"/>
      <c r="P20" s="169"/>
      <c r="Q20" s="169"/>
      <c r="R20" s="170"/>
      <c r="S20" s="170"/>
      <c r="T20" s="170"/>
      <c r="U20" s="170"/>
      <c r="V20" s="84"/>
      <c r="W20" s="84"/>
      <c r="X20" s="84"/>
      <c r="Y20" s="84"/>
      <c r="Z20" s="84"/>
      <c r="AA20" s="84"/>
      <c r="AB20" s="84"/>
      <c r="AC20" s="84"/>
      <c r="AD20" s="170"/>
      <c r="AE20" s="84"/>
      <c r="AF20" s="84"/>
      <c r="AG20" s="84"/>
      <c r="AH20" s="84"/>
      <c r="AI20" s="84"/>
      <c r="AJ20" s="84"/>
      <c r="AK20" s="84"/>
      <c r="AL20" s="84"/>
      <c r="AM20" s="84"/>
      <c r="AN20" s="84"/>
      <c r="AO20" s="84"/>
      <c r="AP20" s="100" t="str">
        <f t="shared" si="1"/>
        <v/>
      </c>
      <c r="AQ20" s="102" t="str">
        <f t="shared" si="0"/>
        <v/>
      </c>
    </row>
    <row r="21" spans="2:43" x14ac:dyDescent="0.25">
      <c r="B21" s="92" t="str">
        <f>IF(ISBLANK('Municipal Info Electric'!B21),"",'Municipal Info Electric'!B21)</f>
        <v/>
      </c>
      <c r="C21" s="93" t="str">
        <f>IF(ISBLANK('Municipal Info Electric'!C21),"",'Municipal Info Electric'!C21)</f>
        <v/>
      </c>
      <c r="D21" s="93" t="str">
        <f>IF(ISBLANK('Municipal Info Electric'!D21),"",'Municipal Info Electric'!D21)</f>
        <v/>
      </c>
      <c r="E21" s="93" t="str">
        <f>IF(ISBLANK('Municipal Info Electric'!H21),"",'Municipal Info Electric'!H21)</f>
        <v/>
      </c>
      <c r="F21" s="165"/>
      <c r="G21" s="165"/>
      <c r="H21" s="166"/>
      <c r="I21" s="165"/>
      <c r="J21" s="165"/>
      <c r="K21" s="166"/>
      <c r="L21" s="165"/>
      <c r="M21" s="165"/>
      <c r="N21" s="167"/>
      <c r="O21" s="169"/>
      <c r="P21" s="169"/>
      <c r="Q21" s="169"/>
      <c r="R21" s="170"/>
      <c r="S21" s="170"/>
      <c r="T21" s="170"/>
      <c r="U21" s="170"/>
      <c r="V21" s="84"/>
      <c r="W21" s="84"/>
      <c r="X21" s="84"/>
      <c r="Y21" s="84"/>
      <c r="Z21" s="84"/>
      <c r="AA21" s="84"/>
      <c r="AB21" s="84"/>
      <c r="AC21" s="84"/>
      <c r="AD21" s="170"/>
      <c r="AE21" s="84"/>
      <c r="AF21" s="84"/>
      <c r="AG21" s="84"/>
      <c r="AH21" s="84"/>
      <c r="AI21" s="84"/>
      <c r="AJ21" s="84"/>
      <c r="AK21" s="84"/>
      <c r="AL21" s="84"/>
      <c r="AM21" s="84"/>
      <c r="AN21" s="84"/>
      <c r="AO21" s="84"/>
      <c r="AP21" s="100" t="str">
        <f t="shared" si="1"/>
        <v/>
      </c>
      <c r="AQ21" s="102" t="str">
        <f t="shared" si="0"/>
        <v/>
      </c>
    </row>
    <row r="22" spans="2:43" x14ac:dyDescent="0.25">
      <c r="B22" s="92" t="str">
        <f>IF(ISBLANK('Municipal Info Electric'!B22),"",'Municipal Info Electric'!B22)</f>
        <v/>
      </c>
      <c r="C22" s="93" t="str">
        <f>IF(ISBLANK('Municipal Info Electric'!C22),"",'Municipal Info Electric'!C22)</f>
        <v/>
      </c>
      <c r="D22" s="93" t="str">
        <f>IF(ISBLANK('Municipal Info Electric'!D22),"",'Municipal Info Electric'!D22)</f>
        <v/>
      </c>
      <c r="E22" s="93" t="str">
        <f>IF(ISBLANK('Municipal Info Electric'!H22),"",'Municipal Info Electric'!H22)</f>
        <v/>
      </c>
      <c r="F22" s="165"/>
      <c r="G22" s="165"/>
      <c r="H22" s="166"/>
      <c r="I22" s="165"/>
      <c r="J22" s="165"/>
      <c r="K22" s="166"/>
      <c r="L22" s="165"/>
      <c r="M22" s="165"/>
      <c r="N22" s="167"/>
      <c r="O22" s="169"/>
      <c r="P22" s="169"/>
      <c r="Q22" s="169"/>
      <c r="R22" s="170"/>
      <c r="S22" s="170"/>
      <c r="T22" s="170"/>
      <c r="U22" s="170"/>
      <c r="V22" s="84"/>
      <c r="W22" s="84"/>
      <c r="X22" s="84"/>
      <c r="Y22" s="84"/>
      <c r="Z22" s="84"/>
      <c r="AA22" s="84"/>
      <c r="AB22" s="84"/>
      <c r="AC22" s="84"/>
      <c r="AD22" s="170"/>
      <c r="AE22" s="84"/>
      <c r="AF22" s="84"/>
      <c r="AG22" s="84"/>
      <c r="AH22" s="84"/>
      <c r="AI22" s="84"/>
      <c r="AJ22" s="84"/>
      <c r="AK22" s="84"/>
      <c r="AL22" s="84"/>
      <c r="AM22" s="84"/>
      <c r="AN22" s="84"/>
      <c r="AO22" s="84"/>
      <c r="AP22" s="100" t="str">
        <f t="shared" si="1"/>
        <v/>
      </c>
      <c r="AQ22" s="102" t="str">
        <f t="shared" si="0"/>
        <v/>
      </c>
    </row>
    <row r="23" spans="2:43" x14ac:dyDescent="0.25">
      <c r="B23" s="92" t="str">
        <f>IF(ISBLANK('Municipal Info Electric'!B23),"",'Municipal Info Electric'!B23)</f>
        <v/>
      </c>
      <c r="C23" s="93" t="str">
        <f>IF(ISBLANK('Municipal Info Electric'!C23),"",'Municipal Info Electric'!C23)</f>
        <v/>
      </c>
      <c r="D23" s="93" t="str">
        <f>IF(ISBLANK('Municipal Info Electric'!D23),"",'Municipal Info Electric'!D23)</f>
        <v/>
      </c>
      <c r="E23" s="93" t="str">
        <f>IF(ISBLANK('Municipal Info Electric'!H23),"",'Municipal Info Electric'!H23)</f>
        <v/>
      </c>
      <c r="F23" s="165"/>
      <c r="G23" s="165"/>
      <c r="H23" s="166"/>
      <c r="I23" s="165"/>
      <c r="J23" s="165"/>
      <c r="K23" s="166"/>
      <c r="L23" s="165"/>
      <c r="M23" s="165"/>
      <c r="N23" s="167"/>
      <c r="O23" s="169"/>
      <c r="P23" s="169"/>
      <c r="Q23" s="169"/>
      <c r="R23" s="170"/>
      <c r="S23" s="170"/>
      <c r="T23" s="170"/>
      <c r="U23" s="170"/>
      <c r="V23" s="84"/>
      <c r="W23" s="84"/>
      <c r="X23" s="84"/>
      <c r="Y23" s="84"/>
      <c r="Z23" s="84"/>
      <c r="AA23" s="84"/>
      <c r="AB23" s="84"/>
      <c r="AC23" s="84"/>
      <c r="AD23" s="170"/>
      <c r="AE23" s="84"/>
      <c r="AF23" s="84"/>
      <c r="AG23" s="84"/>
      <c r="AH23" s="84"/>
      <c r="AI23" s="84"/>
      <c r="AJ23" s="84"/>
      <c r="AK23" s="84"/>
      <c r="AL23" s="84"/>
      <c r="AM23" s="84"/>
      <c r="AN23" s="84"/>
      <c r="AO23" s="84"/>
      <c r="AP23" s="100" t="str">
        <f t="shared" si="1"/>
        <v/>
      </c>
      <c r="AQ23" s="102" t="str">
        <f t="shared" si="0"/>
        <v/>
      </c>
    </row>
    <row r="24" spans="2:43" x14ac:dyDescent="0.25">
      <c r="B24" s="92" t="str">
        <f>IF(ISBLANK('Municipal Info Electric'!B24),"",'Municipal Info Electric'!B24)</f>
        <v/>
      </c>
      <c r="C24" s="93" t="str">
        <f>IF(ISBLANK('Municipal Info Electric'!C24),"",'Municipal Info Electric'!C24)</f>
        <v/>
      </c>
      <c r="D24" s="93" t="str">
        <f>IF(ISBLANK('Municipal Info Electric'!D24),"",'Municipal Info Electric'!D24)</f>
        <v/>
      </c>
      <c r="E24" s="93" t="str">
        <f>IF(ISBLANK('Municipal Info Electric'!H24),"",'Municipal Info Electric'!H24)</f>
        <v/>
      </c>
      <c r="F24" s="165"/>
      <c r="G24" s="165"/>
      <c r="H24" s="166"/>
      <c r="I24" s="165"/>
      <c r="J24" s="165"/>
      <c r="K24" s="166"/>
      <c r="L24" s="165"/>
      <c r="M24" s="165"/>
      <c r="N24" s="167"/>
      <c r="O24" s="169"/>
      <c r="P24" s="169"/>
      <c r="Q24" s="169"/>
      <c r="R24" s="170"/>
      <c r="S24" s="170"/>
      <c r="T24" s="170"/>
      <c r="U24" s="170"/>
      <c r="V24" s="84"/>
      <c r="W24" s="84"/>
      <c r="X24" s="84"/>
      <c r="Y24" s="84"/>
      <c r="Z24" s="84"/>
      <c r="AA24" s="84"/>
      <c r="AB24" s="84"/>
      <c r="AC24" s="84"/>
      <c r="AD24" s="170"/>
      <c r="AE24" s="84"/>
      <c r="AF24" s="84"/>
      <c r="AG24" s="84"/>
      <c r="AH24" s="84"/>
      <c r="AI24" s="84"/>
      <c r="AJ24" s="84"/>
      <c r="AK24" s="84"/>
      <c r="AL24" s="84"/>
      <c r="AM24" s="84"/>
      <c r="AN24" s="84"/>
      <c r="AO24" s="84"/>
      <c r="AP24" s="100" t="str">
        <f t="shared" si="1"/>
        <v/>
      </c>
      <c r="AQ24" s="102" t="str">
        <f t="shared" si="0"/>
        <v/>
      </c>
    </row>
    <row r="25" spans="2:43" x14ac:dyDescent="0.25">
      <c r="B25" s="92" t="str">
        <f>IF(ISBLANK('Municipal Info Electric'!B25),"",'Municipal Info Electric'!B25)</f>
        <v/>
      </c>
      <c r="C25" s="93" t="str">
        <f>IF(ISBLANK('Municipal Info Electric'!C25),"",'Municipal Info Electric'!C25)</f>
        <v/>
      </c>
      <c r="D25" s="93" t="str">
        <f>IF(ISBLANK('Municipal Info Electric'!D25),"",'Municipal Info Electric'!D25)</f>
        <v/>
      </c>
      <c r="E25" s="93" t="str">
        <f>IF(ISBLANK('Municipal Info Electric'!H25),"",'Municipal Info Electric'!H25)</f>
        <v/>
      </c>
      <c r="F25" s="165"/>
      <c r="G25" s="165"/>
      <c r="H25" s="166"/>
      <c r="I25" s="165"/>
      <c r="J25" s="165"/>
      <c r="K25" s="166"/>
      <c r="L25" s="165"/>
      <c r="M25" s="165"/>
      <c r="N25" s="167"/>
      <c r="O25" s="169"/>
      <c r="P25" s="169"/>
      <c r="Q25" s="169"/>
      <c r="R25" s="170"/>
      <c r="S25" s="170"/>
      <c r="T25" s="170"/>
      <c r="U25" s="170"/>
      <c r="V25" s="84"/>
      <c r="W25" s="84"/>
      <c r="X25" s="84"/>
      <c r="Y25" s="84"/>
      <c r="Z25" s="84"/>
      <c r="AA25" s="84"/>
      <c r="AB25" s="84"/>
      <c r="AC25" s="84"/>
      <c r="AD25" s="170"/>
      <c r="AE25" s="84"/>
      <c r="AF25" s="84"/>
      <c r="AG25" s="84"/>
      <c r="AH25" s="84"/>
      <c r="AI25" s="84"/>
      <c r="AJ25" s="84"/>
      <c r="AK25" s="84"/>
      <c r="AL25" s="84"/>
      <c r="AM25" s="84"/>
      <c r="AN25" s="84"/>
      <c r="AO25" s="84"/>
      <c r="AP25" s="100" t="str">
        <f t="shared" si="1"/>
        <v/>
      </c>
      <c r="AQ25" s="102" t="str">
        <f t="shared" si="0"/>
        <v/>
      </c>
    </row>
    <row r="26" spans="2:43" x14ac:dyDescent="0.25">
      <c r="B26" s="92" t="str">
        <f>IF(ISBLANK('Municipal Info Electric'!B26),"",'Municipal Info Electric'!B26)</f>
        <v/>
      </c>
      <c r="C26" s="93" t="str">
        <f>IF(ISBLANK('Municipal Info Electric'!C26),"",'Municipal Info Electric'!C26)</f>
        <v/>
      </c>
      <c r="D26" s="93" t="str">
        <f>IF(ISBLANK('Municipal Info Electric'!D26),"",'Municipal Info Electric'!D26)</f>
        <v/>
      </c>
      <c r="E26" s="93" t="str">
        <f>IF(ISBLANK('Municipal Info Electric'!H26),"",'Municipal Info Electric'!H26)</f>
        <v/>
      </c>
      <c r="F26" s="165"/>
      <c r="G26" s="165"/>
      <c r="H26" s="166"/>
      <c r="I26" s="165"/>
      <c r="J26" s="165"/>
      <c r="K26" s="166"/>
      <c r="L26" s="165"/>
      <c r="M26" s="165"/>
      <c r="N26" s="167"/>
      <c r="O26" s="169"/>
      <c r="P26" s="169"/>
      <c r="Q26" s="169"/>
      <c r="R26" s="170"/>
      <c r="S26" s="170"/>
      <c r="T26" s="170"/>
      <c r="U26" s="170"/>
      <c r="V26" s="84"/>
      <c r="W26" s="84"/>
      <c r="X26" s="84"/>
      <c r="Y26" s="84"/>
      <c r="Z26" s="84"/>
      <c r="AA26" s="84"/>
      <c r="AB26" s="84"/>
      <c r="AC26" s="84"/>
      <c r="AD26" s="170"/>
      <c r="AE26" s="84"/>
      <c r="AF26" s="84"/>
      <c r="AG26" s="84"/>
      <c r="AH26" s="84"/>
      <c r="AI26" s="84"/>
      <c r="AJ26" s="84"/>
      <c r="AK26" s="84"/>
      <c r="AL26" s="84"/>
      <c r="AM26" s="84"/>
      <c r="AN26" s="84"/>
      <c r="AO26" s="84"/>
      <c r="AP26" s="100" t="str">
        <f t="shared" si="1"/>
        <v/>
      </c>
      <c r="AQ26" s="102" t="str">
        <f t="shared" si="0"/>
        <v/>
      </c>
    </row>
    <row r="27" spans="2:43" x14ac:dyDescent="0.25">
      <c r="B27" s="92" t="str">
        <f>IF(ISBLANK('Municipal Info Electric'!B27),"",'Municipal Info Electric'!B27)</f>
        <v/>
      </c>
      <c r="C27" s="93" t="str">
        <f>IF(ISBLANK('Municipal Info Electric'!C27),"",'Municipal Info Electric'!C27)</f>
        <v/>
      </c>
      <c r="D27" s="93" t="str">
        <f>IF(ISBLANK('Municipal Info Electric'!D27),"",'Municipal Info Electric'!D27)</f>
        <v/>
      </c>
      <c r="E27" s="93" t="str">
        <f>IF(ISBLANK('Municipal Info Electric'!H27),"",'Municipal Info Electric'!H27)</f>
        <v/>
      </c>
      <c r="F27" s="165"/>
      <c r="G27" s="165"/>
      <c r="H27" s="166"/>
      <c r="I27" s="165"/>
      <c r="J27" s="165"/>
      <c r="K27" s="166"/>
      <c r="L27" s="165"/>
      <c r="M27" s="165"/>
      <c r="N27" s="167"/>
      <c r="O27" s="169"/>
      <c r="P27" s="169"/>
      <c r="Q27" s="169"/>
      <c r="R27" s="170"/>
      <c r="S27" s="170"/>
      <c r="T27" s="170"/>
      <c r="U27" s="170"/>
      <c r="V27" s="84"/>
      <c r="W27" s="84"/>
      <c r="X27" s="84"/>
      <c r="Y27" s="84"/>
      <c r="Z27" s="84"/>
      <c r="AA27" s="84"/>
      <c r="AB27" s="84"/>
      <c r="AC27" s="84"/>
      <c r="AD27" s="170"/>
      <c r="AE27" s="84"/>
      <c r="AF27" s="84"/>
      <c r="AG27" s="84"/>
      <c r="AH27" s="84"/>
      <c r="AI27" s="84"/>
      <c r="AJ27" s="84"/>
      <c r="AK27" s="84"/>
      <c r="AL27" s="84"/>
      <c r="AM27" s="84"/>
      <c r="AN27" s="84"/>
      <c r="AO27" s="84"/>
      <c r="AP27" s="100" t="str">
        <f t="shared" si="1"/>
        <v/>
      </c>
      <c r="AQ27" s="102" t="str">
        <f t="shared" si="0"/>
        <v/>
      </c>
    </row>
    <row r="28" spans="2:43" x14ac:dyDescent="0.25">
      <c r="B28" s="92" t="str">
        <f>IF(ISBLANK('Municipal Info Electric'!B28),"",'Municipal Info Electric'!B28)</f>
        <v/>
      </c>
      <c r="C28" s="93" t="str">
        <f>IF(ISBLANK('Municipal Info Electric'!C28),"",'Municipal Info Electric'!C28)</f>
        <v/>
      </c>
      <c r="D28" s="93" t="str">
        <f>IF(ISBLANK('Municipal Info Electric'!D28),"",'Municipal Info Electric'!D28)</f>
        <v/>
      </c>
      <c r="E28" s="93" t="str">
        <f>IF(ISBLANK('Municipal Info Electric'!H28),"",'Municipal Info Electric'!H28)</f>
        <v/>
      </c>
      <c r="F28" s="165"/>
      <c r="G28" s="165"/>
      <c r="H28" s="166"/>
      <c r="I28" s="165"/>
      <c r="J28" s="165"/>
      <c r="K28" s="166"/>
      <c r="L28" s="165"/>
      <c r="M28" s="165"/>
      <c r="N28" s="167"/>
      <c r="O28" s="169"/>
      <c r="P28" s="169"/>
      <c r="Q28" s="169"/>
      <c r="R28" s="170"/>
      <c r="S28" s="170"/>
      <c r="T28" s="170"/>
      <c r="U28" s="170"/>
      <c r="V28" s="84"/>
      <c r="W28" s="84"/>
      <c r="X28" s="84"/>
      <c r="Y28" s="84"/>
      <c r="Z28" s="84"/>
      <c r="AA28" s="84"/>
      <c r="AB28" s="84"/>
      <c r="AC28" s="84"/>
      <c r="AD28" s="170"/>
      <c r="AE28" s="84"/>
      <c r="AF28" s="84"/>
      <c r="AG28" s="84"/>
      <c r="AH28" s="84"/>
      <c r="AI28" s="84"/>
      <c r="AJ28" s="84"/>
      <c r="AK28" s="84"/>
      <c r="AL28" s="84"/>
      <c r="AM28" s="84"/>
      <c r="AN28" s="84"/>
      <c r="AO28" s="84"/>
      <c r="AP28" s="100" t="str">
        <f t="shared" si="1"/>
        <v/>
      </c>
      <c r="AQ28" s="102" t="str">
        <f t="shared" si="0"/>
        <v/>
      </c>
    </row>
    <row r="29" spans="2:43" x14ac:dyDescent="0.25">
      <c r="B29" s="92" t="str">
        <f>IF(ISBLANK('Municipal Info Electric'!B29),"",'Municipal Info Electric'!B29)</f>
        <v/>
      </c>
      <c r="C29" s="93" t="str">
        <f>IF(ISBLANK('Municipal Info Electric'!C29),"",'Municipal Info Electric'!C29)</f>
        <v/>
      </c>
      <c r="D29" s="93" t="str">
        <f>IF(ISBLANK('Municipal Info Electric'!D29),"",'Municipal Info Electric'!D29)</f>
        <v/>
      </c>
      <c r="E29" s="93" t="str">
        <f>IF(ISBLANK('Municipal Info Electric'!H29),"",'Municipal Info Electric'!H29)</f>
        <v/>
      </c>
      <c r="F29" s="165"/>
      <c r="G29" s="165"/>
      <c r="H29" s="166"/>
      <c r="I29" s="165"/>
      <c r="J29" s="165"/>
      <c r="K29" s="166"/>
      <c r="L29" s="165"/>
      <c r="M29" s="165"/>
      <c r="N29" s="167"/>
      <c r="O29" s="169"/>
      <c r="P29" s="169"/>
      <c r="Q29" s="169"/>
      <c r="R29" s="170"/>
      <c r="S29" s="170"/>
      <c r="T29" s="170"/>
      <c r="U29" s="170"/>
      <c r="V29" s="84"/>
      <c r="W29" s="84"/>
      <c r="X29" s="84"/>
      <c r="Y29" s="84"/>
      <c r="Z29" s="84"/>
      <c r="AA29" s="84"/>
      <c r="AB29" s="84"/>
      <c r="AC29" s="84"/>
      <c r="AD29" s="170"/>
      <c r="AE29" s="84"/>
      <c r="AF29" s="84"/>
      <c r="AG29" s="84"/>
      <c r="AH29" s="84"/>
      <c r="AI29" s="84"/>
      <c r="AJ29" s="84"/>
      <c r="AK29" s="84"/>
      <c r="AL29" s="84"/>
      <c r="AM29" s="84"/>
      <c r="AN29" s="84"/>
      <c r="AO29" s="84"/>
      <c r="AP29" s="100" t="str">
        <f t="shared" si="1"/>
        <v/>
      </c>
      <c r="AQ29" s="102" t="str">
        <f t="shared" si="0"/>
        <v/>
      </c>
    </row>
    <row r="30" spans="2:43" x14ac:dyDescent="0.25">
      <c r="B30" s="92" t="str">
        <f>IF(ISBLANK('Municipal Info Electric'!B30),"",'Municipal Info Electric'!B30)</f>
        <v/>
      </c>
      <c r="C30" s="93" t="str">
        <f>IF(ISBLANK('Municipal Info Electric'!C30),"",'Municipal Info Electric'!C30)</f>
        <v/>
      </c>
      <c r="D30" s="93" t="str">
        <f>IF(ISBLANK('Municipal Info Electric'!D30),"",'Municipal Info Electric'!D30)</f>
        <v/>
      </c>
      <c r="E30" s="93" t="str">
        <f>IF(ISBLANK('Municipal Info Electric'!H30),"",'Municipal Info Electric'!H30)</f>
        <v/>
      </c>
      <c r="F30" s="165"/>
      <c r="G30" s="165"/>
      <c r="H30" s="166"/>
      <c r="I30" s="165"/>
      <c r="J30" s="165"/>
      <c r="K30" s="166"/>
      <c r="L30" s="165"/>
      <c r="M30" s="165"/>
      <c r="N30" s="167"/>
      <c r="O30" s="169"/>
      <c r="P30" s="169"/>
      <c r="Q30" s="169"/>
      <c r="R30" s="170"/>
      <c r="S30" s="170"/>
      <c r="T30" s="170"/>
      <c r="U30" s="170"/>
      <c r="V30" s="84"/>
      <c r="W30" s="84"/>
      <c r="X30" s="84"/>
      <c r="Y30" s="84"/>
      <c r="Z30" s="84"/>
      <c r="AA30" s="84"/>
      <c r="AB30" s="84"/>
      <c r="AC30" s="84"/>
      <c r="AD30" s="170"/>
      <c r="AE30" s="84"/>
      <c r="AF30" s="84"/>
      <c r="AG30" s="84"/>
      <c r="AH30" s="84"/>
      <c r="AI30" s="84"/>
      <c r="AJ30" s="84"/>
      <c r="AK30" s="84"/>
      <c r="AL30" s="84"/>
      <c r="AM30" s="84"/>
      <c r="AN30" s="84"/>
      <c r="AO30" s="84"/>
      <c r="AP30" s="100" t="str">
        <f t="shared" si="1"/>
        <v/>
      </c>
      <c r="AQ30" s="102" t="str">
        <f t="shared" si="0"/>
        <v/>
      </c>
    </row>
    <row r="31" spans="2:43" x14ac:dyDescent="0.25">
      <c r="B31" s="92" t="str">
        <f>IF(ISBLANK('Municipal Info Electric'!B31),"",'Municipal Info Electric'!B31)</f>
        <v/>
      </c>
      <c r="C31" s="93" t="str">
        <f>IF(ISBLANK('Municipal Info Electric'!C31),"",'Municipal Info Electric'!C31)</f>
        <v/>
      </c>
      <c r="D31" s="93" t="str">
        <f>IF(ISBLANK('Municipal Info Electric'!D31),"",'Municipal Info Electric'!D31)</f>
        <v/>
      </c>
      <c r="E31" s="93" t="str">
        <f>IF(ISBLANK('Municipal Info Electric'!H31),"",'Municipal Info Electric'!H31)</f>
        <v/>
      </c>
      <c r="F31" s="165"/>
      <c r="G31" s="165"/>
      <c r="H31" s="166"/>
      <c r="I31" s="165"/>
      <c r="J31" s="165"/>
      <c r="K31" s="166"/>
      <c r="L31" s="165"/>
      <c r="M31" s="165"/>
      <c r="N31" s="167"/>
      <c r="O31" s="169"/>
      <c r="P31" s="169"/>
      <c r="Q31" s="169"/>
      <c r="R31" s="170"/>
      <c r="S31" s="170"/>
      <c r="T31" s="170"/>
      <c r="U31" s="170"/>
      <c r="V31" s="84"/>
      <c r="W31" s="84"/>
      <c r="X31" s="84"/>
      <c r="Y31" s="84"/>
      <c r="Z31" s="84"/>
      <c r="AA31" s="84"/>
      <c r="AB31" s="84"/>
      <c r="AC31" s="84"/>
      <c r="AD31" s="170"/>
      <c r="AE31" s="84"/>
      <c r="AF31" s="84"/>
      <c r="AG31" s="84"/>
      <c r="AH31" s="84"/>
      <c r="AI31" s="84"/>
      <c r="AJ31" s="84"/>
      <c r="AK31" s="84"/>
      <c r="AL31" s="84"/>
      <c r="AM31" s="84"/>
      <c r="AN31" s="84"/>
      <c r="AO31" s="84"/>
      <c r="AP31" s="100" t="str">
        <f t="shared" si="1"/>
        <v/>
      </c>
      <c r="AQ31" s="102" t="str">
        <f t="shared" si="0"/>
        <v/>
      </c>
    </row>
    <row r="32" spans="2:43" x14ac:dyDescent="0.25">
      <c r="B32" s="92" t="str">
        <f>IF(ISBLANK('Municipal Info Electric'!B32),"",'Municipal Info Electric'!B32)</f>
        <v/>
      </c>
      <c r="C32" s="93" t="str">
        <f>IF(ISBLANK('Municipal Info Electric'!C32),"",'Municipal Info Electric'!C32)</f>
        <v/>
      </c>
      <c r="D32" s="93" t="str">
        <f>IF(ISBLANK('Municipal Info Electric'!D32),"",'Municipal Info Electric'!D32)</f>
        <v/>
      </c>
      <c r="E32" s="93" t="str">
        <f>IF(ISBLANK('Municipal Info Electric'!H32),"",'Municipal Info Electric'!H32)</f>
        <v/>
      </c>
      <c r="F32" s="165"/>
      <c r="G32" s="165"/>
      <c r="H32" s="166"/>
      <c r="I32" s="165"/>
      <c r="J32" s="165"/>
      <c r="K32" s="166"/>
      <c r="L32" s="165"/>
      <c r="M32" s="165"/>
      <c r="N32" s="167"/>
      <c r="O32" s="169"/>
      <c r="P32" s="169"/>
      <c r="Q32" s="169"/>
      <c r="R32" s="170"/>
      <c r="S32" s="170"/>
      <c r="T32" s="170"/>
      <c r="U32" s="170"/>
      <c r="V32" s="84"/>
      <c r="W32" s="84"/>
      <c r="X32" s="84"/>
      <c r="Y32" s="84"/>
      <c r="Z32" s="84"/>
      <c r="AA32" s="84"/>
      <c r="AB32" s="84"/>
      <c r="AC32" s="84"/>
      <c r="AD32" s="170"/>
      <c r="AE32" s="84"/>
      <c r="AF32" s="84"/>
      <c r="AG32" s="84"/>
      <c r="AH32" s="84"/>
      <c r="AI32" s="84"/>
      <c r="AJ32" s="84"/>
      <c r="AK32" s="84"/>
      <c r="AL32" s="84"/>
      <c r="AM32" s="84"/>
      <c r="AN32" s="84"/>
      <c r="AO32" s="84"/>
      <c r="AP32" s="100" t="str">
        <f t="shared" si="1"/>
        <v/>
      </c>
      <c r="AQ32" s="102" t="str">
        <f t="shared" si="0"/>
        <v/>
      </c>
    </row>
    <row r="33" spans="2:43" x14ac:dyDescent="0.25">
      <c r="B33" s="92" t="str">
        <f>IF(ISBLANK('Municipal Info Electric'!B33),"",'Municipal Info Electric'!B33)</f>
        <v/>
      </c>
      <c r="C33" s="93" t="str">
        <f>IF(ISBLANK('Municipal Info Electric'!C33),"",'Municipal Info Electric'!C33)</f>
        <v/>
      </c>
      <c r="D33" s="93" t="str">
        <f>IF(ISBLANK('Municipal Info Electric'!D33),"",'Municipal Info Electric'!D33)</f>
        <v/>
      </c>
      <c r="E33" s="93" t="str">
        <f>IF(ISBLANK('Municipal Info Electric'!H33),"",'Municipal Info Electric'!H33)</f>
        <v/>
      </c>
      <c r="F33" s="165"/>
      <c r="G33" s="165"/>
      <c r="H33" s="166"/>
      <c r="I33" s="165"/>
      <c r="J33" s="165"/>
      <c r="K33" s="166"/>
      <c r="L33" s="165"/>
      <c r="M33" s="165"/>
      <c r="N33" s="167"/>
      <c r="O33" s="169"/>
      <c r="P33" s="169"/>
      <c r="Q33" s="169"/>
      <c r="R33" s="170"/>
      <c r="S33" s="170"/>
      <c r="T33" s="170"/>
      <c r="U33" s="170"/>
      <c r="V33" s="84"/>
      <c r="W33" s="84"/>
      <c r="X33" s="84"/>
      <c r="Y33" s="84"/>
      <c r="Z33" s="84"/>
      <c r="AA33" s="84"/>
      <c r="AB33" s="84"/>
      <c r="AC33" s="84"/>
      <c r="AD33" s="170"/>
      <c r="AE33" s="84"/>
      <c r="AF33" s="84"/>
      <c r="AG33" s="84"/>
      <c r="AH33" s="84"/>
      <c r="AI33" s="84"/>
      <c r="AJ33" s="84"/>
      <c r="AK33" s="84"/>
      <c r="AL33" s="84"/>
      <c r="AM33" s="84"/>
      <c r="AN33" s="84"/>
      <c r="AO33" s="84"/>
      <c r="AP33" s="100" t="str">
        <f t="shared" si="1"/>
        <v/>
      </c>
      <c r="AQ33" s="102" t="str">
        <f t="shared" si="0"/>
        <v/>
      </c>
    </row>
    <row r="34" spans="2:43" x14ac:dyDescent="0.25">
      <c r="B34" s="92" t="str">
        <f>IF(ISBLANK('Municipal Info Electric'!B34),"",'Municipal Info Electric'!B34)</f>
        <v/>
      </c>
      <c r="C34" s="93" t="str">
        <f>IF(ISBLANK('Municipal Info Electric'!C34),"",'Municipal Info Electric'!C34)</f>
        <v/>
      </c>
      <c r="D34" s="93" t="str">
        <f>IF(ISBLANK('Municipal Info Electric'!D34),"",'Municipal Info Electric'!D34)</f>
        <v/>
      </c>
      <c r="E34" s="93" t="str">
        <f>IF(ISBLANK('Municipal Info Electric'!H34),"",'Municipal Info Electric'!H34)</f>
        <v/>
      </c>
      <c r="F34" s="165"/>
      <c r="G34" s="165"/>
      <c r="H34" s="166"/>
      <c r="I34" s="165"/>
      <c r="J34" s="165"/>
      <c r="K34" s="166"/>
      <c r="L34" s="165"/>
      <c r="M34" s="165"/>
      <c r="N34" s="167"/>
      <c r="O34" s="169"/>
      <c r="P34" s="169"/>
      <c r="Q34" s="169"/>
      <c r="R34" s="170"/>
      <c r="S34" s="170"/>
      <c r="T34" s="170"/>
      <c r="U34" s="170"/>
      <c r="V34" s="84"/>
      <c r="W34" s="84"/>
      <c r="X34" s="84"/>
      <c r="Y34" s="84"/>
      <c r="Z34" s="84"/>
      <c r="AA34" s="84"/>
      <c r="AB34" s="84"/>
      <c r="AC34" s="84"/>
      <c r="AD34" s="170"/>
      <c r="AE34" s="84"/>
      <c r="AF34" s="84"/>
      <c r="AG34" s="84"/>
      <c r="AH34" s="84"/>
      <c r="AI34" s="84"/>
      <c r="AJ34" s="84"/>
      <c r="AK34" s="84"/>
      <c r="AL34" s="84"/>
      <c r="AM34" s="84"/>
      <c r="AN34" s="84"/>
      <c r="AO34" s="84"/>
      <c r="AP34" s="100" t="str">
        <f t="shared" si="1"/>
        <v/>
      </c>
      <c r="AQ34" s="102" t="str">
        <f t="shared" si="0"/>
        <v/>
      </c>
    </row>
    <row r="35" spans="2:43" x14ac:dyDescent="0.25">
      <c r="B35" s="92" t="str">
        <f>IF(ISBLANK('Municipal Info Electric'!B35),"",'Municipal Info Electric'!B35)</f>
        <v/>
      </c>
      <c r="C35" s="93" t="str">
        <f>IF(ISBLANK('Municipal Info Electric'!C35),"",'Municipal Info Electric'!C35)</f>
        <v/>
      </c>
      <c r="D35" s="93" t="str">
        <f>IF(ISBLANK('Municipal Info Electric'!D35),"",'Municipal Info Electric'!D35)</f>
        <v/>
      </c>
      <c r="E35" s="93" t="str">
        <f>IF(ISBLANK('Municipal Info Electric'!H35),"",'Municipal Info Electric'!H35)</f>
        <v/>
      </c>
      <c r="F35" s="165"/>
      <c r="G35" s="165"/>
      <c r="H35" s="166"/>
      <c r="I35" s="165"/>
      <c r="J35" s="165"/>
      <c r="K35" s="166"/>
      <c r="L35" s="165"/>
      <c r="M35" s="165"/>
      <c r="N35" s="167"/>
      <c r="O35" s="169"/>
      <c r="P35" s="169"/>
      <c r="Q35" s="169"/>
      <c r="R35" s="170"/>
      <c r="S35" s="170"/>
      <c r="T35" s="170"/>
      <c r="U35" s="170"/>
      <c r="V35" s="84"/>
      <c r="W35" s="84"/>
      <c r="X35" s="84"/>
      <c r="Y35" s="84"/>
      <c r="Z35" s="84"/>
      <c r="AA35" s="84"/>
      <c r="AB35" s="84"/>
      <c r="AC35" s="84"/>
      <c r="AD35" s="170"/>
      <c r="AE35" s="84"/>
      <c r="AF35" s="84"/>
      <c r="AG35" s="84"/>
      <c r="AH35" s="84"/>
      <c r="AI35" s="84"/>
      <c r="AJ35" s="84"/>
      <c r="AK35" s="84"/>
      <c r="AL35" s="84"/>
      <c r="AM35" s="84"/>
      <c r="AN35" s="84"/>
      <c r="AO35" s="84"/>
      <c r="AP35" s="100" t="str">
        <f t="shared" si="1"/>
        <v/>
      </c>
      <c r="AQ35" s="102" t="str">
        <f t="shared" si="0"/>
        <v/>
      </c>
    </row>
    <row r="36" spans="2:43" x14ac:dyDescent="0.25">
      <c r="B36" s="92" t="str">
        <f>IF(ISBLANK('Municipal Info Electric'!B36),"",'Municipal Info Electric'!B36)</f>
        <v/>
      </c>
      <c r="C36" s="93" t="str">
        <f>IF(ISBLANK('Municipal Info Electric'!C36),"",'Municipal Info Electric'!C36)</f>
        <v/>
      </c>
      <c r="D36" s="93" t="str">
        <f>IF(ISBLANK('Municipal Info Electric'!D36),"",'Municipal Info Electric'!D36)</f>
        <v/>
      </c>
      <c r="E36" s="93" t="str">
        <f>IF(ISBLANK('Municipal Info Electric'!H36),"",'Municipal Info Electric'!H36)</f>
        <v/>
      </c>
      <c r="F36" s="165"/>
      <c r="G36" s="165"/>
      <c r="H36" s="166"/>
      <c r="I36" s="165"/>
      <c r="J36" s="165"/>
      <c r="K36" s="166"/>
      <c r="L36" s="165"/>
      <c r="M36" s="165"/>
      <c r="N36" s="167"/>
      <c r="O36" s="169"/>
      <c r="P36" s="169"/>
      <c r="Q36" s="169"/>
      <c r="R36" s="170"/>
      <c r="S36" s="170"/>
      <c r="T36" s="170"/>
      <c r="U36" s="170"/>
      <c r="V36" s="84"/>
      <c r="W36" s="84"/>
      <c r="X36" s="84"/>
      <c r="Y36" s="84"/>
      <c r="Z36" s="84"/>
      <c r="AA36" s="84"/>
      <c r="AB36" s="84"/>
      <c r="AC36" s="84"/>
      <c r="AD36" s="170"/>
      <c r="AE36" s="84"/>
      <c r="AF36" s="84"/>
      <c r="AG36" s="84"/>
      <c r="AH36" s="84"/>
      <c r="AI36" s="84"/>
      <c r="AJ36" s="84"/>
      <c r="AK36" s="84"/>
      <c r="AL36" s="84"/>
      <c r="AM36" s="84"/>
      <c r="AN36" s="84"/>
      <c r="AO36" s="84"/>
      <c r="AP36" s="100" t="str">
        <f t="shared" si="1"/>
        <v/>
      </c>
      <c r="AQ36" s="102" t="str">
        <f t="shared" si="0"/>
        <v/>
      </c>
    </row>
    <row r="37" spans="2:43" x14ac:dyDescent="0.25">
      <c r="B37" s="92" t="str">
        <f>IF(ISBLANK('Municipal Info Electric'!B37),"",'Municipal Info Electric'!B37)</f>
        <v/>
      </c>
      <c r="C37" s="93" t="str">
        <f>IF(ISBLANK('Municipal Info Electric'!C37),"",'Municipal Info Electric'!C37)</f>
        <v/>
      </c>
      <c r="D37" s="93" t="str">
        <f>IF(ISBLANK('Municipal Info Electric'!D37),"",'Municipal Info Electric'!D37)</f>
        <v/>
      </c>
      <c r="E37" s="93" t="str">
        <f>IF(ISBLANK('Municipal Info Electric'!H37),"",'Municipal Info Electric'!H37)</f>
        <v/>
      </c>
      <c r="F37" s="165"/>
      <c r="G37" s="165"/>
      <c r="H37" s="166"/>
      <c r="I37" s="165"/>
      <c r="J37" s="165"/>
      <c r="K37" s="166"/>
      <c r="L37" s="165"/>
      <c r="M37" s="165"/>
      <c r="N37" s="167"/>
      <c r="O37" s="169"/>
      <c r="P37" s="169"/>
      <c r="Q37" s="169"/>
      <c r="R37" s="170"/>
      <c r="S37" s="170"/>
      <c r="T37" s="170"/>
      <c r="U37" s="170"/>
      <c r="V37" s="84"/>
      <c r="W37" s="84"/>
      <c r="X37" s="84"/>
      <c r="Y37" s="84"/>
      <c r="Z37" s="84"/>
      <c r="AA37" s="84"/>
      <c r="AB37" s="84"/>
      <c r="AC37" s="84"/>
      <c r="AD37" s="170"/>
      <c r="AE37" s="84"/>
      <c r="AF37" s="84"/>
      <c r="AG37" s="84"/>
      <c r="AH37" s="84"/>
      <c r="AI37" s="84"/>
      <c r="AJ37" s="84"/>
      <c r="AK37" s="84"/>
      <c r="AL37" s="84"/>
      <c r="AM37" s="84"/>
      <c r="AN37" s="84"/>
      <c r="AO37" s="84"/>
      <c r="AP37" s="100" t="str">
        <f t="shared" si="1"/>
        <v/>
      </c>
      <c r="AQ37" s="102" t="str">
        <f t="shared" si="0"/>
        <v/>
      </c>
    </row>
    <row r="38" spans="2:43" x14ac:dyDescent="0.25">
      <c r="B38" s="92" t="str">
        <f>IF(ISBLANK('Municipal Info Electric'!B38),"",'Municipal Info Electric'!B38)</f>
        <v/>
      </c>
      <c r="C38" s="93" t="str">
        <f>IF(ISBLANK('Municipal Info Electric'!C38),"",'Municipal Info Electric'!C38)</f>
        <v/>
      </c>
      <c r="D38" s="93" t="str">
        <f>IF(ISBLANK('Municipal Info Electric'!D38),"",'Municipal Info Electric'!D38)</f>
        <v/>
      </c>
      <c r="E38" s="93" t="str">
        <f>IF(ISBLANK('Municipal Info Electric'!H38),"",'Municipal Info Electric'!H38)</f>
        <v/>
      </c>
      <c r="F38" s="165"/>
      <c r="G38" s="165"/>
      <c r="H38" s="166"/>
      <c r="I38" s="165"/>
      <c r="J38" s="165"/>
      <c r="K38" s="166"/>
      <c r="L38" s="165"/>
      <c r="M38" s="165"/>
      <c r="N38" s="167"/>
      <c r="O38" s="169"/>
      <c r="P38" s="169"/>
      <c r="Q38" s="169"/>
      <c r="R38" s="170"/>
      <c r="S38" s="170"/>
      <c r="T38" s="170"/>
      <c r="U38" s="170"/>
      <c r="V38" s="84"/>
      <c r="W38" s="84"/>
      <c r="X38" s="84"/>
      <c r="Y38" s="84"/>
      <c r="Z38" s="84"/>
      <c r="AA38" s="84"/>
      <c r="AB38" s="84"/>
      <c r="AC38" s="84"/>
      <c r="AD38" s="170"/>
      <c r="AE38" s="84"/>
      <c r="AF38" s="84"/>
      <c r="AG38" s="84"/>
      <c r="AH38" s="84"/>
      <c r="AI38" s="84"/>
      <c r="AJ38" s="84"/>
      <c r="AK38" s="84"/>
      <c r="AL38" s="84"/>
      <c r="AM38" s="84"/>
      <c r="AN38" s="84"/>
      <c r="AO38" s="84"/>
      <c r="AP38" s="100" t="str">
        <f t="shared" si="1"/>
        <v/>
      </c>
      <c r="AQ38" s="102" t="str">
        <f t="shared" si="0"/>
        <v/>
      </c>
    </row>
    <row r="39" spans="2:43" x14ac:dyDescent="0.25">
      <c r="B39" s="92" t="str">
        <f>IF(ISBLANK('Municipal Info Electric'!B39),"",'Municipal Info Electric'!B39)</f>
        <v/>
      </c>
      <c r="C39" s="93" t="str">
        <f>IF(ISBLANK('Municipal Info Electric'!C39),"",'Municipal Info Electric'!C39)</f>
        <v/>
      </c>
      <c r="D39" s="93" t="str">
        <f>IF(ISBLANK('Municipal Info Electric'!D39),"",'Municipal Info Electric'!D39)</f>
        <v/>
      </c>
      <c r="E39" s="93" t="str">
        <f>IF(ISBLANK('Municipal Info Electric'!H39),"",'Municipal Info Electric'!H39)</f>
        <v/>
      </c>
      <c r="F39" s="171"/>
      <c r="G39" s="84"/>
      <c r="H39" s="166"/>
      <c r="I39" s="84"/>
      <c r="J39" s="84"/>
      <c r="K39" s="84"/>
      <c r="L39" s="170"/>
      <c r="M39" s="170"/>
      <c r="N39" s="169"/>
      <c r="O39" s="169"/>
      <c r="P39" s="169"/>
      <c r="Q39" s="169"/>
      <c r="R39" s="170"/>
      <c r="S39" s="170"/>
      <c r="T39" s="170"/>
      <c r="U39" s="170"/>
      <c r="V39" s="84"/>
      <c r="W39" s="84"/>
      <c r="X39" s="84"/>
      <c r="Y39" s="84"/>
      <c r="Z39" s="84"/>
      <c r="AA39" s="84"/>
      <c r="AB39" s="84"/>
      <c r="AC39" s="84"/>
      <c r="AD39" s="170"/>
      <c r="AE39" s="84"/>
      <c r="AF39" s="84"/>
      <c r="AG39" s="84"/>
      <c r="AH39" s="84"/>
      <c r="AI39" s="84"/>
      <c r="AJ39" s="84"/>
      <c r="AK39" s="84"/>
      <c r="AL39" s="84"/>
      <c r="AM39" s="84"/>
      <c r="AN39" s="84"/>
      <c r="AO39" s="84"/>
      <c r="AP39" s="100" t="str">
        <f t="shared" si="1"/>
        <v/>
      </c>
      <c r="AQ39" s="102" t="str">
        <f t="shared" si="0"/>
        <v/>
      </c>
    </row>
    <row r="40" spans="2:43" x14ac:dyDescent="0.25">
      <c r="B40" s="92" t="str">
        <f>IF(ISBLANK('Municipal Info Electric'!B40),"",'Municipal Info Electric'!B40)</f>
        <v/>
      </c>
      <c r="C40" s="93" t="str">
        <f>IF(ISBLANK('Municipal Info Electric'!C40),"",'Municipal Info Electric'!C40)</f>
        <v/>
      </c>
      <c r="D40" s="93" t="str">
        <f>IF(ISBLANK('Municipal Info Electric'!D40),"",'Municipal Info Electric'!D40)</f>
        <v/>
      </c>
      <c r="E40" s="93" t="str">
        <f>IF(ISBLANK('Municipal Info Electric'!H40),"",'Municipal Info Electric'!H40)</f>
        <v/>
      </c>
      <c r="F40" s="171"/>
      <c r="G40" s="84"/>
      <c r="H40" s="166"/>
      <c r="I40" s="84"/>
      <c r="J40" s="84"/>
      <c r="K40" s="84"/>
      <c r="L40" s="170"/>
      <c r="M40" s="170"/>
      <c r="N40" s="169"/>
      <c r="O40" s="169"/>
      <c r="P40" s="169"/>
      <c r="Q40" s="169"/>
      <c r="R40" s="170"/>
      <c r="S40" s="170"/>
      <c r="T40" s="170"/>
      <c r="U40" s="170"/>
      <c r="V40" s="84"/>
      <c r="W40" s="84"/>
      <c r="X40" s="84"/>
      <c r="Y40" s="84"/>
      <c r="Z40" s="84"/>
      <c r="AA40" s="84"/>
      <c r="AB40" s="84"/>
      <c r="AC40" s="84"/>
      <c r="AD40" s="170"/>
      <c r="AE40" s="84"/>
      <c r="AF40" s="84"/>
      <c r="AG40" s="84"/>
      <c r="AH40" s="84"/>
      <c r="AI40" s="84"/>
      <c r="AJ40" s="84"/>
      <c r="AK40" s="84"/>
      <c r="AL40" s="84"/>
      <c r="AM40" s="84"/>
      <c r="AN40" s="84"/>
      <c r="AO40" s="84"/>
      <c r="AP40" s="100" t="str">
        <f t="shared" si="1"/>
        <v/>
      </c>
      <c r="AQ40" s="102" t="str">
        <f t="shared" si="0"/>
        <v/>
      </c>
    </row>
    <row r="41" spans="2:43" x14ac:dyDescent="0.25">
      <c r="B41" s="92" t="str">
        <f>IF(ISBLANK('Municipal Info Electric'!B41),"",'Municipal Info Electric'!B41)</f>
        <v/>
      </c>
      <c r="C41" s="93" t="str">
        <f>IF(ISBLANK('Municipal Info Electric'!C41),"",'Municipal Info Electric'!C41)</f>
        <v/>
      </c>
      <c r="D41" s="93" t="str">
        <f>IF(ISBLANK('Municipal Info Electric'!D41),"",'Municipal Info Electric'!D41)</f>
        <v/>
      </c>
      <c r="E41" s="93" t="str">
        <f>IF(ISBLANK('Municipal Info Electric'!H41),"",'Municipal Info Electric'!H41)</f>
        <v/>
      </c>
      <c r="F41" s="171"/>
      <c r="G41" s="84"/>
      <c r="H41" s="166"/>
      <c r="I41" s="84"/>
      <c r="J41" s="84"/>
      <c r="K41" s="84"/>
      <c r="L41" s="170"/>
      <c r="M41" s="170"/>
      <c r="N41" s="169"/>
      <c r="O41" s="169"/>
      <c r="P41" s="169"/>
      <c r="Q41" s="169"/>
      <c r="R41" s="170"/>
      <c r="S41" s="170"/>
      <c r="T41" s="170"/>
      <c r="U41" s="170"/>
      <c r="V41" s="84"/>
      <c r="W41" s="84"/>
      <c r="X41" s="84"/>
      <c r="Y41" s="84"/>
      <c r="Z41" s="84"/>
      <c r="AA41" s="84"/>
      <c r="AB41" s="84"/>
      <c r="AC41" s="84"/>
      <c r="AD41" s="170"/>
      <c r="AE41" s="84"/>
      <c r="AF41" s="84"/>
      <c r="AG41" s="84"/>
      <c r="AH41" s="84"/>
      <c r="AI41" s="84"/>
      <c r="AJ41" s="84"/>
      <c r="AK41" s="84"/>
      <c r="AL41" s="84"/>
      <c r="AM41" s="84"/>
      <c r="AN41" s="84"/>
      <c r="AO41" s="84"/>
      <c r="AP41" s="100" t="str">
        <f t="shared" si="1"/>
        <v/>
      </c>
      <c r="AQ41" s="102" t="str">
        <f t="shared" ref="AQ41:AQ68" si="2">IF(ISBLANK(F41),"",SUM(F41+I41+L41+O41+R41+U41+X41+AA41+AD41+AG41+AJ41+AM41))</f>
        <v/>
      </c>
    </row>
    <row r="42" spans="2:43" x14ac:dyDescent="0.25">
      <c r="B42" s="92" t="str">
        <f>IF(ISBLANK('Municipal Info Electric'!B42),"",'Municipal Info Electric'!B42)</f>
        <v/>
      </c>
      <c r="C42" s="93" t="str">
        <f>IF(ISBLANK('Municipal Info Electric'!C42),"",'Municipal Info Electric'!C42)</f>
        <v/>
      </c>
      <c r="D42" s="93" t="str">
        <f>IF(ISBLANK('Municipal Info Electric'!D42),"",'Municipal Info Electric'!D42)</f>
        <v/>
      </c>
      <c r="E42" s="93" t="str">
        <f>IF(ISBLANK('Municipal Info Electric'!H42),"",'Municipal Info Electric'!H42)</f>
        <v/>
      </c>
      <c r="F42" s="171"/>
      <c r="G42" s="84"/>
      <c r="H42" s="166"/>
      <c r="I42" s="84"/>
      <c r="J42" s="84"/>
      <c r="K42" s="84"/>
      <c r="L42" s="170"/>
      <c r="M42" s="170"/>
      <c r="N42" s="169"/>
      <c r="O42" s="169"/>
      <c r="P42" s="169"/>
      <c r="Q42" s="169"/>
      <c r="R42" s="170"/>
      <c r="S42" s="170"/>
      <c r="T42" s="170"/>
      <c r="U42" s="170"/>
      <c r="V42" s="84"/>
      <c r="W42" s="84"/>
      <c r="X42" s="84"/>
      <c r="Y42" s="84"/>
      <c r="Z42" s="84"/>
      <c r="AA42" s="84"/>
      <c r="AB42" s="84"/>
      <c r="AC42" s="84"/>
      <c r="AD42" s="170"/>
      <c r="AE42" s="84"/>
      <c r="AF42" s="84"/>
      <c r="AG42" s="84"/>
      <c r="AH42" s="84"/>
      <c r="AI42" s="84"/>
      <c r="AJ42" s="84"/>
      <c r="AK42" s="84"/>
      <c r="AL42" s="84"/>
      <c r="AM42" s="84"/>
      <c r="AN42" s="84"/>
      <c r="AO42" s="84"/>
      <c r="AP42" s="100" t="str">
        <f t="shared" si="1"/>
        <v/>
      </c>
      <c r="AQ42" s="102" t="str">
        <f t="shared" si="2"/>
        <v/>
      </c>
    </row>
    <row r="43" spans="2:43" x14ac:dyDescent="0.25">
      <c r="B43" s="92" t="str">
        <f>IF(ISBLANK('Municipal Info Electric'!B43),"",'Municipal Info Electric'!B43)</f>
        <v/>
      </c>
      <c r="C43" s="93" t="str">
        <f>IF(ISBLANK('Municipal Info Electric'!C43),"",'Municipal Info Electric'!C43)</f>
        <v/>
      </c>
      <c r="D43" s="93" t="str">
        <f>IF(ISBLANK('Municipal Info Electric'!D43),"",'Municipal Info Electric'!D43)</f>
        <v/>
      </c>
      <c r="E43" s="93" t="str">
        <f>IF(ISBLANK('Municipal Info Electric'!H43),"",'Municipal Info Electric'!H43)</f>
        <v/>
      </c>
      <c r="F43" s="171"/>
      <c r="G43" s="84"/>
      <c r="H43" s="166"/>
      <c r="I43" s="84"/>
      <c r="J43" s="84"/>
      <c r="K43" s="84"/>
      <c r="L43" s="170"/>
      <c r="M43" s="170"/>
      <c r="N43" s="169"/>
      <c r="O43" s="169"/>
      <c r="P43" s="169"/>
      <c r="Q43" s="169"/>
      <c r="R43" s="170"/>
      <c r="S43" s="170"/>
      <c r="T43" s="170"/>
      <c r="U43" s="170"/>
      <c r="V43" s="84"/>
      <c r="W43" s="84"/>
      <c r="X43" s="84"/>
      <c r="Y43" s="84"/>
      <c r="Z43" s="84"/>
      <c r="AA43" s="84"/>
      <c r="AB43" s="84"/>
      <c r="AC43" s="84"/>
      <c r="AD43" s="170"/>
      <c r="AE43" s="84"/>
      <c r="AF43" s="84"/>
      <c r="AG43" s="84"/>
      <c r="AH43" s="84"/>
      <c r="AI43" s="84"/>
      <c r="AJ43" s="84"/>
      <c r="AK43" s="84"/>
      <c r="AL43" s="84"/>
      <c r="AM43" s="84"/>
      <c r="AN43" s="84"/>
      <c r="AO43" s="84"/>
      <c r="AP43" s="100" t="str">
        <f t="shared" si="1"/>
        <v/>
      </c>
      <c r="AQ43" s="102" t="str">
        <f t="shared" si="2"/>
        <v/>
      </c>
    </row>
    <row r="44" spans="2:43" x14ac:dyDescent="0.25">
      <c r="B44" s="92" t="str">
        <f>IF(ISBLANK('Municipal Info Electric'!B44),"",'Municipal Info Electric'!B44)</f>
        <v/>
      </c>
      <c r="C44" s="93" t="str">
        <f>IF(ISBLANK('Municipal Info Electric'!C44),"",'Municipal Info Electric'!C44)</f>
        <v/>
      </c>
      <c r="D44" s="93" t="str">
        <f>IF(ISBLANK('Municipal Info Electric'!D44),"",'Municipal Info Electric'!D44)</f>
        <v/>
      </c>
      <c r="E44" s="93" t="str">
        <f>IF(ISBLANK('Municipal Info Electric'!H44),"",'Municipal Info Electric'!H44)</f>
        <v/>
      </c>
      <c r="F44" s="171"/>
      <c r="G44" s="84"/>
      <c r="H44" s="166"/>
      <c r="I44" s="84"/>
      <c r="J44" s="84"/>
      <c r="K44" s="84"/>
      <c r="L44" s="170"/>
      <c r="M44" s="170"/>
      <c r="N44" s="169"/>
      <c r="O44" s="169"/>
      <c r="P44" s="169"/>
      <c r="Q44" s="169"/>
      <c r="R44" s="170"/>
      <c r="S44" s="170"/>
      <c r="T44" s="170"/>
      <c r="U44" s="170"/>
      <c r="V44" s="84"/>
      <c r="W44" s="84"/>
      <c r="X44" s="84"/>
      <c r="Y44" s="84"/>
      <c r="Z44" s="84"/>
      <c r="AA44" s="84"/>
      <c r="AB44" s="84"/>
      <c r="AC44" s="84"/>
      <c r="AD44" s="170"/>
      <c r="AE44" s="84"/>
      <c r="AF44" s="84"/>
      <c r="AG44" s="84"/>
      <c r="AH44" s="84"/>
      <c r="AI44" s="84"/>
      <c r="AJ44" s="84"/>
      <c r="AK44" s="84"/>
      <c r="AL44" s="84"/>
      <c r="AM44" s="84"/>
      <c r="AN44" s="84"/>
      <c r="AO44" s="84"/>
      <c r="AP44" s="100" t="str">
        <f t="shared" si="1"/>
        <v/>
      </c>
      <c r="AQ44" s="102" t="str">
        <f t="shared" si="2"/>
        <v/>
      </c>
    </row>
    <row r="45" spans="2:43" x14ac:dyDescent="0.25">
      <c r="B45" s="92" t="str">
        <f>IF(ISBLANK('Municipal Info Electric'!B45),"",'Municipal Info Electric'!B45)</f>
        <v/>
      </c>
      <c r="C45" s="93" t="str">
        <f>IF(ISBLANK('Municipal Info Electric'!C45),"",'Municipal Info Electric'!C45)</f>
        <v/>
      </c>
      <c r="D45" s="93" t="str">
        <f>IF(ISBLANK('Municipal Info Electric'!D45),"",'Municipal Info Electric'!D45)</f>
        <v/>
      </c>
      <c r="E45" s="93" t="str">
        <f>IF(ISBLANK('Municipal Info Electric'!H45),"",'Municipal Info Electric'!H45)</f>
        <v/>
      </c>
      <c r="F45" s="171"/>
      <c r="G45" s="84"/>
      <c r="H45" s="166"/>
      <c r="I45" s="84"/>
      <c r="J45" s="84"/>
      <c r="K45" s="84"/>
      <c r="L45" s="170"/>
      <c r="M45" s="170"/>
      <c r="N45" s="169"/>
      <c r="O45" s="169"/>
      <c r="P45" s="169"/>
      <c r="Q45" s="169"/>
      <c r="R45" s="170"/>
      <c r="S45" s="170"/>
      <c r="T45" s="170"/>
      <c r="U45" s="170"/>
      <c r="V45" s="84"/>
      <c r="W45" s="84"/>
      <c r="X45" s="84"/>
      <c r="Y45" s="84"/>
      <c r="Z45" s="84"/>
      <c r="AA45" s="84"/>
      <c r="AB45" s="84"/>
      <c r="AC45" s="84"/>
      <c r="AD45" s="170"/>
      <c r="AE45" s="84"/>
      <c r="AF45" s="84"/>
      <c r="AG45" s="84"/>
      <c r="AH45" s="84"/>
      <c r="AI45" s="84"/>
      <c r="AJ45" s="84"/>
      <c r="AK45" s="84"/>
      <c r="AL45" s="84"/>
      <c r="AM45" s="84"/>
      <c r="AN45" s="84"/>
      <c r="AO45" s="84"/>
      <c r="AP45" s="100" t="str">
        <f t="shared" si="1"/>
        <v/>
      </c>
      <c r="AQ45" s="102" t="str">
        <f t="shared" si="2"/>
        <v/>
      </c>
    </row>
    <row r="46" spans="2:43" x14ac:dyDescent="0.25">
      <c r="B46" s="92" t="str">
        <f>IF(ISBLANK('Municipal Info Electric'!B46),"",'Municipal Info Electric'!B46)</f>
        <v/>
      </c>
      <c r="C46" s="93" t="str">
        <f>IF(ISBLANK('Municipal Info Electric'!C46),"",'Municipal Info Electric'!C46)</f>
        <v/>
      </c>
      <c r="D46" s="93" t="str">
        <f>IF(ISBLANK('Municipal Info Electric'!D46),"",'Municipal Info Electric'!D46)</f>
        <v/>
      </c>
      <c r="E46" s="93" t="str">
        <f>IF(ISBLANK('Municipal Info Electric'!H46),"",'Municipal Info Electric'!H46)</f>
        <v/>
      </c>
      <c r="F46" s="171"/>
      <c r="G46" s="84"/>
      <c r="H46" s="166"/>
      <c r="I46" s="84"/>
      <c r="J46" s="84"/>
      <c r="K46" s="84"/>
      <c r="L46" s="170"/>
      <c r="M46" s="170"/>
      <c r="N46" s="169"/>
      <c r="O46" s="169"/>
      <c r="P46" s="169"/>
      <c r="Q46" s="169"/>
      <c r="R46" s="170"/>
      <c r="S46" s="170"/>
      <c r="T46" s="170"/>
      <c r="U46" s="170"/>
      <c r="V46" s="84"/>
      <c r="W46" s="84"/>
      <c r="X46" s="84"/>
      <c r="Y46" s="84"/>
      <c r="Z46" s="84"/>
      <c r="AA46" s="84"/>
      <c r="AB46" s="84"/>
      <c r="AC46" s="84"/>
      <c r="AD46" s="170"/>
      <c r="AE46" s="84"/>
      <c r="AF46" s="84"/>
      <c r="AG46" s="84"/>
      <c r="AH46" s="84"/>
      <c r="AI46" s="84"/>
      <c r="AJ46" s="84"/>
      <c r="AK46" s="84"/>
      <c r="AL46" s="84"/>
      <c r="AM46" s="84"/>
      <c r="AN46" s="84"/>
      <c r="AO46" s="84"/>
      <c r="AP46" s="100" t="str">
        <f t="shared" si="1"/>
        <v/>
      </c>
      <c r="AQ46" s="102" t="str">
        <f t="shared" si="2"/>
        <v/>
      </c>
    </row>
    <row r="47" spans="2:43" x14ac:dyDescent="0.25">
      <c r="B47" s="92" t="str">
        <f>IF(ISBLANK('Municipal Info Electric'!B47),"",'Municipal Info Electric'!B47)</f>
        <v/>
      </c>
      <c r="C47" s="93" t="str">
        <f>IF(ISBLANK('Municipal Info Electric'!C47),"",'Municipal Info Electric'!C47)</f>
        <v/>
      </c>
      <c r="D47" s="93" t="str">
        <f>IF(ISBLANK('Municipal Info Electric'!D47),"",'Municipal Info Electric'!D47)</f>
        <v/>
      </c>
      <c r="E47" s="93" t="str">
        <f>IF(ISBLANK('Municipal Info Electric'!H47),"",'Municipal Info Electric'!H47)</f>
        <v/>
      </c>
      <c r="F47" s="171"/>
      <c r="G47" s="84"/>
      <c r="H47" s="166"/>
      <c r="I47" s="84"/>
      <c r="J47" s="84"/>
      <c r="K47" s="84"/>
      <c r="L47" s="170"/>
      <c r="M47" s="170"/>
      <c r="N47" s="169"/>
      <c r="O47" s="169"/>
      <c r="P47" s="169"/>
      <c r="Q47" s="169"/>
      <c r="R47" s="170"/>
      <c r="S47" s="170"/>
      <c r="T47" s="170"/>
      <c r="U47" s="170"/>
      <c r="V47" s="84"/>
      <c r="W47" s="84"/>
      <c r="X47" s="84"/>
      <c r="Y47" s="84"/>
      <c r="Z47" s="84"/>
      <c r="AA47" s="84"/>
      <c r="AB47" s="84"/>
      <c r="AC47" s="84"/>
      <c r="AD47" s="170"/>
      <c r="AE47" s="84"/>
      <c r="AF47" s="84"/>
      <c r="AG47" s="84"/>
      <c r="AH47" s="84"/>
      <c r="AI47" s="84"/>
      <c r="AJ47" s="84"/>
      <c r="AK47" s="84"/>
      <c r="AL47" s="84"/>
      <c r="AM47" s="84"/>
      <c r="AN47" s="84"/>
      <c r="AO47" s="84"/>
      <c r="AP47" s="100" t="str">
        <f t="shared" si="1"/>
        <v/>
      </c>
      <c r="AQ47" s="102" t="str">
        <f t="shared" si="2"/>
        <v/>
      </c>
    </row>
    <row r="48" spans="2:43" x14ac:dyDescent="0.25">
      <c r="B48" s="92" t="str">
        <f>IF(ISBLANK('Municipal Info Electric'!B48),"",'Municipal Info Electric'!B48)</f>
        <v/>
      </c>
      <c r="C48" s="93" t="str">
        <f>IF(ISBLANK('Municipal Info Electric'!C48),"",'Municipal Info Electric'!C48)</f>
        <v/>
      </c>
      <c r="D48" s="93" t="str">
        <f>IF(ISBLANK('Municipal Info Electric'!D48),"",'Municipal Info Electric'!D48)</f>
        <v/>
      </c>
      <c r="E48" s="93" t="str">
        <f>IF(ISBLANK('Municipal Info Electric'!H48),"",'Municipal Info Electric'!H48)</f>
        <v/>
      </c>
      <c r="F48" s="171"/>
      <c r="G48" s="84"/>
      <c r="H48" s="166"/>
      <c r="I48" s="84"/>
      <c r="J48" s="84"/>
      <c r="K48" s="84"/>
      <c r="L48" s="170"/>
      <c r="M48" s="170"/>
      <c r="N48" s="169"/>
      <c r="O48" s="169"/>
      <c r="P48" s="169"/>
      <c r="Q48" s="169"/>
      <c r="R48" s="170"/>
      <c r="S48" s="170"/>
      <c r="T48" s="170"/>
      <c r="U48" s="170"/>
      <c r="V48" s="84"/>
      <c r="W48" s="84"/>
      <c r="X48" s="84"/>
      <c r="Y48" s="84"/>
      <c r="Z48" s="84"/>
      <c r="AA48" s="84"/>
      <c r="AB48" s="84"/>
      <c r="AC48" s="84"/>
      <c r="AD48" s="170"/>
      <c r="AE48" s="84"/>
      <c r="AF48" s="84"/>
      <c r="AG48" s="84"/>
      <c r="AH48" s="84"/>
      <c r="AI48" s="84"/>
      <c r="AJ48" s="84"/>
      <c r="AK48" s="84"/>
      <c r="AL48" s="84"/>
      <c r="AM48" s="84"/>
      <c r="AN48" s="84"/>
      <c r="AO48" s="84"/>
      <c r="AP48" s="100" t="str">
        <f t="shared" si="1"/>
        <v/>
      </c>
      <c r="AQ48" s="102" t="str">
        <f t="shared" si="2"/>
        <v/>
      </c>
    </row>
    <row r="49" spans="2:43" x14ac:dyDescent="0.25">
      <c r="B49" s="92" t="str">
        <f>IF(ISBLANK('Municipal Info Electric'!B49),"",'Municipal Info Electric'!B49)</f>
        <v/>
      </c>
      <c r="C49" s="93" t="str">
        <f>IF(ISBLANK('Municipal Info Electric'!C49),"",'Municipal Info Electric'!C49)</f>
        <v/>
      </c>
      <c r="D49" s="93" t="str">
        <f>IF(ISBLANK('Municipal Info Electric'!D49),"",'Municipal Info Electric'!D49)</f>
        <v/>
      </c>
      <c r="E49" s="93" t="str">
        <f>IF(ISBLANK('Municipal Info Electric'!H49),"",'Municipal Info Electric'!H49)</f>
        <v/>
      </c>
      <c r="F49" s="171"/>
      <c r="G49" s="84"/>
      <c r="H49" s="166"/>
      <c r="I49" s="84"/>
      <c r="J49" s="84"/>
      <c r="K49" s="84"/>
      <c r="L49" s="170"/>
      <c r="M49" s="170"/>
      <c r="N49" s="169"/>
      <c r="O49" s="169"/>
      <c r="P49" s="169"/>
      <c r="Q49" s="169"/>
      <c r="R49" s="170"/>
      <c r="S49" s="170"/>
      <c r="T49" s="170"/>
      <c r="U49" s="170"/>
      <c r="V49" s="84"/>
      <c r="W49" s="84"/>
      <c r="X49" s="84"/>
      <c r="Y49" s="84"/>
      <c r="Z49" s="84"/>
      <c r="AA49" s="84"/>
      <c r="AB49" s="84"/>
      <c r="AC49" s="84"/>
      <c r="AD49" s="170"/>
      <c r="AE49" s="84"/>
      <c r="AF49" s="84"/>
      <c r="AG49" s="84"/>
      <c r="AH49" s="84"/>
      <c r="AI49" s="84"/>
      <c r="AJ49" s="84"/>
      <c r="AK49" s="84"/>
      <c r="AL49" s="84"/>
      <c r="AM49" s="84"/>
      <c r="AN49" s="84"/>
      <c r="AO49" s="84"/>
      <c r="AP49" s="100" t="str">
        <f t="shared" si="1"/>
        <v/>
      </c>
      <c r="AQ49" s="102" t="str">
        <f t="shared" si="2"/>
        <v/>
      </c>
    </row>
    <row r="50" spans="2:43" x14ac:dyDescent="0.25">
      <c r="B50" s="92" t="str">
        <f>IF(ISBLANK('Municipal Info Electric'!B50),"",'Municipal Info Electric'!B50)</f>
        <v/>
      </c>
      <c r="C50" s="93" t="str">
        <f>IF(ISBLANK('Municipal Info Electric'!C50),"",'Municipal Info Electric'!C50)</f>
        <v/>
      </c>
      <c r="D50" s="93" t="str">
        <f>IF(ISBLANK('Municipal Info Electric'!D50),"",'Municipal Info Electric'!D50)</f>
        <v/>
      </c>
      <c r="E50" s="93" t="str">
        <f>IF(ISBLANK('Municipal Info Electric'!H50),"",'Municipal Info Electric'!H50)</f>
        <v/>
      </c>
      <c r="F50" s="171"/>
      <c r="G50" s="84"/>
      <c r="H50" s="166"/>
      <c r="I50" s="84"/>
      <c r="J50" s="84"/>
      <c r="K50" s="84"/>
      <c r="L50" s="170"/>
      <c r="M50" s="170"/>
      <c r="N50" s="169"/>
      <c r="O50" s="169"/>
      <c r="P50" s="169"/>
      <c r="Q50" s="169"/>
      <c r="R50" s="170"/>
      <c r="S50" s="170"/>
      <c r="T50" s="170"/>
      <c r="U50" s="170"/>
      <c r="V50" s="84"/>
      <c r="W50" s="84"/>
      <c r="X50" s="84"/>
      <c r="Y50" s="84"/>
      <c r="Z50" s="84"/>
      <c r="AA50" s="84"/>
      <c r="AB50" s="84"/>
      <c r="AC50" s="84"/>
      <c r="AD50" s="170"/>
      <c r="AE50" s="84"/>
      <c r="AF50" s="84"/>
      <c r="AG50" s="84"/>
      <c r="AH50" s="84"/>
      <c r="AI50" s="84"/>
      <c r="AJ50" s="84"/>
      <c r="AK50" s="84"/>
      <c r="AL50" s="84"/>
      <c r="AM50" s="84"/>
      <c r="AN50" s="84"/>
      <c r="AO50" s="84"/>
      <c r="AP50" s="100" t="str">
        <f t="shared" si="1"/>
        <v/>
      </c>
      <c r="AQ50" s="102" t="str">
        <f t="shared" si="2"/>
        <v/>
      </c>
    </row>
    <row r="51" spans="2:43" x14ac:dyDescent="0.25">
      <c r="B51" s="92" t="str">
        <f>IF(ISBLANK('Municipal Info Electric'!B51),"",'Municipal Info Electric'!B51)</f>
        <v/>
      </c>
      <c r="C51" s="93" t="str">
        <f>IF(ISBLANK('Municipal Info Electric'!C51),"",'Municipal Info Electric'!C51)</f>
        <v/>
      </c>
      <c r="D51" s="93" t="str">
        <f>IF(ISBLANK('Municipal Info Electric'!D51),"",'Municipal Info Electric'!D51)</f>
        <v/>
      </c>
      <c r="E51" s="93" t="str">
        <f>IF(ISBLANK('Municipal Info Electric'!H51),"",'Municipal Info Electric'!H51)</f>
        <v/>
      </c>
      <c r="F51" s="171"/>
      <c r="G51" s="84"/>
      <c r="H51" s="166"/>
      <c r="I51" s="84"/>
      <c r="J51" s="84"/>
      <c r="K51" s="84"/>
      <c r="L51" s="170"/>
      <c r="M51" s="170"/>
      <c r="N51" s="169"/>
      <c r="O51" s="169"/>
      <c r="P51" s="169"/>
      <c r="Q51" s="169"/>
      <c r="R51" s="170"/>
      <c r="S51" s="170"/>
      <c r="T51" s="170"/>
      <c r="U51" s="170"/>
      <c r="V51" s="84"/>
      <c r="W51" s="84"/>
      <c r="X51" s="84"/>
      <c r="Y51" s="84"/>
      <c r="Z51" s="84"/>
      <c r="AA51" s="84"/>
      <c r="AB51" s="84"/>
      <c r="AC51" s="84"/>
      <c r="AD51" s="170"/>
      <c r="AE51" s="84"/>
      <c r="AF51" s="84"/>
      <c r="AG51" s="84"/>
      <c r="AH51" s="84"/>
      <c r="AI51" s="84"/>
      <c r="AJ51" s="84"/>
      <c r="AK51" s="84"/>
      <c r="AL51" s="84"/>
      <c r="AM51" s="84"/>
      <c r="AN51" s="84"/>
      <c r="AO51" s="84"/>
      <c r="AP51" s="100" t="str">
        <f t="shared" si="1"/>
        <v/>
      </c>
      <c r="AQ51" s="102" t="str">
        <f t="shared" si="2"/>
        <v/>
      </c>
    </row>
    <row r="52" spans="2:43" x14ac:dyDescent="0.25">
      <c r="B52" s="92" t="str">
        <f>IF(ISBLANK('Municipal Info Electric'!B52),"",'Municipal Info Electric'!B52)</f>
        <v/>
      </c>
      <c r="C52" s="93" t="str">
        <f>IF(ISBLANK('Municipal Info Electric'!C52),"",'Municipal Info Electric'!C52)</f>
        <v/>
      </c>
      <c r="D52" s="93" t="str">
        <f>IF(ISBLANK('Municipal Info Electric'!D52),"",'Municipal Info Electric'!D52)</f>
        <v/>
      </c>
      <c r="E52" s="93" t="str">
        <f>IF(ISBLANK('Municipal Info Electric'!H52),"",'Municipal Info Electric'!H52)</f>
        <v/>
      </c>
      <c r="F52" s="171"/>
      <c r="G52" s="84"/>
      <c r="H52" s="166"/>
      <c r="I52" s="84"/>
      <c r="J52" s="84"/>
      <c r="K52" s="84"/>
      <c r="L52" s="170"/>
      <c r="M52" s="170"/>
      <c r="N52" s="169"/>
      <c r="O52" s="169"/>
      <c r="P52" s="169"/>
      <c r="Q52" s="169"/>
      <c r="R52" s="170"/>
      <c r="S52" s="170"/>
      <c r="T52" s="170"/>
      <c r="U52" s="170"/>
      <c r="V52" s="84"/>
      <c r="W52" s="84"/>
      <c r="X52" s="84"/>
      <c r="Y52" s="84"/>
      <c r="Z52" s="84"/>
      <c r="AA52" s="84"/>
      <c r="AB52" s="84"/>
      <c r="AC52" s="84"/>
      <c r="AD52" s="170"/>
      <c r="AE52" s="84"/>
      <c r="AF52" s="84"/>
      <c r="AG52" s="84"/>
      <c r="AH52" s="84"/>
      <c r="AI52" s="84"/>
      <c r="AJ52" s="84"/>
      <c r="AK52" s="84"/>
      <c r="AL52" s="84"/>
      <c r="AM52" s="84"/>
      <c r="AN52" s="84"/>
      <c r="AO52" s="84"/>
      <c r="AP52" s="100" t="str">
        <f t="shared" si="1"/>
        <v/>
      </c>
      <c r="AQ52" s="102" t="str">
        <f t="shared" si="2"/>
        <v/>
      </c>
    </row>
    <row r="53" spans="2:43" x14ac:dyDescent="0.25">
      <c r="B53" s="92" t="str">
        <f>IF(ISBLANK('Municipal Info Electric'!B53),"",'Municipal Info Electric'!B53)</f>
        <v/>
      </c>
      <c r="C53" s="93" t="str">
        <f>IF(ISBLANK('Municipal Info Electric'!C53),"",'Municipal Info Electric'!C53)</f>
        <v/>
      </c>
      <c r="D53" s="93" t="str">
        <f>IF(ISBLANK('Municipal Info Electric'!D53),"",'Municipal Info Electric'!D53)</f>
        <v/>
      </c>
      <c r="E53" s="93" t="str">
        <f>IF(ISBLANK('Municipal Info Electric'!H53),"",'Municipal Info Electric'!H53)</f>
        <v/>
      </c>
      <c r="F53" s="171"/>
      <c r="G53" s="84"/>
      <c r="H53" s="166"/>
      <c r="I53" s="84"/>
      <c r="J53" s="84"/>
      <c r="K53" s="84"/>
      <c r="L53" s="170"/>
      <c r="M53" s="170"/>
      <c r="N53" s="169"/>
      <c r="O53" s="169"/>
      <c r="P53" s="169"/>
      <c r="Q53" s="169"/>
      <c r="R53" s="170"/>
      <c r="S53" s="170"/>
      <c r="T53" s="170"/>
      <c r="U53" s="170"/>
      <c r="V53" s="84"/>
      <c r="W53" s="84"/>
      <c r="X53" s="84"/>
      <c r="Y53" s="84"/>
      <c r="Z53" s="84"/>
      <c r="AA53" s="84"/>
      <c r="AB53" s="84"/>
      <c r="AC53" s="84"/>
      <c r="AD53" s="170"/>
      <c r="AE53" s="84"/>
      <c r="AF53" s="84"/>
      <c r="AG53" s="84"/>
      <c r="AH53" s="84"/>
      <c r="AI53" s="84"/>
      <c r="AJ53" s="84"/>
      <c r="AK53" s="84"/>
      <c r="AL53" s="84"/>
      <c r="AM53" s="84"/>
      <c r="AN53" s="84"/>
      <c r="AO53" s="84"/>
      <c r="AP53" s="100" t="str">
        <f t="shared" si="1"/>
        <v/>
      </c>
      <c r="AQ53" s="102" t="str">
        <f t="shared" si="2"/>
        <v/>
      </c>
    </row>
    <row r="54" spans="2:43" x14ac:dyDescent="0.25">
      <c r="B54" s="92" t="str">
        <f>IF(ISBLANK('Municipal Info Electric'!B54),"",'Municipal Info Electric'!B54)</f>
        <v/>
      </c>
      <c r="C54" s="93" t="str">
        <f>IF(ISBLANK('Municipal Info Electric'!C54),"",'Municipal Info Electric'!C54)</f>
        <v/>
      </c>
      <c r="D54" s="93" t="str">
        <f>IF(ISBLANK('Municipal Info Electric'!D54),"",'Municipal Info Electric'!D54)</f>
        <v/>
      </c>
      <c r="E54" s="93" t="str">
        <f>IF(ISBLANK('Municipal Info Electric'!H54),"",'Municipal Info Electric'!H54)</f>
        <v/>
      </c>
      <c r="F54" s="171"/>
      <c r="G54" s="84"/>
      <c r="H54" s="166"/>
      <c r="I54" s="84"/>
      <c r="J54" s="84"/>
      <c r="K54" s="84"/>
      <c r="L54" s="170"/>
      <c r="M54" s="170"/>
      <c r="N54" s="169"/>
      <c r="O54" s="169"/>
      <c r="P54" s="169"/>
      <c r="Q54" s="169"/>
      <c r="R54" s="170"/>
      <c r="S54" s="170"/>
      <c r="T54" s="170"/>
      <c r="U54" s="170"/>
      <c r="V54" s="84"/>
      <c r="W54" s="84"/>
      <c r="X54" s="84"/>
      <c r="Y54" s="84"/>
      <c r="Z54" s="84"/>
      <c r="AA54" s="84"/>
      <c r="AB54" s="84"/>
      <c r="AC54" s="84"/>
      <c r="AD54" s="170"/>
      <c r="AE54" s="84"/>
      <c r="AF54" s="84"/>
      <c r="AG54" s="84"/>
      <c r="AH54" s="84"/>
      <c r="AI54" s="84"/>
      <c r="AJ54" s="84"/>
      <c r="AK54" s="84"/>
      <c r="AL54" s="84"/>
      <c r="AM54" s="84"/>
      <c r="AN54" s="84"/>
      <c r="AO54" s="84"/>
      <c r="AP54" s="100" t="str">
        <f t="shared" si="1"/>
        <v/>
      </c>
      <c r="AQ54" s="102" t="str">
        <f t="shared" si="2"/>
        <v/>
      </c>
    </row>
    <row r="55" spans="2:43" x14ac:dyDescent="0.25">
      <c r="B55" s="92" t="str">
        <f>IF(ISBLANK('Municipal Info Electric'!B55),"",'Municipal Info Electric'!B55)</f>
        <v/>
      </c>
      <c r="C55" s="93" t="str">
        <f>IF(ISBLANK('Municipal Info Electric'!C55),"",'Municipal Info Electric'!C55)</f>
        <v/>
      </c>
      <c r="D55" s="93" t="str">
        <f>IF(ISBLANK('Municipal Info Electric'!D55),"",'Municipal Info Electric'!D55)</f>
        <v/>
      </c>
      <c r="E55" s="93" t="str">
        <f>IF(ISBLANK('Municipal Info Electric'!H55),"",'Municipal Info Electric'!H55)</f>
        <v/>
      </c>
      <c r="F55" s="171"/>
      <c r="G55" s="84"/>
      <c r="H55" s="166"/>
      <c r="I55" s="84"/>
      <c r="J55" s="84"/>
      <c r="K55" s="84"/>
      <c r="L55" s="170"/>
      <c r="M55" s="170"/>
      <c r="N55" s="169"/>
      <c r="O55" s="169"/>
      <c r="P55" s="169"/>
      <c r="Q55" s="169"/>
      <c r="R55" s="170"/>
      <c r="S55" s="170"/>
      <c r="T55" s="170"/>
      <c r="U55" s="170"/>
      <c r="V55" s="84"/>
      <c r="W55" s="84"/>
      <c r="X55" s="84"/>
      <c r="Y55" s="84"/>
      <c r="Z55" s="84"/>
      <c r="AA55" s="84"/>
      <c r="AB55" s="84"/>
      <c r="AC55" s="84"/>
      <c r="AD55" s="170"/>
      <c r="AE55" s="84"/>
      <c r="AF55" s="84"/>
      <c r="AG55" s="84"/>
      <c r="AH55" s="84"/>
      <c r="AI55" s="84"/>
      <c r="AJ55" s="84"/>
      <c r="AK55" s="84"/>
      <c r="AL55" s="84"/>
      <c r="AM55" s="84"/>
      <c r="AN55" s="84"/>
      <c r="AO55" s="84"/>
      <c r="AP55" s="100" t="str">
        <f t="shared" si="1"/>
        <v/>
      </c>
      <c r="AQ55" s="102" t="str">
        <f t="shared" si="2"/>
        <v/>
      </c>
    </row>
    <row r="56" spans="2:43" x14ac:dyDescent="0.25">
      <c r="B56" s="92" t="str">
        <f>IF(ISBLANK('Municipal Info Electric'!B56),"",'Municipal Info Electric'!B56)</f>
        <v/>
      </c>
      <c r="C56" s="93" t="str">
        <f>IF(ISBLANK('Municipal Info Electric'!C56),"",'Municipal Info Electric'!C56)</f>
        <v/>
      </c>
      <c r="D56" s="93" t="str">
        <f>IF(ISBLANK('Municipal Info Electric'!D56),"",'Municipal Info Electric'!D56)</f>
        <v/>
      </c>
      <c r="E56" s="93" t="str">
        <f>IF(ISBLANK('Municipal Info Electric'!H56),"",'Municipal Info Electric'!H56)</f>
        <v/>
      </c>
      <c r="F56" s="171"/>
      <c r="G56" s="84"/>
      <c r="H56" s="166"/>
      <c r="I56" s="84"/>
      <c r="J56" s="84"/>
      <c r="K56" s="84"/>
      <c r="L56" s="170"/>
      <c r="M56" s="170"/>
      <c r="N56" s="169"/>
      <c r="O56" s="169"/>
      <c r="P56" s="169"/>
      <c r="Q56" s="169"/>
      <c r="R56" s="170"/>
      <c r="S56" s="170"/>
      <c r="T56" s="170"/>
      <c r="U56" s="170"/>
      <c r="V56" s="84"/>
      <c r="W56" s="84"/>
      <c r="X56" s="84"/>
      <c r="Y56" s="84"/>
      <c r="Z56" s="84"/>
      <c r="AA56" s="84"/>
      <c r="AB56" s="84"/>
      <c r="AC56" s="84"/>
      <c r="AD56" s="170"/>
      <c r="AE56" s="84"/>
      <c r="AF56" s="84"/>
      <c r="AG56" s="84"/>
      <c r="AH56" s="84"/>
      <c r="AI56" s="84"/>
      <c r="AJ56" s="84"/>
      <c r="AK56" s="84"/>
      <c r="AL56" s="84"/>
      <c r="AM56" s="84"/>
      <c r="AN56" s="84"/>
      <c r="AO56" s="84"/>
      <c r="AP56" s="100" t="str">
        <f t="shared" si="1"/>
        <v/>
      </c>
      <c r="AQ56" s="102" t="str">
        <f t="shared" si="2"/>
        <v/>
      </c>
    </row>
    <row r="57" spans="2:43" x14ac:dyDescent="0.25">
      <c r="B57" s="92" t="str">
        <f>IF(ISBLANK('Municipal Info Electric'!B57),"",'Municipal Info Electric'!B57)</f>
        <v/>
      </c>
      <c r="C57" s="93" t="str">
        <f>IF(ISBLANK('Municipal Info Electric'!C57),"",'Municipal Info Electric'!C57)</f>
        <v/>
      </c>
      <c r="D57" s="93" t="str">
        <f>IF(ISBLANK('Municipal Info Electric'!D57),"",'Municipal Info Electric'!D57)</f>
        <v/>
      </c>
      <c r="E57" s="93" t="str">
        <f>IF(ISBLANK('Municipal Info Electric'!H57),"",'Municipal Info Electric'!H57)</f>
        <v/>
      </c>
      <c r="F57" s="171"/>
      <c r="G57" s="84"/>
      <c r="H57" s="166"/>
      <c r="I57" s="84"/>
      <c r="J57" s="84"/>
      <c r="K57" s="84"/>
      <c r="L57" s="170"/>
      <c r="M57" s="170"/>
      <c r="N57" s="169"/>
      <c r="O57" s="169"/>
      <c r="P57" s="169"/>
      <c r="Q57" s="169"/>
      <c r="R57" s="170"/>
      <c r="S57" s="170"/>
      <c r="T57" s="170"/>
      <c r="U57" s="170"/>
      <c r="V57" s="84"/>
      <c r="W57" s="84"/>
      <c r="X57" s="84"/>
      <c r="Y57" s="84"/>
      <c r="Z57" s="84"/>
      <c r="AA57" s="84"/>
      <c r="AB57" s="84"/>
      <c r="AC57" s="84"/>
      <c r="AD57" s="170"/>
      <c r="AE57" s="84"/>
      <c r="AF57" s="84"/>
      <c r="AG57" s="84"/>
      <c r="AH57" s="84"/>
      <c r="AI57" s="84"/>
      <c r="AJ57" s="84"/>
      <c r="AK57" s="84"/>
      <c r="AL57" s="84"/>
      <c r="AM57" s="84"/>
      <c r="AN57" s="84"/>
      <c r="AO57" s="84"/>
      <c r="AP57" s="100" t="str">
        <f t="shared" si="1"/>
        <v/>
      </c>
      <c r="AQ57" s="102" t="str">
        <f t="shared" si="2"/>
        <v/>
      </c>
    </row>
    <row r="58" spans="2:43" x14ac:dyDescent="0.25">
      <c r="B58" s="92" t="str">
        <f>IF(ISBLANK('Municipal Info Electric'!B58),"",'Municipal Info Electric'!B58)</f>
        <v/>
      </c>
      <c r="C58" s="93" t="str">
        <f>IF(ISBLANK('Municipal Info Electric'!C58),"",'Municipal Info Electric'!C58)</f>
        <v/>
      </c>
      <c r="D58" s="93" t="str">
        <f>IF(ISBLANK('Municipal Info Electric'!D58),"",'Municipal Info Electric'!D58)</f>
        <v/>
      </c>
      <c r="E58" s="93" t="str">
        <f>IF(ISBLANK('Municipal Info Electric'!H58),"",'Municipal Info Electric'!H58)</f>
        <v/>
      </c>
      <c r="F58" s="171"/>
      <c r="G58" s="84"/>
      <c r="H58" s="166"/>
      <c r="I58" s="84"/>
      <c r="J58" s="84"/>
      <c r="K58" s="84"/>
      <c r="L58" s="170"/>
      <c r="M58" s="170"/>
      <c r="N58" s="169"/>
      <c r="O58" s="169"/>
      <c r="P58" s="169"/>
      <c r="Q58" s="169"/>
      <c r="R58" s="170"/>
      <c r="S58" s="170"/>
      <c r="T58" s="170"/>
      <c r="U58" s="170"/>
      <c r="V58" s="84"/>
      <c r="W58" s="84"/>
      <c r="X58" s="84"/>
      <c r="Y58" s="84"/>
      <c r="Z58" s="84"/>
      <c r="AA58" s="84"/>
      <c r="AB58" s="84"/>
      <c r="AC58" s="84"/>
      <c r="AD58" s="170"/>
      <c r="AE58" s="84"/>
      <c r="AF58" s="84"/>
      <c r="AG58" s="84"/>
      <c r="AH58" s="84"/>
      <c r="AI58" s="84"/>
      <c r="AJ58" s="84"/>
      <c r="AK58" s="84"/>
      <c r="AL58" s="84"/>
      <c r="AM58" s="84"/>
      <c r="AN58" s="84"/>
      <c r="AO58" s="84"/>
      <c r="AP58" s="100" t="str">
        <f t="shared" si="1"/>
        <v/>
      </c>
      <c r="AQ58" s="102" t="str">
        <f t="shared" si="2"/>
        <v/>
      </c>
    </row>
    <row r="59" spans="2:43" x14ac:dyDescent="0.25">
      <c r="B59" s="92" t="str">
        <f>IF(ISBLANK('Municipal Info Electric'!B59),"",'Municipal Info Electric'!B59)</f>
        <v/>
      </c>
      <c r="C59" s="93" t="str">
        <f>IF(ISBLANK('Municipal Info Electric'!C59),"",'Municipal Info Electric'!C59)</f>
        <v/>
      </c>
      <c r="D59" s="93" t="str">
        <f>IF(ISBLANK('Municipal Info Electric'!D59),"",'Municipal Info Electric'!D59)</f>
        <v/>
      </c>
      <c r="E59" s="93" t="str">
        <f>IF(ISBLANK('Municipal Info Electric'!H59),"",'Municipal Info Electric'!H59)</f>
        <v/>
      </c>
      <c r="F59" s="171"/>
      <c r="G59" s="84"/>
      <c r="H59" s="166"/>
      <c r="I59" s="84"/>
      <c r="J59" s="84"/>
      <c r="K59" s="84"/>
      <c r="L59" s="170"/>
      <c r="M59" s="170"/>
      <c r="N59" s="169"/>
      <c r="O59" s="169"/>
      <c r="P59" s="169"/>
      <c r="Q59" s="169"/>
      <c r="R59" s="170"/>
      <c r="S59" s="170"/>
      <c r="T59" s="170"/>
      <c r="U59" s="170"/>
      <c r="V59" s="84"/>
      <c r="W59" s="84"/>
      <c r="X59" s="84"/>
      <c r="Y59" s="84"/>
      <c r="Z59" s="84"/>
      <c r="AA59" s="84"/>
      <c r="AB59" s="84"/>
      <c r="AC59" s="84"/>
      <c r="AD59" s="170"/>
      <c r="AE59" s="84"/>
      <c r="AF59" s="84"/>
      <c r="AG59" s="84"/>
      <c r="AH59" s="84"/>
      <c r="AI59" s="84"/>
      <c r="AJ59" s="84"/>
      <c r="AK59" s="84"/>
      <c r="AL59" s="84"/>
      <c r="AM59" s="84"/>
      <c r="AN59" s="84"/>
      <c r="AO59" s="84"/>
      <c r="AP59" s="100" t="str">
        <f t="shared" si="1"/>
        <v/>
      </c>
      <c r="AQ59" s="102" t="str">
        <f t="shared" si="2"/>
        <v/>
      </c>
    </row>
    <row r="60" spans="2:43" x14ac:dyDescent="0.25">
      <c r="B60" s="92" t="str">
        <f>IF(ISBLANK('Municipal Info Electric'!B60),"",'Municipal Info Electric'!B60)</f>
        <v/>
      </c>
      <c r="C60" s="93" t="str">
        <f>IF(ISBLANK('Municipal Info Electric'!C60),"",'Municipal Info Electric'!C60)</f>
        <v/>
      </c>
      <c r="D60" s="93" t="str">
        <f>IF(ISBLANK('Municipal Info Electric'!D60),"",'Municipal Info Electric'!D60)</f>
        <v/>
      </c>
      <c r="E60" s="93" t="str">
        <f>IF(ISBLANK('Municipal Info Electric'!H60),"",'Municipal Info Electric'!H60)</f>
        <v/>
      </c>
      <c r="F60" s="171"/>
      <c r="G60" s="84"/>
      <c r="H60" s="166"/>
      <c r="I60" s="84"/>
      <c r="J60" s="84"/>
      <c r="K60" s="84"/>
      <c r="L60" s="170"/>
      <c r="M60" s="170"/>
      <c r="N60" s="169"/>
      <c r="O60" s="169"/>
      <c r="P60" s="169"/>
      <c r="Q60" s="169"/>
      <c r="R60" s="170"/>
      <c r="S60" s="170"/>
      <c r="T60" s="170"/>
      <c r="U60" s="170"/>
      <c r="V60" s="84"/>
      <c r="W60" s="84"/>
      <c r="X60" s="84"/>
      <c r="Y60" s="84"/>
      <c r="Z60" s="84"/>
      <c r="AA60" s="84"/>
      <c r="AB60" s="84"/>
      <c r="AC60" s="84"/>
      <c r="AD60" s="170"/>
      <c r="AE60" s="84"/>
      <c r="AF60" s="84"/>
      <c r="AG60" s="84"/>
      <c r="AH60" s="84"/>
      <c r="AI60" s="84"/>
      <c r="AJ60" s="84"/>
      <c r="AK60" s="84"/>
      <c r="AL60" s="84"/>
      <c r="AM60" s="84"/>
      <c r="AN60" s="84"/>
      <c r="AO60" s="84"/>
      <c r="AP60" s="100" t="str">
        <f t="shared" si="1"/>
        <v/>
      </c>
      <c r="AQ60" s="102" t="str">
        <f t="shared" si="2"/>
        <v/>
      </c>
    </row>
    <row r="61" spans="2:43" x14ac:dyDescent="0.25">
      <c r="B61" s="92" t="str">
        <f>IF(ISBLANK('Municipal Info Electric'!B61),"",'Municipal Info Electric'!B61)</f>
        <v/>
      </c>
      <c r="C61" s="93" t="str">
        <f>IF(ISBLANK('Municipal Info Electric'!C61),"",'Municipal Info Electric'!C61)</f>
        <v/>
      </c>
      <c r="D61" s="93" t="str">
        <f>IF(ISBLANK('Municipal Info Electric'!D61),"",'Municipal Info Electric'!D61)</f>
        <v/>
      </c>
      <c r="E61" s="93" t="str">
        <f>IF(ISBLANK('Municipal Info Electric'!H61),"",'Municipal Info Electric'!H61)</f>
        <v/>
      </c>
      <c r="F61" s="171"/>
      <c r="G61" s="84"/>
      <c r="H61" s="166"/>
      <c r="I61" s="84"/>
      <c r="J61" s="84"/>
      <c r="K61" s="84"/>
      <c r="L61" s="170"/>
      <c r="M61" s="170"/>
      <c r="N61" s="169"/>
      <c r="O61" s="169"/>
      <c r="P61" s="169"/>
      <c r="Q61" s="169"/>
      <c r="R61" s="170"/>
      <c r="S61" s="170"/>
      <c r="T61" s="170"/>
      <c r="U61" s="170"/>
      <c r="V61" s="84"/>
      <c r="W61" s="84"/>
      <c r="X61" s="84"/>
      <c r="Y61" s="84"/>
      <c r="Z61" s="84"/>
      <c r="AA61" s="84"/>
      <c r="AB61" s="84"/>
      <c r="AC61" s="84"/>
      <c r="AD61" s="170"/>
      <c r="AE61" s="84"/>
      <c r="AF61" s="84"/>
      <c r="AG61" s="84"/>
      <c r="AH61" s="84"/>
      <c r="AI61" s="84"/>
      <c r="AJ61" s="84"/>
      <c r="AK61" s="84"/>
      <c r="AL61" s="84"/>
      <c r="AM61" s="84"/>
      <c r="AN61" s="84"/>
      <c r="AO61" s="84"/>
      <c r="AP61" s="100" t="str">
        <f t="shared" si="1"/>
        <v/>
      </c>
      <c r="AQ61" s="102" t="str">
        <f t="shared" si="2"/>
        <v/>
      </c>
    </row>
    <row r="62" spans="2:43" x14ac:dyDescent="0.25">
      <c r="B62" s="92" t="str">
        <f>IF(ISBLANK('Municipal Info Electric'!B62),"",'Municipal Info Electric'!B62)</f>
        <v/>
      </c>
      <c r="C62" s="93" t="str">
        <f>IF(ISBLANK('Municipal Info Electric'!C62),"",'Municipal Info Electric'!C62)</f>
        <v/>
      </c>
      <c r="D62" s="93" t="str">
        <f>IF(ISBLANK('Municipal Info Electric'!D62),"",'Municipal Info Electric'!D62)</f>
        <v/>
      </c>
      <c r="E62" s="93" t="str">
        <f>IF(ISBLANK('Municipal Info Electric'!H62),"",'Municipal Info Electric'!H62)</f>
        <v/>
      </c>
      <c r="F62" s="171"/>
      <c r="G62" s="84"/>
      <c r="H62" s="166"/>
      <c r="I62" s="84"/>
      <c r="J62" s="84"/>
      <c r="K62" s="84"/>
      <c r="L62" s="170"/>
      <c r="M62" s="170"/>
      <c r="N62" s="169"/>
      <c r="O62" s="169"/>
      <c r="P62" s="169"/>
      <c r="Q62" s="169"/>
      <c r="R62" s="170"/>
      <c r="S62" s="170"/>
      <c r="T62" s="170"/>
      <c r="U62" s="170"/>
      <c r="V62" s="84"/>
      <c r="W62" s="84"/>
      <c r="X62" s="84"/>
      <c r="Y62" s="84"/>
      <c r="Z62" s="84"/>
      <c r="AA62" s="84"/>
      <c r="AB62" s="84"/>
      <c r="AC62" s="84"/>
      <c r="AD62" s="170"/>
      <c r="AE62" s="84"/>
      <c r="AF62" s="84"/>
      <c r="AG62" s="84"/>
      <c r="AH62" s="84"/>
      <c r="AI62" s="84"/>
      <c r="AJ62" s="84"/>
      <c r="AK62" s="84"/>
      <c r="AL62" s="84"/>
      <c r="AM62" s="84"/>
      <c r="AN62" s="84"/>
      <c r="AO62" s="84"/>
      <c r="AP62" s="100" t="str">
        <f t="shared" si="1"/>
        <v/>
      </c>
      <c r="AQ62" s="102" t="str">
        <f t="shared" si="2"/>
        <v/>
      </c>
    </row>
    <row r="63" spans="2:43" x14ac:dyDescent="0.25">
      <c r="B63" s="92" t="str">
        <f>IF(ISBLANK('Municipal Info Electric'!B63),"",'Municipal Info Electric'!B63)</f>
        <v/>
      </c>
      <c r="C63" s="93" t="str">
        <f>IF(ISBLANK('Municipal Info Electric'!C63),"",'Municipal Info Electric'!C63)</f>
        <v/>
      </c>
      <c r="D63" s="93" t="str">
        <f>IF(ISBLANK('Municipal Info Electric'!D63),"",'Municipal Info Electric'!D63)</f>
        <v/>
      </c>
      <c r="E63" s="93" t="str">
        <f>IF(ISBLANK('Municipal Info Electric'!H63),"",'Municipal Info Electric'!H63)</f>
        <v/>
      </c>
      <c r="F63" s="171"/>
      <c r="G63" s="84"/>
      <c r="H63" s="166"/>
      <c r="I63" s="84"/>
      <c r="J63" s="84"/>
      <c r="K63" s="84"/>
      <c r="L63" s="170"/>
      <c r="M63" s="170"/>
      <c r="N63" s="169"/>
      <c r="O63" s="169"/>
      <c r="P63" s="169"/>
      <c r="Q63" s="169"/>
      <c r="R63" s="170"/>
      <c r="S63" s="170"/>
      <c r="T63" s="170"/>
      <c r="U63" s="170"/>
      <c r="V63" s="84"/>
      <c r="W63" s="84"/>
      <c r="X63" s="84"/>
      <c r="Y63" s="84"/>
      <c r="Z63" s="84"/>
      <c r="AA63" s="84"/>
      <c r="AB63" s="84"/>
      <c r="AC63" s="84"/>
      <c r="AD63" s="170"/>
      <c r="AE63" s="84"/>
      <c r="AF63" s="84"/>
      <c r="AG63" s="84"/>
      <c r="AH63" s="84"/>
      <c r="AI63" s="84"/>
      <c r="AJ63" s="84"/>
      <c r="AK63" s="84"/>
      <c r="AL63" s="84"/>
      <c r="AM63" s="84"/>
      <c r="AN63" s="84"/>
      <c r="AO63" s="84"/>
      <c r="AP63" s="100" t="str">
        <f t="shared" si="1"/>
        <v/>
      </c>
      <c r="AQ63" s="102" t="str">
        <f t="shared" si="2"/>
        <v/>
      </c>
    </row>
    <row r="64" spans="2:43" x14ac:dyDescent="0.25">
      <c r="B64" s="92" t="str">
        <f>IF(ISBLANK('Municipal Info Electric'!B64),"",'Municipal Info Electric'!B64)</f>
        <v/>
      </c>
      <c r="C64" s="93" t="str">
        <f>IF(ISBLANK('Municipal Info Electric'!C64),"",'Municipal Info Electric'!C64)</f>
        <v/>
      </c>
      <c r="D64" s="93" t="str">
        <f>IF(ISBLANK('Municipal Info Electric'!D64),"",'Municipal Info Electric'!D64)</f>
        <v/>
      </c>
      <c r="E64" s="93" t="str">
        <f>IF(ISBLANK('Municipal Info Electric'!H64),"",'Municipal Info Electric'!H64)</f>
        <v/>
      </c>
      <c r="F64" s="171"/>
      <c r="G64" s="84"/>
      <c r="H64" s="166"/>
      <c r="I64" s="84"/>
      <c r="J64" s="84"/>
      <c r="K64" s="84"/>
      <c r="L64" s="170"/>
      <c r="M64" s="170"/>
      <c r="N64" s="169"/>
      <c r="O64" s="169"/>
      <c r="P64" s="169"/>
      <c r="Q64" s="169"/>
      <c r="R64" s="170"/>
      <c r="S64" s="170"/>
      <c r="T64" s="170"/>
      <c r="U64" s="170"/>
      <c r="V64" s="84"/>
      <c r="W64" s="84"/>
      <c r="X64" s="84"/>
      <c r="Y64" s="84"/>
      <c r="Z64" s="84"/>
      <c r="AA64" s="84"/>
      <c r="AB64" s="84"/>
      <c r="AC64" s="84"/>
      <c r="AD64" s="170"/>
      <c r="AE64" s="84"/>
      <c r="AF64" s="84"/>
      <c r="AG64" s="84"/>
      <c r="AH64" s="84"/>
      <c r="AI64" s="84"/>
      <c r="AJ64" s="84"/>
      <c r="AK64" s="84"/>
      <c r="AL64" s="84"/>
      <c r="AM64" s="84"/>
      <c r="AN64" s="84"/>
      <c r="AO64" s="84"/>
      <c r="AP64" s="100" t="str">
        <f t="shared" si="1"/>
        <v/>
      </c>
      <c r="AQ64" s="102" t="str">
        <f t="shared" si="2"/>
        <v/>
      </c>
    </row>
    <row r="65" spans="1:43" x14ac:dyDescent="0.25">
      <c r="B65" s="92" t="str">
        <f>IF(ISBLANK('Municipal Info Electric'!B65),"",'Municipal Info Electric'!B65)</f>
        <v/>
      </c>
      <c r="C65" s="93" t="str">
        <f>IF(ISBLANK('Municipal Info Electric'!C65),"",'Municipal Info Electric'!C65)</f>
        <v/>
      </c>
      <c r="D65" s="93" t="str">
        <f>IF(ISBLANK('Municipal Info Electric'!D65),"",'Municipal Info Electric'!D65)</f>
        <v/>
      </c>
      <c r="E65" s="93" t="str">
        <f>IF(ISBLANK('Municipal Info Electric'!H65),"",'Municipal Info Electric'!H65)</f>
        <v/>
      </c>
      <c r="F65" s="171"/>
      <c r="G65" s="84"/>
      <c r="H65" s="166"/>
      <c r="I65" s="84"/>
      <c r="J65" s="84"/>
      <c r="K65" s="84"/>
      <c r="L65" s="170"/>
      <c r="M65" s="170"/>
      <c r="N65" s="169"/>
      <c r="O65" s="169"/>
      <c r="P65" s="169"/>
      <c r="Q65" s="169"/>
      <c r="R65" s="170"/>
      <c r="S65" s="170"/>
      <c r="T65" s="170"/>
      <c r="U65" s="170"/>
      <c r="V65" s="84"/>
      <c r="W65" s="84"/>
      <c r="X65" s="84"/>
      <c r="Y65" s="84"/>
      <c r="Z65" s="84"/>
      <c r="AA65" s="84"/>
      <c r="AB65" s="84"/>
      <c r="AC65" s="84"/>
      <c r="AD65" s="170"/>
      <c r="AE65" s="84"/>
      <c r="AF65" s="84"/>
      <c r="AG65" s="84"/>
      <c r="AH65" s="84"/>
      <c r="AI65" s="84"/>
      <c r="AJ65" s="84"/>
      <c r="AK65" s="84"/>
      <c r="AL65" s="84"/>
      <c r="AM65" s="84"/>
      <c r="AN65" s="84"/>
      <c r="AO65" s="84"/>
      <c r="AP65" s="100" t="str">
        <f t="shared" si="1"/>
        <v/>
      </c>
      <c r="AQ65" s="102" t="str">
        <f t="shared" si="2"/>
        <v/>
      </c>
    </row>
    <row r="66" spans="1:43" x14ac:dyDescent="0.25">
      <c r="B66" s="92" t="str">
        <f>IF(ISBLANK('Municipal Info Electric'!B66),"",'Municipal Info Electric'!B66)</f>
        <v/>
      </c>
      <c r="C66" s="93" t="str">
        <f>IF(ISBLANK('Municipal Info Electric'!C66),"",'Municipal Info Electric'!C66)</f>
        <v/>
      </c>
      <c r="D66" s="93" t="str">
        <f>IF(ISBLANK('Municipal Info Electric'!D66),"",'Municipal Info Electric'!D66)</f>
        <v/>
      </c>
      <c r="E66" s="93" t="str">
        <f>IF(ISBLANK('Municipal Info Electric'!H66),"",'Municipal Info Electric'!H66)</f>
        <v/>
      </c>
      <c r="F66" s="171"/>
      <c r="G66" s="84"/>
      <c r="H66" s="166"/>
      <c r="I66" s="84"/>
      <c r="J66" s="84"/>
      <c r="K66" s="84"/>
      <c r="L66" s="170"/>
      <c r="M66" s="170"/>
      <c r="N66" s="169"/>
      <c r="O66" s="169"/>
      <c r="P66" s="169"/>
      <c r="Q66" s="169"/>
      <c r="R66" s="170"/>
      <c r="S66" s="170"/>
      <c r="T66" s="170"/>
      <c r="U66" s="170"/>
      <c r="V66" s="84"/>
      <c r="W66" s="84"/>
      <c r="X66" s="84"/>
      <c r="Y66" s="84"/>
      <c r="Z66" s="84"/>
      <c r="AA66" s="84"/>
      <c r="AB66" s="84"/>
      <c r="AC66" s="84"/>
      <c r="AD66" s="170"/>
      <c r="AE66" s="84"/>
      <c r="AF66" s="84"/>
      <c r="AG66" s="84"/>
      <c r="AH66" s="84"/>
      <c r="AI66" s="84"/>
      <c r="AJ66" s="84"/>
      <c r="AK66" s="84"/>
      <c r="AL66" s="84"/>
      <c r="AM66" s="84"/>
      <c r="AN66" s="84"/>
      <c r="AO66" s="84"/>
      <c r="AP66" s="100" t="str">
        <f t="shared" si="1"/>
        <v/>
      </c>
      <c r="AQ66" s="102" t="str">
        <f t="shared" si="2"/>
        <v/>
      </c>
    </row>
    <row r="67" spans="1:43" x14ac:dyDescent="0.25">
      <c r="B67" s="92" t="str">
        <f>IF(ISBLANK('Municipal Info Electric'!B67),"",'Municipal Info Electric'!B67)</f>
        <v/>
      </c>
      <c r="C67" s="93" t="str">
        <f>IF(ISBLANK('Municipal Info Electric'!C67),"",'Municipal Info Electric'!C67)</f>
        <v/>
      </c>
      <c r="D67" s="93" t="str">
        <f>IF(ISBLANK('Municipal Info Electric'!D67),"",'Municipal Info Electric'!D67)</f>
        <v/>
      </c>
      <c r="E67" s="93" t="str">
        <f>IF(ISBLANK('Municipal Info Electric'!H67),"",'Municipal Info Electric'!H67)</f>
        <v/>
      </c>
      <c r="F67" s="171"/>
      <c r="G67" s="84"/>
      <c r="H67" s="166"/>
      <c r="I67" s="84"/>
      <c r="J67" s="84"/>
      <c r="K67" s="84"/>
      <c r="L67" s="170"/>
      <c r="M67" s="170"/>
      <c r="N67" s="169"/>
      <c r="O67" s="169"/>
      <c r="P67" s="169"/>
      <c r="Q67" s="169"/>
      <c r="R67" s="170"/>
      <c r="S67" s="170"/>
      <c r="T67" s="170"/>
      <c r="U67" s="170"/>
      <c r="V67" s="84"/>
      <c r="W67" s="84"/>
      <c r="X67" s="84"/>
      <c r="Y67" s="84"/>
      <c r="Z67" s="84"/>
      <c r="AA67" s="84"/>
      <c r="AB67" s="84"/>
      <c r="AC67" s="84"/>
      <c r="AD67" s="170"/>
      <c r="AE67" s="84"/>
      <c r="AF67" s="84"/>
      <c r="AG67" s="84"/>
      <c r="AH67" s="84"/>
      <c r="AI67" s="84"/>
      <c r="AJ67" s="84"/>
      <c r="AK67" s="84"/>
      <c r="AL67" s="84"/>
      <c r="AM67" s="84"/>
      <c r="AN67" s="84"/>
      <c r="AO67" s="84"/>
      <c r="AP67" s="100" t="str">
        <f t="shared" si="1"/>
        <v/>
      </c>
      <c r="AQ67" s="102" t="str">
        <f t="shared" si="2"/>
        <v/>
      </c>
    </row>
    <row r="68" spans="1:43" x14ac:dyDescent="0.25">
      <c r="B68" s="92" t="str">
        <f>IF(ISBLANK('Municipal Info Electric'!B68),"",'Municipal Info Electric'!B68)</f>
        <v/>
      </c>
      <c r="C68" s="93" t="str">
        <f>IF(ISBLANK('Municipal Info Electric'!C68),"",'Municipal Info Electric'!C68)</f>
        <v/>
      </c>
      <c r="D68" s="93" t="str">
        <f>IF(ISBLANK('Municipal Info Electric'!D68),"",'Municipal Info Electric'!D68)</f>
        <v/>
      </c>
      <c r="E68" s="93" t="str">
        <f>IF(ISBLANK('Municipal Info Electric'!H68),"",'Municipal Info Electric'!H68)</f>
        <v/>
      </c>
      <c r="F68" s="84"/>
      <c r="G68" s="84"/>
      <c r="H68" s="166"/>
      <c r="I68" s="84"/>
      <c r="J68" s="84"/>
      <c r="K68" s="84"/>
      <c r="L68" s="170"/>
      <c r="M68" s="170"/>
      <c r="N68" s="169"/>
      <c r="O68" s="169"/>
      <c r="P68" s="169"/>
      <c r="Q68" s="169"/>
      <c r="R68" s="170"/>
      <c r="S68" s="170"/>
      <c r="T68" s="170"/>
      <c r="U68" s="170"/>
      <c r="V68" s="84"/>
      <c r="W68" s="84"/>
      <c r="X68" s="84"/>
      <c r="Y68" s="84"/>
      <c r="Z68" s="84"/>
      <c r="AA68" s="84"/>
      <c r="AB68" s="84"/>
      <c r="AC68" s="84"/>
      <c r="AD68" s="170"/>
      <c r="AE68" s="84"/>
      <c r="AF68" s="84"/>
      <c r="AG68" s="84"/>
      <c r="AH68" s="84"/>
      <c r="AI68" s="84"/>
      <c r="AJ68" s="84"/>
      <c r="AK68" s="84"/>
      <c r="AL68" s="84"/>
      <c r="AM68" s="84"/>
      <c r="AN68" s="84"/>
      <c r="AO68" s="84"/>
      <c r="AP68" s="100" t="str">
        <f t="shared" si="1"/>
        <v/>
      </c>
      <c r="AQ68" s="102" t="str">
        <f t="shared" si="2"/>
        <v/>
      </c>
    </row>
    <row r="69" spans="1:43" ht="15.75" thickBot="1" x14ac:dyDescent="0.3">
      <c r="A69" s="4" t="s">
        <v>63</v>
      </c>
      <c r="B69" s="5">
        <f>COUNTA(B9:B68)</f>
        <v>60</v>
      </c>
      <c r="C69" s="7"/>
      <c r="D69" s="7"/>
      <c r="E69" s="7">
        <f>SUM(E9:E68)</f>
        <v>22573</v>
      </c>
      <c r="F69" s="45">
        <f t="shared" ref="F69:AO69" si="3">SUM(F9:F68)</f>
        <v>2087162.5</v>
      </c>
      <c r="G69" s="45">
        <f t="shared" si="3"/>
        <v>7164829</v>
      </c>
      <c r="H69" s="45">
        <f t="shared" si="3"/>
        <v>10397</v>
      </c>
      <c r="I69" s="45">
        <f t="shared" si="3"/>
        <v>1896615.5</v>
      </c>
      <c r="J69" s="45">
        <f t="shared" si="3"/>
        <v>6683169</v>
      </c>
      <c r="K69" s="45">
        <f t="shared" si="3"/>
        <v>10268</v>
      </c>
      <c r="L69" s="45">
        <f t="shared" si="3"/>
        <v>1619378.5</v>
      </c>
      <c r="M69" s="45">
        <f t="shared" si="3"/>
        <v>5943538</v>
      </c>
      <c r="N69" s="45">
        <f t="shared" si="3"/>
        <v>10037</v>
      </c>
      <c r="O69" s="45">
        <f t="shared" si="3"/>
        <v>1575475</v>
      </c>
      <c r="P69" s="45">
        <f t="shared" si="3"/>
        <v>5216335</v>
      </c>
      <c r="Q69" s="45">
        <f t="shared" si="3"/>
        <v>9887</v>
      </c>
      <c r="R69" s="45">
        <f t="shared" si="3"/>
        <v>1576200</v>
      </c>
      <c r="S69" s="45">
        <f t="shared" si="3"/>
        <v>5296261</v>
      </c>
      <c r="T69" s="45">
        <f t="shared" si="3"/>
        <v>10109</v>
      </c>
      <c r="U69" s="45">
        <f t="shared" si="3"/>
        <v>1889769</v>
      </c>
      <c r="V69" s="45">
        <f t="shared" si="3"/>
        <v>6095157.7599999998</v>
      </c>
      <c r="W69" s="45">
        <f t="shared" si="3"/>
        <v>9610</v>
      </c>
      <c r="X69" s="45">
        <f t="shared" si="3"/>
        <v>2600502</v>
      </c>
      <c r="Y69" s="45">
        <f t="shared" si="3"/>
        <v>7949727.0300000003</v>
      </c>
      <c r="Z69" s="45">
        <f t="shared" si="3"/>
        <v>10325</v>
      </c>
      <c r="AA69" s="45">
        <f t="shared" si="3"/>
        <v>2765364</v>
      </c>
      <c r="AB69" s="45">
        <f t="shared" si="3"/>
        <v>7828101.5378999999</v>
      </c>
      <c r="AC69" s="45">
        <f t="shared" si="3"/>
        <v>10187</v>
      </c>
      <c r="AD69" s="45">
        <f t="shared" si="3"/>
        <v>2215259.5</v>
      </c>
      <c r="AE69" s="45">
        <f t="shared" si="3"/>
        <v>6230711.6210000003</v>
      </c>
      <c r="AF69" s="45">
        <f t="shared" si="3"/>
        <v>9781</v>
      </c>
      <c r="AG69" s="45">
        <f t="shared" si="3"/>
        <v>1755013</v>
      </c>
      <c r="AH69" s="45">
        <f t="shared" si="3"/>
        <v>5019309</v>
      </c>
      <c r="AI69" s="45">
        <f t="shared" si="3"/>
        <v>9881</v>
      </c>
      <c r="AJ69" s="45">
        <f t="shared" si="3"/>
        <v>1613546</v>
      </c>
      <c r="AK69" s="45">
        <f t="shared" si="3"/>
        <v>4967206</v>
      </c>
      <c r="AL69" s="45">
        <f t="shared" si="3"/>
        <v>9733</v>
      </c>
      <c r="AM69" s="45">
        <f t="shared" si="3"/>
        <v>1771767</v>
      </c>
      <c r="AN69" s="45">
        <f t="shared" si="3"/>
        <v>6005955</v>
      </c>
      <c r="AO69" s="45">
        <f t="shared" si="3"/>
        <v>9588</v>
      </c>
      <c r="AP69" s="45">
        <f>SUM(AP9:AP68)</f>
        <v>23021541.5</v>
      </c>
      <c r="AQ69" s="45">
        <f>SUM(AQ9:AQ68)</f>
        <v>23366052</v>
      </c>
    </row>
    <row r="70" spans="1:43" x14ac:dyDescent="0.25">
      <c r="A70" s="4"/>
      <c r="B70" s="28" t="s">
        <v>88</v>
      </c>
      <c r="C70" s="28"/>
      <c r="D70" s="28"/>
      <c r="E70" s="28"/>
      <c r="F70" s="28"/>
      <c r="G70" s="28"/>
      <c r="H70" s="28"/>
      <c r="I70" s="28"/>
      <c r="J70" s="29"/>
      <c r="K70" s="28"/>
      <c r="L70" s="28"/>
      <c r="M70" s="28"/>
      <c r="N70" s="28"/>
      <c r="O70" s="28"/>
      <c r="P70" s="28"/>
      <c r="Q70" s="28"/>
      <c r="R70" s="28"/>
      <c r="S70" s="28"/>
      <c r="T70" s="30"/>
      <c r="AP70" s="29"/>
      <c r="AQ70" s="28"/>
    </row>
    <row r="71" spans="1:43" x14ac:dyDescent="0.25">
      <c r="A71" s="4"/>
      <c r="B71" s="28"/>
      <c r="C71" s="28"/>
      <c r="D71" s="28"/>
      <c r="E71" s="28"/>
      <c r="F71" s="28"/>
      <c r="G71" s="28"/>
      <c r="H71" s="28"/>
      <c r="I71" s="28"/>
      <c r="J71" s="28"/>
      <c r="K71" s="28"/>
      <c r="L71" s="28"/>
      <c r="M71" s="28"/>
      <c r="N71" s="28"/>
      <c r="O71" s="28"/>
      <c r="P71" s="28"/>
      <c r="Q71" s="28"/>
      <c r="R71" s="28"/>
      <c r="S71" s="28"/>
      <c r="T71" s="30"/>
      <c r="U71" s="28"/>
      <c r="V71" s="28"/>
      <c r="W71" s="30"/>
      <c r="X71" s="30"/>
      <c r="Y71" s="28"/>
    </row>
    <row r="72" spans="1:43" x14ac:dyDescent="0.25">
      <c r="A72" s="4"/>
    </row>
    <row r="74" spans="1:43" x14ac:dyDescent="0.25">
      <c r="B74" s="339" t="s">
        <v>89</v>
      </c>
      <c r="C74" s="340"/>
      <c r="D74" s="340"/>
      <c r="E74" s="340"/>
      <c r="F74" s="340"/>
      <c r="G74" s="340"/>
      <c r="H74" s="340"/>
      <c r="I74" s="340"/>
    </row>
    <row r="75" spans="1:43" x14ac:dyDescent="0.25">
      <c r="B75" s="198"/>
      <c r="C75" s="198"/>
      <c r="D75" s="198"/>
      <c r="E75" s="198"/>
      <c r="F75" s="198"/>
    </row>
  </sheetData>
  <mergeCells count="17">
    <mergeCell ref="A1:L3"/>
    <mergeCell ref="B74:I74"/>
    <mergeCell ref="R7:T7"/>
    <mergeCell ref="U7:W7"/>
    <mergeCell ref="X7:Z7"/>
    <mergeCell ref="AA7:AC7"/>
    <mergeCell ref="O7:Q7"/>
    <mergeCell ref="A4:B4"/>
    <mergeCell ref="A5:B5"/>
    <mergeCell ref="F7:H7"/>
    <mergeCell ref="I7:K7"/>
    <mergeCell ref="L7:N7"/>
    <mergeCell ref="F6:AO6"/>
    <mergeCell ref="AJ7:AL7"/>
    <mergeCell ref="AM7:AO7"/>
    <mergeCell ref="AD7:AF7"/>
    <mergeCell ref="AG7:AI7"/>
  </mergeCells>
  <dataValidations count="4">
    <dataValidation errorStyle="warning" allowBlank="1" showInputMessage="1" showErrorMessage="1" error="Pick from list" promptTitle="Enter" prompt="Administrator" sqref="C4" xr:uid="{4C44CE80-6B68-4E33-8AF3-5FD5A3B83ACE}"/>
    <dataValidation allowBlank="1" showInputMessage="1" showErrorMessage="1" prompt="Report Quarter" sqref="C5" xr:uid="{B432B441-B334-46AF-91D2-34009435FABD}"/>
    <dataValidation allowBlank="1" showInputMessage="1" showErrorMessage="1" prompt="Year" sqref="D5" xr:uid="{06EAB1E0-8350-4823-8077-4890B01E9F4A}"/>
    <dataValidation errorStyle="warning" allowBlank="1" showInputMessage="1" showErrorMessage="1" error="pick from list" promptTitle="Enter" prompt="Municipality" sqref="AP9:AP68 B9:E68" xr:uid="{63FC1E4D-F38F-4D4F-A122-9260EF962737}"/>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73E9-92C5-47A3-A17C-EDDCADC7D882}">
  <sheetPr>
    <tabColor rgb="FF92D050"/>
  </sheetPr>
  <dimension ref="A1:W76"/>
  <sheetViews>
    <sheetView zoomScale="80" zoomScaleNormal="80" workbookViewId="0">
      <pane ySplit="8" topLeftCell="A9" activePane="bottomLeft" state="frozen"/>
      <selection activeCell="F16" sqref="F16"/>
      <selection pane="bottomLeft" activeCell="I22" sqref="I22"/>
    </sheetView>
  </sheetViews>
  <sheetFormatPr defaultRowHeight="15" x14ac:dyDescent="0.25"/>
  <cols>
    <col min="2" max="2" width="22.5703125" customWidth="1"/>
    <col min="3" max="3" width="15.140625" bestFit="1" customWidth="1"/>
    <col min="4" max="4" width="16.42578125" bestFit="1" customWidth="1"/>
    <col min="5" max="5" width="11.28515625" customWidth="1"/>
    <col min="6" max="6" width="12.28515625" customWidth="1"/>
    <col min="7" max="7" width="11.5703125" customWidth="1"/>
    <col min="8" max="8" width="15.85546875" bestFit="1" customWidth="1"/>
    <col min="9" max="9" width="11.7109375" customWidth="1"/>
    <col min="10" max="10" width="13" customWidth="1"/>
    <col min="11" max="11" width="17.7109375" customWidth="1"/>
    <col min="12" max="12" width="15" customWidth="1"/>
    <col min="13" max="13" width="14.5703125" customWidth="1"/>
    <col min="14" max="14" width="14" customWidth="1"/>
    <col min="15" max="15" width="15.42578125" customWidth="1"/>
    <col min="16" max="23" width="14.42578125" customWidth="1"/>
  </cols>
  <sheetData>
    <row r="1" spans="1:23" ht="15" customHeight="1" x14ac:dyDescent="0.25">
      <c r="A1" s="343" t="s">
        <v>90</v>
      </c>
      <c r="B1" s="343"/>
      <c r="C1" s="343"/>
      <c r="D1" s="343"/>
      <c r="E1" s="343"/>
      <c r="F1" s="343"/>
      <c r="G1" s="343"/>
      <c r="H1" s="343"/>
      <c r="I1" s="343"/>
      <c r="J1" s="343"/>
      <c r="K1" s="343"/>
      <c r="L1" s="343"/>
      <c r="M1" s="196"/>
      <c r="N1" s="196"/>
    </row>
    <row r="2" spans="1:23" x14ac:dyDescent="0.25">
      <c r="A2" s="343"/>
      <c r="B2" s="343"/>
      <c r="C2" s="343"/>
      <c r="D2" s="343"/>
      <c r="E2" s="343"/>
      <c r="F2" s="343"/>
      <c r="G2" s="343"/>
      <c r="H2" s="343"/>
      <c r="I2" s="343"/>
      <c r="J2" s="343"/>
      <c r="K2" s="343"/>
      <c r="L2" s="343"/>
      <c r="M2" s="196"/>
      <c r="N2" s="196"/>
    </row>
    <row r="3" spans="1:23" x14ac:dyDescent="0.25">
      <c r="A3" s="343"/>
      <c r="B3" s="343"/>
      <c r="C3" s="343"/>
      <c r="D3" s="343"/>
      <c r="E3" s="343"/>
      <c r="F3" s="343"/>
      <c r="G3" s="343"/>
      <c r="H3" s="343"/>
      <c r="I3" s="343"/>
      <c r="J3" s="343"/>
      <c r="K3" s="343"/>
      <c r="L3" s="343"/>
      <c r="M3" s="230"/>
      <c r="N3" s="230"/>
      <c r="O3" s="231"/>
      <c r="P3" s="231"/>
      <c r="Q3" s="231"/>
      <c r="R3" s="231"/>
      <c r="S3" s="231"/>
    </row>
    <row r="4" spans="1:23" ht="18.75" x14ac:dyDescent="0.3">
      <c r="A4" s="324" t="s">
        <v>35</v>
      </c>
      <c r="B4" s="324"/>
      <c r="C4" s="12" t="str">
        <f>'CCA Admin Dashboard'!D3</f>
        <v>Good Energy LP</v>
      </c>
      <c r="D4" s="13"/>
      <c r="F4" s="14"/>
      <c r="G4" s="14"/>
      <c r="H4" s="345" t="s">
        <v>91</v>
      </c>
      <c r="I4" s="345"/>
      <c r="J4" s="346"/>
      <c r="K4" s="346"/>
      <c r="L4" s="346"/>
      <c r="M4" s="346"/>
      <c r="N4" s="346"/>
      <c r="O4" s="347"/>
    </row>
    <row r="5" spans="1:23" ht="21" x14ac:dyDescent="0.35">
      <c r="A5" s="323" t="s">
        <v>92</v>
      </c>
      <c r="B5" s="323"/>
      <c r="C5" s="15" t="s">
        <v>215</v>
      </c>
      <c r="D5" s="16">
        <v>2024</v>
      </c>
      <c r="F5" s="17"/>
      <c r="G5" s="14"/>
      <c r="H5" s="346"/>
      <c r="I5" s="346"/>
      <c r="J5" s="346"/>
      <c r="K5" s="346"/>
      <c r="L5" s="346"/>
      <c r="M5" s="346"/>
      <c r="N5" s="346"/>
      <c r="O5" s="347"/>
      <c r="P5" s="345" t="s">
        <v>93</v>
      </c>
      <c r="Q5" s="348"/>
      <c r="R5" s="348"/>
      <c r="S5" s="348"/>
      <c r="T5" s="348"/>
      <c r="U5" s="348"/>
      <c r="V5" s="348"/>
      <c r="W5" s="348"/>
    </row>
    <row r="6" spans="1:23" ht="19.5" customHeight="1" thickBot="1" x14ac:dyDescent="0.3">
      <c r="B6" s="116" t="s">
        <v>67</v>
      </c>
      <c r="C6" s="116" t="s">
        <v>67</v>
      </c>
      <c r="D6" s="116" t="s">
        <v>67</v>
      </c>
      <c r="E6" s="116" t="s">
        <v>67</v>
      </c>
      <c r="F6" s="116" t="s">
        <v>67</v>
      </c>
      <c r="G6" s="117" t="s">
        <v>67</v>
      </c>
      <c r="H6" s="117" t="s">
        <v>94</v>
      </c>
      <c r="I6" s="117" t="s">
        <v>95</v>
      </c>
      <c r="J6" s="117" t="s">
        <v>95</v>
      </c>
      <c r="K6" s="117" t="s">
        <v>38</v>
      </c>
      <c r="L6" s="117" t="s">
        <v>67</v>
      </c>
      <c r="M6" s="117" t="s">
        <v>67</v>
      </c>
      <c r="N6" s="117" t="s">
        <v>96</v>
      </c>
      <c r="O6" s="117" t="s">
        <v>96</v>
      </c>
      <c r="P6" s="117" t="s">
        <v>38</v>
      </c>
      <c r="Q6" s="117" t="s">
        <v>38</v>
      </c>
      <c r="R6" s="117" t="s">
        <v>38</v>
      </c>
      <c r="S6" s="117" t="s">
        <v>38</v>
      </c>
      <c r="T6" s="117" t="s">
        <v>38</v>
      </c>
      <c r="U6" s="117" t="s">
        <v>38</v>
      </c>
      <c r="V6" s="117" t="s">
        <v>38</v>
      </c>
      <c r="W6" s="117" t="s">
        <v>38</v>
      </c>
    </row>
    <row r="7" spans="1:23" ht="21.75" customHeight="1" thickBot="1" x14ac:dyDescent="0.4">
      <c r="B7" s="32" t="s">
        <v>97</v>
      </c>
      <c r="C7" s="19"/>
      <c r="D7" s="19"/>
      <c r="E7" s="103"/>
      <c r="F7" s="352" t="s">
        <v>98</v>
      </c>
      <c r="G7" s="353"/>
      <c r="H7" s="336"/>
      <c r="I7" s="336"/>
      <c r="J7" s="337"/>
      <c r="K7" s="354" t="s">
        <v>99</v>
      </c>
      <c r="L7" s="353"/>
      <c r="M7" s="353"/>
      <c r="N7" s="353"/>
      <c r="O7" s="353"/>
      <c r="P7" s="349" t="s">
        <v>100</v>
      </c>
      <c r="Q7" s="350"/>
      <c r="R7" s="350"/>
      <c r="S7" s="350"/>
      <c r="T7" s="350"/>
      <c r="U7" s="350"/>
      <c r="V7" s="350"/>
      <c r="W7" s="351"/>
    </row>
    <row r="8" spans="1:23" ht="76.5" thickBot="1" x14ac:dyDescent="0.35">
      <c r="B8" s="20" t="s">
        <v>40</v>
      </c>
      <c r="C8" s="21" t="s">
        <v>41</v>
      </c>
      <c r="D8" s="21" t="s">
        <v>42</v>
      </c>
      <c r="E8" s="42" t="s">
        <v>101</v>
      </c>
      <c r="F8" s="43" t="s">
        <v>102</v>
      </c>
      <c r="G8" s="43" t="s">
        <v>103</v>
      </c>
      <c r="H8" s="43" t="s">
        <v>104</v>
      </c>
      <c r="I8" s="44" t="s">
        <v>199</v>
      </c>
      <c r="J8" s="44" t="s">
        <v>106</v>
      </c>
      <c r="K8" s="24" t="s">
        <v>45</v>
      </c>
      <c r="L8" s="43" t="s">
        <v>107</v>
      </c>
      <c r="M8" s="43" t="s">
        <v>108</v>
      </c>
      <c r="N8" s="43" t="s">
        <v>109</v>
      </c>
      <c r="O8" s="44" t="s">
        <v>110</v>
      </c>
      <c r="P8" s="23" t="s">
        <v>111</v>
      </c>
      <c r="Q8" s="23" t="s">
        <v>112</v>
      </c>
      <c r="R8" s="23" t="s">
        <v>113</v>
      </c>
      <c r="S8" s="23" t="s">
        <v>114</v>
      </c>
      <c r="T8" s="23" t="s">
        <v>115</v>
      </c>
      <c r="U8" s="23" t="s">
        <v>116</v>
      </c>
      <c r="V8" s="23" t="s">
        <v>117</v>
      </c>
      <c r="W8" s="44" t="s">
        <v>118</v>
      </c>
    </row>
    <row r="9" spans="1:23" x14ac:dyDescent="0.25">
      <c r="B9" s="94" t="str">
        <f>IF(ISBLANK('Municipal Info Electric'!B9),"",'Municipal Info Electric'!B9)</f>
        <v>Chazy</v>
      </c>
      <c r="C9" s="95" t="str">
        <f>IF(ISBLANK('Municipal Info Electric'!C9),"",'Municipal Info Electric'!C9)</f>
        <v>Town</v>
      </c>
      <c r="D9" s="95" t="str">
        <f>IF(ISBLANK('Municipal Info Electric'!D9),"",'Municipal Info Electric'!D9)</f>
        <v>NYSEG</v>
      </c>
      <c r="E9" s="239">
        <f>IF(ISBLANK('Municipal Info Electric'!H9),"",'Municipal Info Electric'!H9)</f>
        <v>1036</v>
      </c>
      <c r="F9" s="201">
        <f>IF(ISBLANK('Monthly Electric Supply (kWh)'!AI9)," ",'Monthly Electric Supply (kWh)'!AI9)</f>
        <v>309</v>
      </c>
      <c r="G9" s="201">
        <f>IF(ISBLANK('Monthly Electric Supply (kWh)'!AO9)," ",'Monthly Electric Supply (kWh)'!AO9)</f>
        <v>300</v>
      </c>
      <c r="H9" s="241">
        <v>0.36899999999999999</v>
      </c>
      <c r="I9" s="227">
        <f>F9-G9</f>
        <v>9</v>
      </c>
      <c r="J9" s="305">
        <v>0</v>
      </c>
      <c r="K9" s="100" t="str">
        <f>IF(ISBLANK('Municipal Info Electric'!G9),"",'Municipal Info Electric'!G9)</f>
        <v>Standard</v>
      </c>
      <c r="L9" s="100">
        <f>IF(LEN(B9)=0,"",'Monthly Electric Supply (kWh)'!AH9+'Monthly Electric Supply (kWh)'!AK9+'Monthly Electric Supply (kWh)'!AN9)</f>
        <v>676335</v>
      </c>
      <c r="M9" s="100">
        <f>IF(LEN(B9)=0,"",'Monthly Electric Supply (kWh)'!AG9+'Monthly Electric Supply (kWh)'!AJ9+'Monthly Electric Supply (kWh)'!AM9)</f>
        <v>0</v>
      </c>
      <c r="N9" s="237">
        <f t="shared" ref="N9:N14" si="0">IF(LEN(B9)=0,"",L9+M9)</f>
        <v>676335</v>
      </c>
      <c r="O9" s="238">
        <f>IF(LEN(N9)=0,"",IF(N9=0,"",M9/N9))</f>
        <v>0</v>
      </c>
      <c r="P9" s="249">
        <v>7.4300000000000005E-2</v>
      </c>
      <c r="Q9" s="250"/>
      <c r="R9" s="250"/>
      <c r="S9" s="250"/>
      <c r="T9" s="249">
        <v>9.3100000000000002E-2</v>
      </c>
      <c r="U9" s="250"/>
      <c r="V9" s="249">
        <v>8.0304E-2</v>
      </c>
      <c r="W9" s="251">
        <v>7.9766000000000004E-2</v>
      </c>
    </row>
    <row r="10" spans="1:23" x14ac:dyDescent="0.25">
      <c r="B10" s="97" t="str">
        <f>IF(ISBLANK('Municipal Info Electric'!B10),"",'Municipal Info Electric'!B10)</f>
        <v>Cairo</v>
      </c>
      <c r="C10" s="98" t="str">
        <f>IF(ISBLANK('Municipal Info Electric'!C10),"",'Municipal Info Electric'!C10)</f>
        <v>Town</v>
      </c>
      <c r="D10" s="98" t="str">
        <f>IF(ISBLANK('Municipal Info Electric'!D10),"",'Municipal Info Electric'!D10)</f>
        <v>Central Hudson</v>
      </c>
      <c r="E10" s="201">
        <f>IF(ISBLANK('Municipal Info Electric'!H10),"",'Municipal Info Electric'!H10)</f>
        <v>3459</v>
      </c>
      <c r="F10" s="201">
        <f>IF(ISBLANK('Monthly Electric Supply (kWh)'!AI10)," ",'Monthly Electric Supply (kWh)'!AI10)</f>
        <v>2185</v>
      </c>
      <c r="G10" s="201">
        <f>IF(ISBLANK('Monthly Electric Supply (kWh)'!AO10)," ",'Monthly Electric Supply (kWh)'!AO10)</f>
        <v>2116</v>
      </c>
      <c r="H10" s="228">
        <v>0.1918</v>
      </c>
      <c r="I10" s="227">
        <f>F10-G10</f>
        <v>69</v>
      </c>
      <c r="J10" s="302">
        <v>9</v>
      </c>
      <c r="K10" s="100" t="str">
        <f>IF(ISBLANK('Municipal Info Electric'!G10),"",'Municipal Info Electric'!G10)</f>
        <v>Standard</v>
      </c>
      <c r="L10" s="100">
        <f>IF(LEN(B10)=0,"",'Monthly Electric Supply (kWh)'!AH10+'Monthly Electric Supply (kWh)'!AK10+'Monthly Electric Supply (kWh)'!AN10)</f>
        <v>4109611</v>
      </c>
      <c r="M10" s="100">
        <f>IF(LEN(B10)=0,"",'Monthly Electric Supply (kWh)'!AG10+'Monthly Electric Supply (kWh)'!AJ10+'Monthly Electric Supply (kWh)'!AM10)</f>
        <v>0</v>
      </c>
      <c r="N10" s="135">
        <f t="shared" si="0"/>
        <v>4109611</v>
      </c>
      <c r="O10" s="136">
        <f>IF(LEN(N10)=0,"",IF(N10=0,"",M10/N10))</f>
        <v>0</v>
      </c>
      <c r="P10" s="249">
        <v>0.1137</v>
      </c>
      <c r="Q10" s="249"/>
      <c r="R10" s="249"/>
      <c r="S10" s="249"/>
      <c r="T10" s="249"/>
      <c r="U10" s="249"/>
      <c r="V10" s="249">
        <v>8.2949999999999996E-2</v>
      </c>
      <c r="W10" s="251">
        <v>8.6669999999999997E-2</v>
      </c>
    </row>
    <row r="11" spans="1:23" x14ac:dyDescent="0.25">
      <c r="B11" s="97" t="str">
        <f>IF(ISBLANK('Municipal Info Electric'!B11),"",'Municipal Info Electric'!B11)</f>
        <v>Coxsackie</v>
      </c>
      <c r="C11" s="98" t="str">
        <f>IF(ISBLANK('Municipal Info Electric'!C11),"",'Municipal Info Electric'!C11)</f>
        <v>Village</v>
      </c>
      <c r="D11" s="98" t="str">
        <f>IF(ISBLANK('Municipal Info Electric'!D11),"",'Municipal Info Electric'!D11)</f>
        <v>Central Hudson</v>
      </c>
      <c r="E11" s="201">
        <f>IF(ISBLANK('Municipal Info Electric'!H11),"",'Municipal Info Electric'!H11)</f>
        <v>1302</v>
      </c>
      <c r="F11" s="201">
        <f>IF(ISBLANK('Monthly Electric Supply (kWh)'!AI11)," ",'Monthly Electric Supply (kWh)'!AI11)</f>
        <v>717</v>
      </c>
      <c r="G11" s="201">
        <f>IF(ISBLANK('Monthly Electric Supply (kWh)'!AO11)," ",'Monthly Electric Supply (kWh)'!AO11)</f>
        <v>696</v>
      </c>
      <c r="H11" s="228">
        <v>0.14080000000000001</v>
      </c>
      <c r="I11" s="227">
        <f t="shared" ref="I11:I14" si="1">F11-G11</f>
        <v>21</v>
      </c>
      <c r="J11" s="302">
        <v>1</v>
      </c>
      <c r="K11" s="100" t="str">
        <f>IF(ISBLANK('Municipal Info Electric'!G11),"",'Municipal Info Electric'!G11)</f>
        <v>Standard</v>
      </c>
      <c r="L11" s="100">
        <f>IF(LEN(B11)=0,"",'Monthly Electric Supply (kWh)'!AH11+'Monthly Electric Supply (kWh)'!AK11+'Monthly Electric Supply (kWh)'!AN11)</f>
        <v>1366219</v>
      </c>
      <c r="M11" s="100">
        <f>IF(LEN(B11)=0,"",'Monthly Electric Supply (kWh)'!AG11+'Monthly Electric Supply (kWh)'!AJ11+'Monthly Electric Supply (kWh)'!AM11)</f>
        <v>0</v>
      </c>
      <c r="N11" s="135">
        <f t="shared" si="0"/>
        <v>1366219</v>
      </c>
      <c r="O11" s="136">
        <f t="shared" ref="O11:O68" si="2">IF(LEN(N11)=0,"",IF(N11=0,"",M11/N11))</f>
        <v>0</v>
      </c>
      <c r="P11" s="249">
        <v>0.1137</v>
      </c>
      <c r="Q11" s="249"/>
      <c r="R11" s="249"/>
      <c r="S11" s="249"/>
      <c r="T11" s="249"/>
      <c r="U11" s="249"/>
      <c r="V11" s="249">
        <v>8.2949999999999996E-2</v>
      </c>
      <c r="W11" s="251">
        <v>8.6669999999999997E-2</v>
      </c>
    </row>
    <row r="12" spans="1:23" x14ac:dyDescent="0.25">
      <c r="B12" s="97" t="str">
        <f>IF(ISBLANK('Municipal Info Electric'!B12),"",'Municipal Info Electric'!B12)</f>
        <v>New Baltimore</v>
      </c>
      <c r="C12" s="98" t="str">
        <f>IF(ISBLANK('Municipal Info Electric'!C12),"",'Municipal Info Electric'!C12)</f>
        <v>Town</v>
      </c>
      <c r="D12" s="98" t="str">
        <f>IF(ISBLANK('Municipal Info Electric'!D12),"",'Municipal Info Electric'!D12)</f>
        <v>Central Hudson</v>
      </c>
      <c r="E12" s="201">
        <f>IF(ISBLANK('Municipal Info Electric'!H12),"",'Municipal Info Electric'!H12)</f>
        <v>1533</v>
      </c>
      <c r="F12" s="201">
        <f>IF(ISBLANK('Monthly Electric Supply (kWh)'!AI12)," ",'Monthly Electric Supply (kWh)'!AI12)</f>
        <v>891</v>
      </c>
      <c r="G12" s="201">
        <f>IF(ISBLANK('Monthly Electric Supply (kWh)'!AO12)," ",'Monthly Electric Supply (kWh)'!AO12)</f>
        <v>874</v>
      </c>
      <c r="H12" s="228">
        <v>0.18959999999999999</v>
      </c>
      <c r="I12" s="227">
        <f t="shared" si="1"/>
        <v>17</v>
      </c>
      <c r="J12" s="302">
        <v>0</v>
      </c>
      <c r="K12" s="100" t="str">
        <f>IF(ISBLANK('Municipal Info Electric'!G12),"",'Municipal Info Electric'!G12)</f>
        <v>Standard</v>
      </c>
      <c r="L12" s="100">
        <f>IF(LEN(B12)=0,"",'Monthly Electric Supply (kWh)'!AH12+'Monthly Electric Supply (kWh)'!AK12+'Monthly Electric Supply (kWh)'!AN12)</f>
        <v>1996878</v>
      </c>
      <c r="M12" s="100">
        <f>IF(LEN(B12)=0,"",'Monthly Electric Supply (kWh)'!AG12+'Monthly Electric Supply (kWh)'!AJ12+'Monthly Electric Supply (kWh)'!AM12)</f>
        <v>0</v>
      </c>
      <c r="N12" s="135">
        <f t="shared" si="0"/>
        <v>1996878</v>
      </c>
      <c r="O12" s="136">
        <f t="shared" si="2"/>
        <v>0</v>
      </c>
      <c r="P12" s="249">
        <v>0.1137</v>
      </c>
      <c r="Q12" s="249"/>
      <c r="R12" s="249"/>
      <c r="S12" s="249"/>
      <c r="T12" s="249"/>
      <c r="U12" s="249"/>
      <c r="V12" s="249">
        <v>8.2949999999999996E-2</v>
      </c>
      <c r="W12" s="251">
        <v>8.6669999999999997E-2</v>
      </c>
    </row>
    <row r="13" spans="1:23" x14ac:dyDescent="0.25">
      <c r="B13" s="97" t="str">
        <f>IF(ISBLANK('Municipal Info Electric'!B13),"",'Municipal Info Electric'!B13)</f>
        <v>Wesley Hills</v>
      </c>
      <c r="C13" s="98" t="str">
        <f>IF(ISBLANK('Municipal Info Electric'!C13),"",'Municipal Info Electric'!C13)</f>
        <v>Village</v>
      </c>
      <c r="D13" s="98" t="str">
        <f>IF(ISBLANK('Municipal Info Electric'!D13),"",'Municipal Info Electric'!D13)</f>
        <v>O&amp;R</v>
      </c>
      <c r="E13" s="201">
        <f>IF(ISBLANK('Municipal Info Electric'!H13),"",'Municipal Info Electric'!H13)</f>
        <v>817</v>
      </c>
      <c r="F13" s="201">
        <f>IF(ISBLANK('Monthly Electric Supply (kWh)'!AI13)," ",'Monthly Electric Supply (kWh)'!AI13)</f>
        <v>596</v>
      </c>
      <c r="G13" s="201">
        <f>IF(ISBLANK('Monthly Electric Supply (kWh)'!AO13)," ",'Monthly Electric Supply (kWh)'!AO13)</f>
        <v>586</v>
      </c>
      <c r="H13" s="228">
        <v>0.1003</v>
      </c>
      <c r="I13" s="227">
        <f t="shared" si="1"/>
        <v>10</v>
      </c>
      <c r="J13" s="302">
        <v>0</v>
      </c>
      <c r="K13" s="100" t="str">
        <f>IF(ISBLANK('Municipal Info Electric'!G13),"",'Municipal Info Electric'!G13)</f>
        <v>Standard</v>
      </c>
      <c r="L13" s="100">
        <f>IF(LEN(B13)=0,"",'Monthly Electric Supply (kWh)'!AH13+'Monthly Electric Supply (kWh)'!AK13+'Monthly Electric Supply (kWh)'!AN13)</f>
        <v>2227620</v>
      </c>
      <c r="M13" s="100">
        <f>IF(LEN(B13)=0,"",'Monthly Electric Supply (kWh)'!AG13+'Monthly Electric Supply (kWh)'!AJ13+'Monthly Electric Supply (kWh)'!AM13)</f>
        <v>0</v>
      </c>
      <c r="N13" s="135">
        <f t="shared" si="0"/>
        <v>2227620</v>
      </c>
      <c r="O13" s="136">
        <f t="shared" si="2"/>
        <v>0</v>
      </c>
      <c r="P13" s="249">
        <v>0.121</v>
      </c>
      <c r="Q13" s="249"/>
      <c r="R13" s="249"/>
      <c r="S13" s="249"/>
      <c r="T13" s="249"/>
      <c r="U13" s="249"/>
      <c r="V13" s="249">
        <v>8.8230000000000003E-2</v>
      </c>
      <c r="W13" s="251">
        <v>7.6600000000000001E-2</v>
      </c>
    </row>
    <row r="14" spans="1:23" x14ac:dyDescent="0.25">
      <c r="B14" s="97" t="str">
        <f>IF(ISBLANK('Municipal Info Electric'!B14),"",'Municipal Info Electric'!B14)</f>
        <v>Penfield</v>
      </c>
      <c r="C14" s="98" t="str">
        <f>IF(ISBLANK('Municipal Info Electric'!C14),"",'Municipal Info Electric'!C14)</f>
        <v>Town</v>
      </c>
      <c r="D14" s="98" t="str">
        <f>IF(ISBLANK('Municipal Info Electric'!D14),"",'Municipal Info Electric'!D14)</f>
        <v>RGE</v>
      </c>
      <c r="E14" s="201">
        <f>IF(ISBLANK('Municipal Info Electric'!H14),"",'Municipal Info Electric'!H14)</f>
        <v>13920</v>
      </c>
      <c r="F14" s="201">
        <f>IF(ISBLANK('Monthly Electric Supply (kWh)'!AI14)," ",'Monthly Electric Supply (kWh)'!AI14)</f>
        <v>4878</v>
      </c>
      <c r="G14" s="201">
        <f>IF(ISBLANK('Monthly Electric Supply (kWh)'!AO14)," ",'Monthly Electric Supply (kWh)'!AO14)</f>
        <v>4711</v>
      </c>
      <c r="H14" s="228">
        <v>0.10199999999999999</v>
      </c>
      <c r="I14" s="227">
        <f t="shared" si="1"/>
        <v>167</v>
      </c>
      <c r="J14" s="302">
        <v>60</v>
      </c>
      <c r="K14" s="100" t="str">
        <f>IF(ISBLANK('Municipal Info Electric'!G14),"",'Municipal Info Electric'!G14)</f>
        <v>50% Renewable</v>
      </c>
      <c r="L14" s="100">
        <f>IF(LEN(B14)=0,"",'Monthly Electric Supply (kWh)'!AH14+'Monthly Electric Supply (kWh)'!AK14+'Monthly Electric Supply (kWh)'!AN14)</f>
        <v>5069384</v>
      </c>
      <c r="M14" s="100">
        <f>IF(LEN(B14)=0,"",'Monthly Electric Supply (kWh)'!AG14+'Monthly Electric Supply (kWh)'!AJ14+'Monthly Electric Supply (kWh)'!AM14)</f>
        <v>5140326</v>
      </c>
      <c r="N14" s="237">
        <f t="shared" si="0"/>
        <v>10209710</v>
      </c>
      <c r="O14" s="238">
        <f>IF(LEN(N14)=0,"",IF(N14=0,"",M14/N14))</f>
        <v>0.50347424167777532</v>
      </c>
      <c r="P14" s="250"/>
      <c r="Q14" s="250"/>
      <c r="R14" s="249">
        <v>9.665E-2</v>
      </c>
      <c r="S14" s="249">
        <v>9.665E-2</v>
      </c>
      <c r="T14" s="249">
        <v>0.10849</v>
      </c>
      <c r="U14" s="249">
        <v>0.10849</v>
      </c>
      <c r="V14" s="249">
        <v>6.6484000000000001E-2</v>
      </c>
      <c r="W14" s="251">
        <v>6.5584000000000003E-2</v>
      </c>
    </row>
    <row r="15" spans="1:23" x14ac:dyDescent="0.25">
      <c r="B15" s="97" t="str">
        <f>IF(ISBLANK('Municipal Info Electric'!B15),"",'Municipal Info Electric'!B15)</f>
        <v>Athens</v>
      </c>
      <c r="C15" s="98" t="str">
        <f>IF(ISBLANK('Municipal Info Electric'!C15),"",'Municipal Info Electric'!C15)</f>
        <v>Village</v>
      </c>
      <c r="D15" s="98" t="str">
        <f>IF(ISBLANK('Municipal Info Electric'!D15),"",'Municipal Info Electric'!D15)</f>
        <v>Central Hudson</v>
      </c>
      <c r="E15" s="220">
        <f>IF(ISBLANK('Municipal Info Electric'!H15),"",'Municipal Info Electric'!H15)</f>
        <v>506</v>
      </c>
      <c r="F15" s="201">
        <f>IF(ISBLANK('Monthly Electric Supply (kWh)'!AI15)," ",'Monthly Electric Supply (kWh)'!AI15)</f>
        <v>305</v>
      </c>
      <c r="G15" s="201">
        <f>IF(ISBLANK('Monthly Electric Supply (kWh)'!AO15)," ",'Monthly Electric Supply (kWh)'!AO15)</f>
        <v>305</v>
      </c>
      <c r="H15" s="228">
        <v>9.2700000000000005E-2</v>
      </c>
      <c r="I15" s="227">
        <f>F15-G15</f>
        <v>0</v>
      </c>
      <c r="J15" s="302">
        <v>0</v>
      </c>
      <c r="K15" s="100" t="str">
        <f>IF(ISBLANK('Municipal Info Electric'!G15),"",'Municipal Info Electric'!G15)</f>
        <v>Standard</v>
      </c>
      <c r="L15" s="100">
        <f>IF(LEN(B15)=0,"",'Monthly Electric Supply (kWh)'!AH15+'Monthly Electric Supply (kWh)'!AK15+'Monthly Electric Supply (kWh)'!AN15)</f>
        <v>546423</v>
      </c>
      <c r="M15" s="100">
        <f>IF(LEN(B15)=0,"",'Monthly Electric Supply (kWh)'!AG15+'Monthly Electric Supply (kWh)'!AJ15+'Monthly Electric Supply (kWh)'!AM15)</f>
        <v>0</v>
      </c>
      <c r="N15" s="135">
        <f t="shared" ref="N15:N68" si="3">IF(LEN(B15)=0,"",L15+M15)</f>
        <v>546423</v>
      </c>
      <c r="O15" s="136">
        <f t="shared" si="2"/>
        <v>0</v>
      </c>
      <c r="P15" s="249">
        <v>0.10796</v>
      </c>
      <c r="Q15" s="249"/>
      <c r="R15" s="249"/>
      <c r="S15" s="249"/>
      <c r="T15" s="249"/>
      <c r="U15" s="249"/>
      <c r="V15" s="249">
        <v>8.2949999999999996E-2</v>
      </c>
      <c r="W15" s="251">
        <v>8.6669999999999997E-2</v>
      </c>
    </row>
    <row r="16" spans="1:23" x14ac:dyDescent="0.25">
      <c r="B16" s="97" t="str">
        <f>IF(ISBLANK('Municipal Info Electric'!B16),"",'Municipal Info Electric'!B16)</f>
        <v/>
      </c>
      <c r="C16" s="98" t="str">
        <f>IF(ISBLANK('Municipal Info Electric'!C16),"",'Municipal Info Electric'!C16)</f>
        <v/>
      </c>
      <c r="D16" s="98" t="str">
        <f>IF(ISBLANK('Municipal Info Electric'!D16),"",'Municipal Info Electric'!D16)</f>
        <v/>
      </c>
      <c r="E16" s="99" t="str">
        <f>IF(ISBLANK('Municipal Info Electric'!H16),"",'Municipal Info Electric'!H16)</f>
        <v/>
      </c>
      <c r="F16" s="96" t="str">
        <f>IF(ISBLANK('Monthly Electric Supply (kWh)'!H16)," ",'Monthly Electric Supply (kWh)'!H16)</f>
        <v xml:space="preserve"> </v>
      </c>
      <c r="G16" s="201" t="str">
        <f>IF(ISBLANK('Monthly Electric Supply (kWh)'!N16)," ",'Monthly Electric Supply (kWh)'!N16)</f>
        <v xml:space="preserve"> </v>
      </c>
      <c r="H16" s="133"/>
      <c r="I16" s="133"/>
      <c r="J16" s="134"/>
      <c r="K16" s="100" t="str">
        <f>IF(ISBLANK('Municipal Info Electric'!G16),"",'Municipal Info Electric'!G16)</f>
        <v/>
      </c>
      <c r="L16" s="100" t="str">
        <f>IF(LEN(B16)=0,"",'Monthly Electric Supply (kWh)'!G16+'Monthly Electric Supply (kWh)'!J16+'Monthly Electric Supply (kWh)'!M16)</f>
        <v/>
      </c>
      <c r="M16" s="100" t="str">
        <f>IF(LEN(B16)=0,"",'Monthly Electric Supply (kWh)'!F16+'Monthly Electric Supply (kWh)'!I16+'Monthly Electric Supply (kWh)'!L16)</f>
        <v/>
      </c>
      <c r="N16" s="135" t="str">
        <f t="shared" si="3"/>
        <v/>
      </c>
      <c r="O16" s="136" t="str">
        <f t="shared" si="2"/>
        <v/>
      </c>
      <c r="P16" s="140"/>
      <c r="Q16" s="140"/>
      <c r="R16" s="140"/>
      <c r="S16" s="140"/>
      <c r="T16" s="140"/>
      <c r="U16" s="140"/>
      <c r="V16" s="140"/>
      <c r="W16" s="141"/>
    </row>
    <row r="17" spans="2:23" x14ac:dyDescent="0.25">
      <c r="B17" s="97" t="str">
        <f>IF(ISBLANK('Municipal Info Electric'!B17),"",'Municipal Info Electric'!B17)</f>
        <v/>
      </c>
      <c r="C17" s="98" t="str">
        <f>IF(ISBLANK('Municipal Info Electric'!C17),"",'Municipal Info Electric'!C17)</f>
        <v/>
      </c>
      <c r="D17" s="98" t="str">
        <f>IF(ISBLANK('Municipal Info Electric'!D17),"",'Municipal Info Electric'!D17)</f>
        <v/>
      </c>
      <c r="E17" s="99" t="str">
        <f>IF(ISBLANK('Municipal Info Electric'!H17),"",'Municipal Info Electric'!H17)</f>
        <v/>
      </c>
      <c r="F17" s="96" t="str">
        <f>IF(ISBLANK('Monthly Electric Supply (kWh)'!H17)," ",'Monthly Electric Supply (kWh)'!H17)</f>
        <v xml:space="preserve"> </v>
      </c>
      <c r="G17" s="201" t="str">
        <f>IF(ISBLANK('Monthly Electric Supply (kWh)'!N17)," ",'Monthly Electric Supply (kWh)'!N17)</f>
        <v xml:space="preserve"> </v>
      </c>
      <c r="H17" s="133"/>
      <c r="I17" s="133"/>
      <c r="J17" s="134"/>
      <c r="K17" s="100" t="str">
        <f>IF(ISBLANK('Municipal Info Electric'!G17),"",'Municipal Info Electric'!G17)</f>
        <v/>
      </c>
      <c r="L17" s="100" t="str">
        <f>IF(LEN(B17)=0,"",'Monthly Electric Supply (kWh)'!G17+'Monthly Electric Supply (kWh)'!J17+'Monthly Electric Supply (kWh)'!M17)</f>
        <v/>
      </c>
      <c r="M17" s="100" t="str">
        <f>IF(LEN(B17)=0,"",'Monthly Electric Supply (kWh)'!F17+'Monthly Electric Supply (kWh)'!I17+'Monthly Electric Supply (kWh)'!L17)</f>
        <v/>
      </c>
      <c r="N17" s="135" t="str">
        <f t="shared" si="3"/>
        <v/>
      </c>
      <c r="O17" s="136" t="str">
        <f t="shared" si="2"/>
        <v/>
      </c>
      <c r="P17" s="140"/>
      <c r="Q17" s="140"/>
      <c r="R17" s="140"/>
      <c r="S17" s="140"/>
      <c r="T17" s="140"/>
      <c r="U17" s="140"/>
      <c r="V17" s="140"/>
      <c r="W17" s="141"/>
    </row>
    <row r="18" spans="2:23" x14ac:dyDescent="0.25">
      <c r="B18" s="97" t="str">
        <f>IF(ISBLANK('Municipal Info Electric'!B18),"",'Municipal Info Electric'!B18)</f>
        <v/>
      </c>
      <c r="C18" s="98" t="str">
        <f>IF(ISBLANK('Municipal Info Electric'!C18),"",'Municipal Info Electric'!C18)</f>
        <v/>
      </c>
      <c r="D18" s="98" t="str">
        <f>IF(ISBLANK('Municipal Info Electric'!D18),"",'Municipal Info Electric'!D18)</f>
        <v/>
      </c>
      <c r="E18" s="99" t="str">
        <f>IF(ISBLANK('Municipal Info Electric'!H18),"",'Municipal Info Electric'!H18)</f>
        <v/>
      </c>
      <c r="F18" s="96" t="str">
        <f>IF(ISBLANK('Monthly Electric Supply (kWh)'!H18)," ",'Monthly Electric Supply (kWh)'!H18)</f>
        <v xml:space="preserve"> </v>
      </c>
      <c r="G18" s="201" t="str">
        <f>IF(ISBLANK('Monthly Electric Supply (kWh)'!N18)," ",'Monthly Electric Supply (kWh)'!N18)</f>
        <v xml:space="preserve"> </v>
      </c>
      <c r="H18" s="133"/>
      <c r="I18" s="133"/>
      <c r="J18" s="134"/>
      <c r="K18" s="100" t="str">
        <f>IF(ISBLANK('Municipal Info Electric'!G18),"",'Municipal Info Electric'!G18)</f>
        <v/>
      </c>
      <c r="L18" s="100" t="str">
        <f>IF(LEN(B18)=0,"",'Monthly Electric Supply (kWh)'!G18+'Monthly Electric Supply (kWh)'!J18+'Monthly Electric Supply (kWh)'!M18)</f>
        <v/>
      </c>
      <c r="M18" s="100" t="str">
        <f>IF(LEN(B18)=0,"",'Monthly Electric Supply (kWh)'!F18+'Monthly Electric Supply (kWh)'!I18+'Monthly Electric Supply (kWh)'!L18)</f>
        <v/>
      </c>
      <c r="N18" s="135" t="str">
        <f t="shared" si="3"/>
        <v/>
      </c>
      <c r="O18" s="136" t="str">
        <f t="shared" si="2"/>
        <v/>
      </c>
      <c r="P18" s="140"/>
      <c r="Q18" s="140"/>
      <c r="R18" s="140"/>
      <c r="S18" s="140"/>
      <c r="T18" s="140"/>
      <c r="U18" s="140"/>
      <c r="V18" s="140"/>
      <c r="W18" s="141"/>
    </row>
    <row r="19" spans="2:23" x14ac:dyDescent="0.25">
      <c r="B19" s="97" t="str">
        <f>IF(ISBLANK('Municipal Info Electric'!B19),"",'Municipal Info Electric'!B19)</f>
        <v/>
      </c>
      <c r="C19" s="98" t="str">
        <f>IF(ISBLANK('Municipal Info Electric'!C19),"",'Municipal Info Electric'!C19)</f>
        <v/>
      </c>
      <c r="D19" s="98" t="str">
        <f>IF(ISBLANK('Municipal Info Electric'!D19),"",'Municipal Info Electric'!D19)</f>
        <v/>
      </c>
      <c r="E19" s="99" t="str">
        <f>IF(ISBLANK('Municipal Info Electric'!H19),"",'Municipal Info Electric'!H19)</f>
        <v/>
      </c>
      <c r="F19" s="96" t="str">
        <f>IF(ISBLANK('Monthly Electric Supply (kWh)'!H19)," ",'Monthly Electric Supply (kWh)'!H19)</f>
        <v xml:space="preserve"> </v>
      </c>
      <c r="G19" s="201" t="str">
        <f>IF(ISBLANK('Monthly Electric Supply (kWh)'!N19)," ",'Monthly Electric Supply (kWh)'!N19)</f>
        <v xml:space="preserve"> </v>
      </c>
      <c r="H19" s="133"/>
      <c r="I19" s="133"/>
      <c r="J19" s="134"/>
      <c r="K19" s="100" t="str">
        <f>IF(ISBLANK('Municipal Info Electric'!G19),"",'Municipal Info Electric'!G19)</f>
        <v/>
      </c>
      <c r="L19" s="100" t="str">
        <f>IF(LEN(B19)=0,"",'Monthly Electric Supply (kWh)'!G19+'Monthly Electric Supply (kWh)'!J19+'Monthly Electric Supply (kWh)'!M19)</f>
        <v/>
      </c>
      <c r="M19" s="100" t="str">
        <f>IF(LEN(B19)=0,"",'Monthly Electric Supply (kWh)'!F19+'Monthly Electric Supply (kWh)'!I19+'Monthly Electric Supply (kWh)'!L19)</f>
        <v/>
      </c>
      <c r="N19" s="135" t="str">
        <f t="shared" si="3"/>
        <v/>
      </c>
      <c r="O19" s="136" t="str">
        <f t="shared" si="2"/>
        <v/>
      </c>
      <c r="P19" s="140"/>
      <c r="Q19" s="140"/>
      <c r="R19" s="140"/>
      <c r="S19" s="140"/>
      <c r="T19" s="140"/>
      <c r="U19" s="140"/>
      <c r="V19" s="140"/>
      <c r="W19" s="141"/>
    </row>
    <row r="20" spans="2:23" x14ac:dyDescent="0.25">
      <c r="B20" s="97" t="str">
        <f>IF(ISBLANK('Municipal Info Electric'!B20),"",'Municipal Info Electric'!B20)</f>
        <v/>
      </c>
      <c r="C20" s="98" t="str">
        <f>IF(ISBLANK('Municipal Info Electric'!C20),"",'Municipal Info Electric'!C20)</f>
        <v/>
      </c>
      <c r="D20" s="98" t="str">
        <f>IF(ISBLANK('Municipal Info Electric'!D20),"",'Municipal Info Electric'!D20)</f>
        <v/>
      </c>
      <c r="E20" s="99" t="str">
        <f>IF(ISBLANK('Municipal Info Electric'!H20),"",'Municipal Info Electric'!H20)</f>
        <v/>
      </c>
      <c r="F20" s="96" t="str">
        <f>IF(ISBLANK('Monthly Electric Supply (kWh)'!H20)," ",'Monthly Electric Supply (kWh)'!H20)</f>
        <v xml:space="preserve"> </v>
      </c>
      <c r="G20" s="201" t="str">
        <f>IF(ISBLANK('Monthly Electric Supply (kWh)'!N20)," ",'Monthly Electric Supply (kWh)'!N20)</f>
        <v xml:space="preserve"> </v>
      </c>
      <c r="H20" s="133"/>
      <c r="I20" s="133"/>
      <c r="J20" s="134"/>
      <c r="K20" s="100" t="str">
        <f>IF(ISBLANK('Municipal Info Electric'!G20),"",'Municipal Info Electric'!G20)</f>
        <v/>
      </c>
      <c r="L20" s="100" t="str">
        <f>IF(LEN(B20)=0,"",'Monthly Electric Supply (kWh)'!G20+'Monthly Electric Supply (kWh)'!J20+'Monthly Electric Supply (kWh)'!M20)</f>
        <v/>
      </c>
      <c r="M20" s="100" t="str">
        <f>IF(LEN(B20)=0,"",'Monthly Electric Supply (kWh)'!F20+'Monthly Electric Supply (kWh)'!I20+'Monthly Electric Supply (kWh)'!L20)</f>
        <v/>
      </c>
      <c r="N20" s="135" t="str">
        <f t="shared" si="3"/>
        <v/>
      </c>
      <c r="O20" s="136" t="str">
        <f t="shared" si="2"/>
        <v/>
      </c>
      <c r="P20" s="140"/>
      <c r="Q20" s="140"/>
      <c r="R20" s="140"/>
      <c r="S20" s="140"/>
      <c r="T20" s="140"/>
      <c r="U20" s="140"/>
      <c r="V20" s="140"/>
      <c r="W20" s="141"/>
    </row>
    <row r="21" spans="2:23" x14ac:dyDescent="0.25">
      <c r="B21" s="97" t="str">
        <f>IF(ISBLANK('Municipal Info Electric'!B21),"",'Municipal Info Electric'!B21)</f>
        <v/>
      </c>
      <c r="C21" s="98" t="str">
        <f>IF(ISBLANK('Municipal Info Electric'!C21),"",'Municipal Info Electric'!C21)</f>
        <v/>
      </c>
      <c r="D21" s="98" t="str">
        <f>IF(ISBLANK('Municipal Info Electric'!D21),"",'Municipal Info Electric'!D21)</f>
        <v/>
      </c>
      <c r="E21" s="99" t="str">
        <f>IF(ISBLANK('Municipal Info Electric'!H21),"",'Municipal Info Electric'!H21)</f>
        <v/>
      </c>
      <c r="F21" s="96" t="str">
        <f>IF(ISBLANK('Monthly Electric Supply (kWh)'!H21)," ",'Monthly Electric Supply (kWh)'!H21)</f>
        <v xml:space="preserve"> </v>
      </c>
      <c r="G21" s="201" t="str">
        <f>IF(ISBLANK('Monthly Electric Supply (kWh)'!N21)," ",'Monthly Electric Supply (kWh)'!N21)</f>
        <v xml:space="preserve"> </v>
      </c>
      <c r="H21" s="133"/>
      <c r="I21" s="133"/>
      <c r="J21" s="134"/>
      <c r="K21" s="100" t="str">
        <f>IF(ISBLANK('Municipal Info Electric'!G21),"",'Municipal Info Electric'!G21)</f>
        <v/>
      </c>
      <c r="L21" s="100" t="str">
        <f>IF(LEN(B21)=0,"",'Monthly Electric Supply (kWh)'!G21+'Monthly Electric Supply (kWh)'!J21+'Monthly Electric Supply (kWh)'!M21)</f>
        <v/>
      </c>
      <c r="M21" s="100" t="str">
        <f>IF(LEN(B21)=0,"",'Monthly Electric Supply (kWh)'!F21+'Monthly Electric Supply (kWh)'!I21+'Monthly Electric Supply (kWh)'!L21)</f>
        <v/>
      </c>
      <c r="N21" s="135" t="str">
        <f t="shared" si="3"/>
        <v/>
      </c>
      <c r="O21" s="136" t="str">
        <f t="shared" si="2"/>
        <v/>
      </c>
      <c r="P21" s="140"/>
      <c r="Q21" s="140"/>
      <c r="R21" s="140"/>
      <c r="S21" s="140"/>
      <c r="T21" s="140"/>
      <c r="U21" s="140"/>
      <c r="V21" s="140"/>
      <c r="W21" s="141"/>
    </row>
    <row r="22" spans="2:23" x14ac:dyDescent="0.25">
      <c r="B22" s="97" t="str">
        <f>IF(ISBLANK('Municipal Info Electric'!B22),"",'Municipal Info Electric'!B22)</f>
        <v/>
      </c>
      <c r="C22" s="98" t="str">
        <f>IF(ISBLANK('Municipal Info Electric'!C22),"",'Municipal Info Electric'!C22)</f>
        <v/>
      </c>
      <c r="D22" s="98" t="str">
        <f>IF(ISBLANK('Municipal Info Electric'!D22),"",'Municipal Info Electric'!D22)</f>
        <v/>
      </c>
      <c r="E22" s="99" t="str">
        <f>IF(ISBLANK('Municipal Info Electric'!H22),"",'Municipal Info Electric'!H22)</f>
        <v/>
      </c>
      <c r="F22" s="96" t="str">
        <f>IF(ISBLANK('Monthly Electric Supply (kWh)'!H22)," ",'Monthly Electric Supply (kWh)'!H22)</f>
        <v xml:space="preserve"> </v>
      </c>
      <c r="G22" s="201" t="str">
        <f>IF(ISBLANK('Monthly Electric Supply (kWh)'!N22)," ",'Monthly Electric Supply (kWh)'!N22)</f>
        <v xml:space="preserve"> </v>
      </c>
      <c r="H22" s="133"/>
      <c r="I22" s="133"/>
      <c r="J22" s="134"/>
      <c r="K22" s="100" t="str">
        <f>IF(ISBLANK('Municipal Info Electric'!G22),"",'Municipal Info Electric'!G22)</f>
        <v/>
      </c>
      <c r="L22" s="100" t="str">
        <f>IF(LEN(B22)=0,"",'Monthly Electric Supply (kWh)'!G22+'Monthly Electric Supply (kWh)'!J22+'Monthly Electric Supply (kWh)'!M22)</f>
        <v/>
      </c>
      <c r="M22" s="100" t="str">
        <f>IF(LEN(B22)=0,"",'Monthly Electric Supply (kWh)'!F22+'Monthly Electric Supply (kWh)'!I22+'Monthly Electric Supply (kWh)'!L22)</f>
        <v/>
      </c>
      <c r="N22" s="135" t="str">
        <f t="shared" si="3"/>
        <v/>
      </c>
      <c r="O22" s="136" t="str">
        <f t="shared" si="2"/>
        <v/>
      </c>
      <c r="P22" s="140"/>
      <c r="Q22" s="140"/>
      <c r="R22" s="140"/>
      <c r="S22" s="140"/>
      <c r="T22" s="140"/>
      <c r="U22" s="140"/>
      <c r="V22" s="140"/>
      <c r="W22" s="141"/>
    </row>
    <row r="23" spans="2:23" x14ac:dyDescent="0.25">
      <c r="B23" s="97" t="str">
        <f>IF(ISBLANK('Municipal Info Electric'!B23),"",'Municipal Info Electric'!B23)</f>
        <v/>
      </c>
      <c r="C23" s="98" t="str">
        <f>IF(ISBLANK('Municipal Info Electric'!C23),"",'Municipal Info Electric'!C23)</f>
        <v/>
      </c>
      <c r="D23" s="98" t="str">
        <f>IF(ISBLANK('Municipal Info Electric'!D23),"",'Municipal Info Electric'!D23)</f>
        <v/>
      </c>
      <c r="E23" s="99" t="str">
        <f>IF(ISBLANK('Municipal Info Electric'!H23),"",'Municipal Info Electric'!H23)</f>
        <v/>
      </c>
      <c r="F23" s="96" t="str">
        <f>IF(ISBLANK('Monthly Electric Supply (kWh)'!H23)," ",'Monthly Electric Supply (kWh)'!H23)</f>
        <v xml:space="preserve"> </v>
      </c>
      <c r="G23" s="201" t="str">
        <f>IF(ISBLANK('Monthly Electric Supply (kWh)'!N23)," ",'Monthly Electric Supply (kWh)'!N23)</f>
        <v xml:space="preserve"> </v>
      </c>
      <c r="H23" s="133"/>
      <c r="I23" s="133"/>
      <c r="J23" s="134"/>
      <c r="K23" s="100" t="str">
        <f>IF(ISBLANK('Municipal Info Electric'!G23),"",'Municipal Info Electric'!G23)</f>
        <v/>
      </c>
      <c r="L23" s="100" t="str">
        <f>IF(LEN(B23)=0,"",'Monthly Electric Supply (kWh)'!G23+'Monthly Electric Supply (kWh)'!J23+'Monthly Electric Supply (kWh)'!M23)</f>
        <v/>
      </c>
      <c r="M23" s="100" t="str">
        <f>IF(LEN(B23)=0,"",'Monthly Electric Supply (kWh)'!F23+'Monthly Electric Supply (kWh)'!I23+'Monthly Electric Supply (kWh)'!L23)</f>
        <v/>
      </c>
      <c r="N23" s="135" t="str">
        <f t="shared" si="3"/>
        <v/>
      </c>
      <c r="O23" s="136" t="str">
        <f t="shared" si="2"/>
        <v/>
      </c>
      <c r="P23" s="140"/>
      <c r="Q23" s="140"/>
      <c r="R23" s="140"/>
      <c r="S23" s="140"/>
      <c r="T23" s="140"/>
      <c r="U23" s="140"/>
      <c r="V23" s="140"/>
      <c r="W23" s="141"/>
    </row>
    <row r="24" spans="2:23" x14ac:dyDescent="0.25">
      <c r="B24" s="97" t="str">
        <f>IF(ISBLANK('Municipal Info Electric'!B24),"",'Municipal Info Electric'!B24)</f>
        <v/>
      </c>
      <c r="C24" s="98" t="str">
        <f>IF(ISBLANK('Municipal Info Electric'!C24),"",'Municipal Info Electric'!C24)</f>
        <v/>
      </c>
      <c r="D24" s="98" t="str">
        <f>IF(ISBLANK('Municipal Info Electric'!D24),"",'Municipal Info Electric'!D24)</f>
        <v/>
      </c>
      <c r="E24" s="99" t="str">
        <f>IF(ISBLANK('Municipal Info Electric'!H24),"",'Municipal Info Electric'!H24)</f>
        <v/>
      </c>
      <c r="F24" s="96" t="str">
        <f>IF(ISBLANK('Monthly Electric Supply (kWh)'!H24)," ",'Monthly Electric Supply (kWh)'!H24)</f>
        <v xml:space="preserve"> </v>
      </c>
      <c r="G24" s="201" t="str">
        <f>IF(ISBLANK('Monthly Electric Supply (kWh)'!N24)," ",'Monthly Electric Supply (kWh)'!N24)</f>
        <v xml:space="preserve"> </v>
      </c>
      <c r="H24" s="133"/>
      <c r="I24" s="133"/>
      <c r="J24" s="134"/>
      <c r="K24" s="100" t="str">
        <f>IF(ISBLANK('Municipal Info Electric'!G24),"",'Municipal Info Electric'!G24)</f>
        <v/>
      </c>
      <c r="L24" s="100" t="str">
        <f>IF(LEN(B24)=0,"",'Monthly Electric Supply (kWh)'!G24+'Monthly Electric Supply (kWh)'!J24+'Monthly Electric Supply (kWh)'!M24)</f>
        <v/>
      </c>
      <c r="M24" s="100" t="str">
        <f>IF(LEN(B24)=0,"",'Monthly Electric Supply (kWh)'!F24+'Monthly Electric Supply (kWh)'!I24+'Monthly Electric Supply (kWh)'!L24)</f>
        <v/>
      </c>
      <c r="N24" s="135" t="str">
        <f t="shared" si="3"/>
        <v/>
      </c>
      <c r="O24" s="136" t="str">
        <f t="shared" si="2"/>
        <v/>
      </c>
      <c r="P24" s="140"/>
      <c r="Q24" s="140"/>
      <c r="R24" s="140"/>
      <c r="S24" s="140"/>
      <c r="T24" s="140"/>
      <c r="U24" s="140"/>
      <c r="V24" s="140"/>
      <c r="W24" s="141"/>
    </row>
    <row r="25" spans="2:23" x14ac:dyDescent="0.25">
      <c r="B25" s="97" t="str">
        <f>IF(ISBLANK('Municipal Info Electric'!B25),"",'Municipal Info Electric'!B25)</f>
        <v/>
      </c>
      <c r="C25" s="98" t="str">
        <f>IF(ISBLANK('Municipal Info Electric'!C25),"",'Municipal Info Electric'!C25)</f>
        <v/>
      </c>
      <c r="D25" s="98" t="str">
        <f>IF(ISBLANK('Municipal Info Electric'!D25),"",'Municipal Info Electric'!D25)</f>
        <v/>
      </c>
      <c r="E25" s="99" t="str">
        <f>IF(ISBLANK('Municipal Info Electric'!H25),"",'Municipal Info Electric'!H25)</f>
        <v/>
      </c>
      <c r="F25" s="96" t="str">
        <f>IF(ISBLANK('Monthly Electric Supply (kWh)'!H25)," ",'Monthly Electric Supply (kWh)'!H25)</f>
        <v xml:space="preserve"> </v>
      </c>
      <c r="G25" s="201" t="str">
        <f>IF(ISBLANK('Monthly Electric Supply (kWh)'!N25)," ",'Monthly Electric Supply (kWh)'!N25)</f>
        <v xml:space="preserve"> </v>
      </c>
      <c r="H25" s="133"/>
      <c r="I25" s="133"/>
      <c r="J25" s="134"/>
      <c r="K25" s="100" t="str">
        <f>IF(ISBLANK('Municipal Info Electric'!G25),"",'Municipal Info Electric'!G25)</f>
        <v/>
      </c>
      <c r="L25" s="100" t="str">
        <f>IF(LEN(B25)=0,"",'Monthly Electric Supply (kWh)'!G25+'Monthly Electric Supply (kWh)'!J25+'Monthly Electric Supply (kWh)'!M25)</f>
        <v/>
      </c>
      <c r="M25" s="100" t="str">
        <f>IF(LEN(B25)=0,"",'Monthly Electric Supply (kWh)'!F25+'Monthly Electric Supply (kWh)'!I25+'Monthly Electric Supply (kWh)'!L25)</f>
        <v/>
      </c>
      <c r="N25" s="135" t="str">
        <f t="shared" si="3"/>
        <v/>
      </c>
      <c r="O25" s="136" t="str">
        <f t="shared" si="2"/>
        <v/>
      </c>
      <c r="P25" s="140"/>
      <c r="Q25" s="140"/>
      <c r="R25" s="140"/>
      <c r="S25" s="140"/>
      <c r="T25" s="140"/>
      <c r="U25" s="140"/>
      <c r="V25" s="140"/>
      <c r="W25" s="141"/>
    </row>
    <row r="26" spans="2:23" x14ac:dyDescent="0.25">
      <c r="B26" s="97" t="str">
        <f>IF(ISBLANK('Municipal Info Electric'!B26),"",'Municipal Info Electric'!B26)</f>
        <v/>
      </c>
      <c r="C26" s="98" t="str">
        <f>IF(ISBLANK('Municipal Info Electric'!C26),"",'Municipal Info Electric'!C26)</f>
        <v/>
      </c>
      <c r="D26" s="98" t="str">
        <f>IF(ISBLANK('Municipal Info Electric'!D26),"",'Municipal Info Electric'!D26)</f>
        <v/>
      </c>
      <c r="E26" s="99" t="str">
        <f>IF(ISBLANK('Municipal Info Electric'!H26),"",'Municipal Info Electric'!H26)</f>
        <v/>
      </c>
      <c r="F26" s="96" t="str">
        <f>IF(ISBLANK('Monthly Electric Supply (kWh)'!H26)," ",'Monthly Electric Supply (kWh)'!H26)</f>
        <v xml:space="preserve"> </v>
      </c>
      <c r="G26" s="201" t="str">
        <f>IF(ISBLANK('Monthly Electric Supply (kWh)'!N26)," ",'Monthly Electric Supply (kWh)'!N26)</f>
        <v xml:space="preserve"> </v>
      </c>
      <c r="H26" s="133"/>
      <c r="I26" s="133"/>
      <c r="J26" s="134"/>
      <c r="K26" s="100" t="str">
        <f>IF(ISBLANK('Municipal Info Electric'!G26),"",'Municipal Info Electric'!G26)</f>
        <v/>
      </c>
      <c r="L26" s="100" t="str">
        <f>IF(LEN(B26)=0,"",'Monthly Electric Supply (kWh)'!G26+'Monthly Electric Supply (kWh)'!J26+'Monthly Electric Supply (kWh)'!M26)</f>
        <v/>
      </c>
      <c r="M26" s="100" t="str">
        <f>IF(LEN(B26)=0,"",'Monthly Electric Supply (kWh)'!F26+'Monthly Electric Supply (kWh)'!I26+'Monthly Electric Supply (kWh)'!L26)</f>
        <v/>
      </c>
      <c r="N26" s="135" t="str">
        <f t="shared" si="3"/>
        <v/>
      </c>
      <c r="O26" s="136" t="str">
        <f t="shared" si="2"/>
        <v/>
      </c>
      <c r="P26" s="140"/>
      <c r="Q26" s="140"/>
      <c r="R26" s="140"/>
      <c r="S26" s="140"/>
      <c r="T26" s="140"/>
      <c r="U26" s="140"/>
      <c r="V26" s="140"/>
      <c r="W26" s="141"/>
    </row>
    <row r="27" spans="2:23" x14ac:dyDescent="0.25">
      <c r="B27" s="97" t="str">
        <f>IF(ISBLANK('Municipal Info Electric'!B27),"",'Municipal Info Electric'!B27)</f>
        <v/>
      </c>
      <c r="C27" s="98" t="str">
        <f>IF(ISBLANK('Municipal Info Electric'!C27),"",'Municipal Info Electric'!C27)</f>
        <v/>
      </c>
      <c r="D27" s="98" t="str">
        <f>IF(ISBLANK('Municipal Info Electric'!D27),"",'Municipal Info Electric'!D27)</f>
        <v/>
      </c>
      <c r="E27" s="99" t="str">
        <f>IF(ISBLANK('Municipal Info Electric'!H27),"",'Municipal Info Electric'!H27)</f>
        <v/>
      </c>
      <c r="F27" s="96" t="str">
        <f>IF(ISBLANK('Monthly Electric Supply (kWh)'!H27)," ",'Monthly Electric Supply (kWh)'!H27)</f>
        <v xml:space="preserve"> </v>
      </c>
      <c r="G27" s="201" t="str">
        <f>IF(ISBLANK('Monthly Electric Supply (kWh)'!N27)," ",'Monthly Electric Supply (kWh)'!N27)</f>
        <v xml:space="preserve"> </v>
      </c>
      <c r="H27" s="133"/>
      <c r="I27" s="133"/>
      <c r="J27" s="134"/>
      <c r="K27" s="100" t="str">
        <f>IF(ISBLANK('Municipal Info Electric'!G27),"",'Municipal Info Electric'!G27)</f>
        <v/>
      </c>
      <c r="L27" s="100" t="str">
        <f>IF(LEN(B27)=0,"",'Monthly Electric Supply (kWh)'!G27+'Monthly Electric Supply (kWh)'!J27+'Monthly Electric Supply (kWh)'!M27)</f>
        <v/>
      </c>
      <c r="M27" s="100" t="str">
        <f>IF(LEN(B27)=0,"",'Monthly Electric Supply (kWh)'!F27+'Monthly Electric Supply (kWh)'!I27+'Monthly Electric Supply (kWh)'!L27)</f>
        <v/>
      </c>
      <c r="N27" s="135" t="str">
        <f t="shared" si="3"/>
        <v/>
      </c>
      <c r="O27" s="136" t="str">
        <f t="shared" si="2"/>
        <v/>
      </c>
      <c r="P27" s="140"/>
      <c r="Q27" s="140"/>
      <c r="R27" s="140"/>
      <c r="S27" s="140"/>
      <c r="T27" s="140"/>
      <c r="U27" s="140"/>
      <c r="V27" s="140"/>
      <c r="W27" s="141"/>
    </row>
    <row r="28" spans="2:23" x14ac:dyDescent="0.25">
      <c r="B28" s="97" t="str">
        <f>IF(ISBLANK('Municipal Info Electric'!B28),"",'Municipal Info Electric'!B28)</f>
        <v/>
      </c>
      <c r="C28" s="98" t="str">
        <f>IF(ISBLANK('Municipal Info Electric'!C28),"",'Municipal Info Electric'!C28)</f>
        <v/>
      </c>
      <c r="D28" s="98" t="str">
        <f>IF(ISBLANK('Municipal Info Electric'!D28),"",'Municipal Info Electric'!D28)</f>
        <v/>
      </c>
      <c r="E28" s="99" t="str">
        <f>IF(ISBLANK('Municipal Info Electric'!H28),"",'Municipal Info Electric'!H28)</f>
        <v/>
      </c>
      <c r="F28" s="96" t="str">
        <f>IF(ISBLANK('Monthly Electric Supply (kWh)'!H28)," ",'Monthly Electric Supply (kWh)'!H28)</f>
        <v xml:space="preserve"> </v>
      </c>
      <c r="G28" s="201" t="str">
        <f>IF(ISBLANK('Monthly Electric Supply (kWh)'!N28)," ",'Monthly Electric Supply (kWh)'!N28)</f>
        <v xml:space="preserve"> </v>
      </c>
      <c r="H28" s="133"/>
      <c r="I28" s="133"/>
      <c r="J28" s="134"/>
      <c r="K28" s="100" t="str">
        <f>IF(ISBLANK('Municipal Info Electric'!G28),"",'Municipal Info Electric'!G28)</f>
        <v/>
      </c>
      <c r="L28" s="100" t="str">
        <f>IF(LEN(B28)=0,"",'Monthly Electric Supply (kWh)'!G28+'Monthly Electric Supply (kWh)'!J28+'Monthly Electric Supply (kWh)'!M28)</f>
        <v/>
      </c>
      <c r="M28" s="100" t="str">
        <f>IF(LEN(B28)=0,"",'Monthly Electric Supply (kWh)'!F28+'Monthly Electric Supply (kWh)'!I28+'Monthly Electric Supply (kWh)'!L28)</f>
        <v/>
      </c>
      <c r="N28" s="135" t="str">
        <f t="shared" si="3"/>
        <v/>
      </c>
      <c r="O28" s="136" t="str">
        <f t="shared" si="2"/>
        <v/>
      </c>
      <c r="P28" s="140"/>
      <c r="Q28" s="140"/>
      <c r="R28" s="140"/>
      <c r="S28" s="140"/>
      <c r="T28" s="140"/>
      <c r="U28" s="140"/>
      <c r="V28" s="140"/>
      <c r="W28" s="141"/>
    </row>
    <row r="29" spans="2:23" x14ac:dyDescent="0.25">
      <c r="B29" s="97" t="str">
        <f>IF(ISBLANK('Municipal Info Electric'!B29),"",'Municipal Info Electric'!B29)</f>
        <v/>
      </c>
      <c r="C29" s="98" t="str">
        <f>IF(ISBLANK('Municipal Info Electric'!C29),"",'Municipal Info Electric'!C29)</f>
        <v/>
      </c>
      <c r="D29" s="98" t="str">
        <f>IF(ISBLANK('Municipal Info Electric'!D29),"",'Municipal Info Electric'!D29)</f>
        <v/>
      </c>
      <c r="E29" s="99" t="str">
        <f>IF(ISBLANK('Municipal Info Electric'!H29),"",'Municipal Info Electric'!H29)</f>
        <v/>
      </c>
      <c r="F29" s="96" t="str">
        <f>IF(ISBLANK('Monthly Electric Supply (kWh)'!H29)," ",'Monthly Electric Supply (kWh)'!H29)</f>
        <v xml:space="preserve"> </v>
      </c>
      <c r="G29" s="201" t="str">
        <f>IF(ISBLANK('Monthly Electric Supply (kWh)'!N29)," ",'Monthly Electric Supply (kWh)'!N29)</f>
        <v xml:space="preserve"> </v>
      </c>
      <c r="H29" s="133"/>
      <c r="I29" s="133"/>
      <c r="J29" s="134"/>
      <c r="K29" s="100" t="str">
        <f>IF(ISBLANK('Municipal Info Electric'!G29),"",'Municipal Info Electric'!G29)</f>
        <v/>
      </c>
      <c r="L29" s="100" t="str">
        <f>IF(LEN(B29)=0,"",'Monthly Electric Supply (kWh)'!G29+'Monthly Electric Supply (kWh)'!J29+'Monthly Electric Supply (kWh)'!M29)</f>
        <v/>
      </c>
      <c r="M29" s="100" t="str">
        <f>IF(LEN(B29)=0,"",'Monthly Electric Supply (kWh)'!F29+'Monthly Electric Supply (kWh)'!I29+'Monthly Electric Supply (kWh)'!L29)</f>
        <v/>
      </c>
      <c r="N29" s="135" t="str">
        <f t="shared" si="3"/>
        <v/>
      </c>
      <c r="O29" s="136" t="str">
        <f t="shared" si="2"/>
        <v/>
      </c>
      <c r="P29" s="140"/>
      <c r="Q29" s="140"/>
      <c r="R29" s="140"/>
      <c r="S29" s="140"/>
      <c r="T29" s="140"/>
      <c r="U29" s="140"/>
      <c r="V29" s="140"/>
      <c r="W29" s="141"/>
    </row>
    <row r="30" spans="2:23" x14ac:dyDescent="0.25">
      <c r="B30" s="97" t="str">
        <f>IF(ISBLANK('Municipal Info Electric'!B30),"",'Municipal Info Electric'!B30)</f>
        <v/>
      </c>
      <c r="C30" s="98" t="str">
        <f>IF(ISBLANK('Municipal Info Electric'!C30),"",'Municipal Info Electric'!C30)</f>
        <v/>
      </c>
      <c r="D30" s="98" t="str">
        <f>IF(ISBLANK('Municipal Info Electric'!D30),"",'Municipal Info Electric'!D30)</f>
        <v/>
      </c>
      <c r="E30" s="99" t="str">
        <f>IF(ISBLANK('Municipal Info Electric'!H30),"",'Municipal Info Electric'!H30)</f>
        <v/>
      </c>
      <c r="F30" s="96" t="str">
        <f>IF(ISBLANK('Monthly Electric Supply (kWh)'!H30)," ",'Monthly Electric Supply (kWh)'!H30)</f>
        <v xml:space="preserve"> </v>
      </c>
      <c r="G30" s="201" t="str">
        <f>IF(ISBLANK('Monthly Electric Supply (kWh)'!N30)," ",'Monthly Electric Supply (kWh)'!N30)</f>
        <v xml:space="preserve"> </v>
      </c>
      <c r="H30" s="133"/>
      <c r="I30" s="133"/>
      <c r="J30" s="134"/>
      <c r="K30" s="100" t="str">
        <f>IF(ISBLANK('Municipal Info Electric'!G30),"",'Municipal Info Electric'!G30)</f>
        <v/>
      </c>
      <c r="L30" s="100" t="str">
        <f>IF(LEN(B30)=0,"",'Monthly Electric Supply (kWh)'!G30+'Monthly Electric Supply (kWh)'!J30+'Monthly Electric Supply (kWh)'!M30)</f>
        <v/>
      </c>
      <c r="M30" s="100" t="str">
        <f>IF(LEN(B30)=0,"",'Monthly Electric Supply (kWh)'!F30+'Monthly Electric Supply (kWh)'!I30+'Monthly Electric Supply (kWh)'!L30)</f>
        <v/>
      </c>
      <c r="N30" s="135" t="str">
        <f t="shared" si="3"/>
        <v/>
      </c>
      <c r="O30" s="136" t="str">
        <f t="shared" si="2"/>
        <v/>
      </c>
      <c r="P30" s="140"/>
      <c r="Q30" s="140"/>
      <c r="R30" s="140"/>
      <c r="S30" s="140"/>
      <c r="T30" s="140"/>
      <c r="U30" s="140"/>
      <c r="V30" s="140"/>
      <c r="W30" s="141"/>
    </row>
    <row r="31" spans="2:23" x14ac:dyDescent="0.25">
      <c r="B31" s="97" t="str">
        <f>IF(ISBLANK('Municipal Info Electric'!B31),"",'Municipal Info Electric'!B31)</f>
        <v/>
      </c>
      <c r="C31" s="98" t="str">
        <f>IF(ISBLANK('Municipal Info Electric'!C31),"",'Municipal Info Electric'!C31)</f>
        <v/>
      </c>
      <c r="D31" s="98" t="str">
        <f>IF(ISBLANK('Municipal Info Electric'!D31),"",'Municipal Info Electric'!D31)</f>
        <v/>
      </c>
      <c r="E31" s="99" t="str">
        <f>IF(ISBLANK('Municipal Info Electric'!H31),"",'Municipal Info Electric'!H31)</f>
        <v/>
      </c>
      <c r="F31" s="96" t="str">
        <f>IF(ISBLANK('Monthly Electric Supply (kWh)'!H31)," ",'Monthly Electric Supply (kWh)'!H31)</f>
        <v xml:space="preserve"> </v>
      </c>
      <c r="G31" s="201" t="str">
        <f>IF(ISBLANK('Monthly Electric Supply (kWh)'!N31)," ",'Monthly Electric Supply (kWh)'!N31)</f>
        <v xml:space="preserve"> </v>
      </c>
      <c r="H31" s="133"/>
      <c r="I31" s="133"/>
      <c r="J31" s="134"/>
      <c r="K31" s="100" t="str">
        <f>IF(ISBLANK('Municipal Info Electric'!G31),"",'Municipal Info Electric'!G31)</f>
        <v/>
      </c>
      <c r="L31" s="100" t="str">
        <f>IF(LEN(B31)=0,"",'Monthly Electric Supply (kWh)'!G31+'Monthly Electric Supply (kWh)'!J31+'Monthly Electric Supply (kWh)'!M31)</f>
        <v/>
      </c>
      <c r="M31" s="100" t="str">
        <f>IF(LEN(B31)=0,"",'Monthly Electric Supply (kWh)'!F31+'Monthly Electric Supply (kWh)'!I31+'Monthly Electric Supply (kWh)'!L31)</f>
        <v/>
      </c>
      <c r="N31" s="135" t="str">
        <f t="shared" si="3"/>
        <v/>
      </c>
      <c r="O31" s="136" t="str">
        <f t="shared" si="2"/>
        <v/>
      </c>
      <c r="P31" s="140"/>
      <c r="Q31" s="140"/>
      <c r="R31" s="140"/>
      <c r="S31" s="140"/>
      <c r="T31" s="140"/>
      <c r="U31" s="140"/>
      <c r="V31" s="140"/>
      <c r="W31" s="141"/>
    </row>
    <row r="32" spans="2:23" x14ac:dyDescent="0.25">
      <c r="B32" s="97" t="str">
        <f>IF(ISBLANK('Municipal Info Electric'!B32),"",'Municipal Info Electric'!B32)</f>
        <v/>
      </c>
      <c r="C32" s="98" t="str">
        <f>IF(ISBLANK('Municipal Info Electric'!C32),"",'Municipal Info Electric'!C32)</f>
        <v/>
      </c>
      <c r="D32" s="98" t="str">
        <f>IF(ISBLANK('Municipal Info Electric'!D32),"",'Municipal Info Electric'!D32)</f>
        <v/>
      </c>
      <c r="E32" s="99" t="str">
        <f>IF(ISBLANK('Municipal Info Electric'!H32),"",'Municipal Info Electric'!H32)</f>
        <v/>
      </c>
      <c r="F32" s="96" t="str">
        <f>IF(ISBLANK('Monthly Electric Supply (kWh)'!H32)," ",'Monthly Electric Supply (kWh)'!H32)</f>
        <v xml:space="preserve"> </v>
      </c>
      <c r="G32" s="201" t="str">
        <f>IF(ISBLANK('Monthly Electric Supply (kWh)'!N32)," ",'Monthly Electric Supply (kWh)'!N32)</f>
        <v xml:space="preserve"> </v>
      </c>
      <c r="H32" s="133"/>
      <c r="I32" s="133"/>
      <c r="J32" s="134"/>
      <c r="K32" s="100" t="str">
        <f>IF(ISBLANK('Municipal Info Electric'!G32),"",'Municipal Info Electric'!G32)</f>
        <v/>
      </c>
      <c r="L32" s="100" t="str">
        <f>IF(LEN(B32)=0,"",'Monthly Electric Supply (kWh)'!G32+'Monthly Electric Supply (kWh)'!J32+'Monthly Electric Supply (kWh)'!M32)</f>
        <v/>
      </c>
      <c r="M32" s="100" t="str">
        <f>IF(LEN(B32)=0,"",'Monthly Electric Supply (kWh)'!F32+'Monthly Electric Supply (kWh)'!I32+'Monthly Electric Supply (kWh)'!L32)</f>
        <v/>
      </c>
      <c r="N32" s="135" t="str">
        <f t="shared" si="3"/>
        <v/>
      </c>
      <c r="O32" s="136" t="str">
        <f t="shared" si="2"/>
        <v/>
      </c>
      <c r="P32" s="140"/>
      <c r="Q32" s="140"/>
      <c r="R32" s="140"/>
      <c r="S32" s="140"/>
      <c r="T32" s="140"/>
      <c r="U32" s="140"/>
      <c r="V32" s="140"/>
      <c r="W32" s="141"/>
    </row>
    <row r="33" spans="2:23" x14ac:dyDescent="0.25">
      <c r="B33" s="97" t="str">
        <f>IF(ISBLANK('Municipal Info Electric'!B33),"",'Municipal Info Electric'!B33)</f>
        <v/>
      </c>
      <c r="C33" s="98" t="str">
        <f>IF(ISBLANK('Municipal Info Electric'!C33),"",'Municipal Info Electric'!C33)</f>
        <v/>
      </c>
      <c r="D33" s="98" t="str">
        <f>IF(ISBLANK('Municipal Info Electric'!D33),"",'Municipal Info Electric'!D33)</f>
        <v/>
      </c>
      <c r="E33" s="99" t="str">
        <f>IF(ISBLANK('Municipal Info Electric'!H33),"",'Municipal Info Electric'!H33)</f>
        <v/>
      </c>
      <c r="F33" s="96" t="str">
        <f>IF(ISBLANK('Monthly Electric Supply (kWh)'!H33)," ",'Monthly Electric Supply (kWh)'!H33)</f>
        <v xml:space="preserve"> </v>
      </c>
      <c r="G33" s="201" t="str">
        <f>IF(ISBLANK('Monthly Electric Supply (kWh)'!N33)," ",'Monthly Electric Supply (kWh)'!N33)</f>
        <v xml:space="preserve"> </v>
      </c>
      <c r="H33" s="133"/>
      <c r="I33" s="133"/>
      <c r="J33" s="134"/>
      <c r="K33" s="100" t="str">
        <f>IF(ISBLANK('Municipal Info Electric'!G33),"",'Municipal Info Electric'!G33)</f>
        <v/>
      </c>
      <c r="L33" s="100" t="str">
        <f>IF(LEN(B33)=0,"",'Monthly Electric Supply (kWh)'!G33+'Monthly Electric Supply (kWh)'!J33+'Monthly Electric Supply (kWh)'!M33)</f>
        <v/>
      </c>
      <c r="M33" s="100" t="str">
        <f>IF(LEN(B33)=0,"",'Monthly Electric Supply (kWh)'!F33+'Monthly Electric Supply (kWh)'!I33+'Monthly Electric Supply (kWh)'!L33)</f>
        <v/>
      </c>
      <c r="N33" s="135" t="str">
        <f t="shared" si="3"/>
        <v/>
      </c>
      <c r="O33" s="136" t="str">
        <f t="shared" si="2"/>
        <v/>
      </c>
      <c r="P33" s="142"/>
      <c r="Q33" s="142"/>
      <c r="R33" s="142"/>
      <c r="S33" s="142"/>
      <c r="T33" s="142"/>
      <c r="U33" s="142"/>
      <c r="V33" s="140"/>
      <c r="W33" s="141"/>
    </row>
    <row r="34" spans="2:23" x14ac:dyDescent="0.25">
      <c r="B34" s="97" t="str">
        <f>IF(ISBLANK('Municipal Info Electric'!B34),"",'Municipal Info Electric'!B34)</f>
        <v/>
      </c>
      <c r="C34" s="98" t="str">
        <f>IF(ISBLANK('Municipal Info Electric'!C34),"",'Municipal Info Electric'!C34)</f>
        <v/>
      </c>
      <c r="D34" s="98" t="str">
        <f>IF(ISBLANK('Municipal Info Electric'!D34),"",'Municipal Info Electric'!D34)</f>
        <v/>
      </c>
      <c r="E34" s="99" t="str">
        <f>IF(ISBLANK('Municipal Info Electric'!H34),"",'Municipal Info Electric'!H34)</f>
        <v/>
      </c>
      <c r="F34" s="96" t="str">
        <f>IF(ISBLANK('Monthly Electric Supply (kWh)'!H34)," ",'Monthly Electric Supply (kWh)'!H34)</f>
        <v xml:space="preserve"> </v>
      </c>
      <c r="G34" s="201" t="str">
        <f>IF(ISBLANK('Monthly Electric Supply (kWh)'!N34)," ",'Monthly Electric Supply (kWh)'!N34)</f>
        <v xml:space="preserve"> </v>
      </c>
      <c r="H34" s="133"/>
      <c r="I34" s="133"/>
      <c r="J34" s="134"/>
      <c r="K34" s="100" t="str">
        <f>IF(ISBLANK('Municipal Info Electric'!G34),"",'Municipal Info Electric'!G34)</f>
        <v/>
      </c>
      <c r="L34" s="100" t="str">
        <f>IF(LEN(B34)=0,"",'Monthly Electric Supply (kWh)'!G34+'Monthly Electric Supply (kWh)'!J34+'Monthly Electric Supply (kWh)'!M34)</f>
        <v/>
      </c>
      <c r="M34" s="100" t="str">
        <f>IF(LEN(B34)=0,"",'Monthly Electric Supply (kWh)'!F34+'Monthly Electric Supply (kWh)'!I34+'Monthly Electric Supply (kWh)'!L34)</f>
        <v/>
      </c>
      <c r="N34" s="135" t="str">
        <f t="shared" si="3"/>
        <v/>
      </c>
      <c r="O34" s="136" t="str">
        <f t="shared" si="2"/>
        <v/>
      </c>
      <c r="P34" s="140"/>
      <c r="Q34" s="140"/>
      <c r="R34" s="140"/>
      <c r="S34" s="140"/>
      <c r="T34" s="140"/>
      <c r="U34" s="140"/>
      <c r="V34" s="140"/>
      <c r="W34" s="141"/>
    </row>
    <row r="35" spans="2:23" x14ac:dyDescent="0.25">
      <c r="B35" s="97" t="str">
        <f>IF(ISBLANK('Municipal Info Electric'!B35),"",'Municipal Info Electric'!B35)</f>
        <v/>
      </c>
      <c r="C35" s="98" t="str">
        <f>IF(ISBLANK('Municipal Info Electric'!C35),"",'Municipal Info Electric'!C35)</f>
        <v/>
      </c>
      <c r="D35" s="98" t="str">
        <f>IF(ISBLANK('Municipal Info Electric'!D35),"",'Municipal Info Electric'!D35)</f>
        <v/>
      </c>
      <c r="E35" s="99" t="str">
        <f>IF(ISBLANK('Municipal Info Electric'!H35),"",'Municipal Info Electric'!H35)</f>
        <v/>
      </c>
      <c r="F35" s="96" t="str">
        <f>IF(ISBLANK('Monthly Electric Supply (kWh)'!H35)," ",'Monthly Electric Supply (kWh)'!H35)</f>
        <v xml:space="preserve"> </v>
      </c>
      <c r="G35" s="201" t="str">
        <f>IF(ISBLANK('Monthly Electric Supply (kWh)'!N35)," ",'Monthly Electric Supply (kWh)'!N35)</f>
        <v xml:space="preserve"> </v>
      </c>
      <c r="H35" s="133"/>
      <c r="I35" s="133"/>
      <c r="J35" s="134"/>
      <c r="K35" s="100" t="str">
        <f>IF(ISBLANK('Municipal Info Electric'!G35),"",'Municipal Info Electric'!G35)</f>
        <v/>
      </c>
      <c r="L35" s="100" t="str">
        <f>IF(LEN(B35)=0,"",'Monthly Electric Supply (kWh)'!G35+'Monthly Electric Supply (kWh)'!J35+'Monthly Electric Supply (kWh)'!M35)</f>
        <v/>
      </c>
      <c r="M35" s="100" t="str">
        <f>IF(LEN(B35)=0,"",'Monthly Electric Supply (kWh)'!F35+'Monthly Electric Supply (kWh)'!I35+'Monthly Electric Supply (kWh)'!L35)</f>
        <v/>
      </c>
      <c r="N35" s="135" t="str">
        <f t="shared" si="3"/>
        <v/>
      </c>
      <c r="O35" s="136" t="str">
        <f t="shared" si="2"/>
        <v/>
      </c>
      <c r="P35" s="140"/>
      <c r="Q35" s="140"/>
      <c r="R35" s="140"/>
      <c r="S35" s="140"/>
      <c r="T35" s="140"/>
      <c r="U35" s="140"/>
      <c r="V35" s="140"/>
      <c r="W35" s="141"/>
    </row>
    <row r="36" spans="2:23" x14ac:dyDescent="0.25">
      <c r="B36" s="97" t="str">
        <f>IF(ISBLANK('Municipal Info Electric'!B36),"",'Municipal Info Electric'!B36)</f>
        <v/>
      </c>
      <c r="C36" s="98" t="str">
        <f>IF(ISBLANK('Municipal Info Electric'!C36),"",'Municipal Info Electric'!C36)</f>
        <v/>
      </c>
      <c r="D36" s="98" t="str">
        <f>IF(ISBLANK('Municipal Info Electric'!D36),"",'Municipal Info Electric'!D36)</f>
        <v/>
      </c>
      <c r="E36" s="99" t="str">
        <f>IF(ISBLANK('Municipal Info Electric'!H36),"",'Municipal Info Electric'!H36)</f>
        <v/>
      </c>
      <c r="F36" s="96" t="str">
        <f>IF(ISBLANK('Monthly Electric Supply (kWh)'!H36)," ",'Monthly Electric Supply (kWh)'!H36)</f>
        <v xml:space="preserve"> </v>
      </c>
      <c r="G36" s="201" t="str">
        <f>IF(ISBLANK('Monthly Electric Supply (kWh)'!N36)," ",'Monthly Electric Supply (kWh)'!N36)</f>
        <v xml:space="preserve"> </v>
      </c>
      <c r="H36" s="133"/>
      <c r="I36" s="133"/>
      <c r="J36" s="134"/>
      <c r="K36" s="100" t="str">
        <f>IF(ISBLANK('Municipal Info Electric'!G36),"",'Municipal Info Electric'!G36)</f>
        <v/>
      </c>
      <c r="L36" s="100" t="str">
        <f>IF(LEN(B36)=0,"",'Monthly Electric Supply (kWh)'!G36+'Monthly Electric Supply (kWh)'!J36+'Monthly Electric Supply (kWh)'!M36)</f>
        <v/>
      </c>
      <c r="M36" s="100" t="str">
        <f>IF(LEN(B36)=0,"",'Monthly Electric Supply (kWh)'!F36+'Monthly Electric Supply (kWh)'!I36+'Monthly Electric Supply (kWh)'!L36)</f>
        <v/>
      </c>
      <c r="N36" s="135" t="str">
        <f t="shared" si="3"/>
        <v/>
      </c>
      <c r="O36" s="136" t="str">
        <f t="shared" si="2"/>
        <v/>
      </c>
      <c r="P36" s="140"/>
      <c r="Q36" s="140"/>
      <c r="R36" s="140"/>
      <c r="S36" s="140"/>
      <c r="T36" s="140"/>
      <c r="U36" s="140"/>
      <c r="V36" s="140"/>
      <c r="W36" s="141"/>
    </row>
    <row r="37" spans="2:23" x14ac:dyDescent="0.25">
      <c r="B37" s="97" t="str">
        <f>IF(ISBLANK('Municipal Info Electric'!B37),"",'Municipal Info Electric'!B37)</f>
        <v/>
      </c>
      <c r="C37" s="98" t="str">
        <f>IF(ISBLANK('Municipal Info Electric'!C37),"",'Municipal Info Electric'!C37)</f>
        <v/>
      </c>
      <c r="D37" s="98" t="str">
        <f>IF(ISBLANK('Municipal Info Electric'!D37),"",'Municipal Info Electric'!D37)</f>
        <v/>
      </c>
      <c r="E37" s="99" t="str">
        <f>IF(ISBLANK('Municipal Info Electric'!H37),"",'Municipal Info Electric'!H37)</f>
        <v/>
      </c>
      <c r="F37" s="96" t="str">
        <f>IF(ISBLANK('Monthly Electric Supply (kWh)'!H37)," ",'Monthly Electric Supply (kWh)'!H37)</f>
        <v xml:space="preserve"> </v>
      </c>
      <c r="G37" s="201" t="str">
        <f>IF(ISBLANK('Monthly Electric Supply (kWh)'!N37)," ",'Monthly Electric Supply (kWh)'!N37)</f>
        <v xml:space="preserve"> </v>
      </c>
      <c r="H37" s="133"/>
      <c r="I37" s="133"/>
      <c r="J37" s="134"/>
      <c r="K37" s="100" t="str">
        <f>IF(ISBLANK('Municipal Info Electric'!G37),"",'Municipal Info Electric'!G37)</f>
        <v/>
      </c>
      <c r="L37" s="100" t="str">
        <f>IF(LEN(B37)=0,"",'Monthly Electric Supply (kWh)'!G37+'Monthly Electric Supply (kWh)'!J37+'Monthly Electric Supply (kWh)'!M37)</f>
        <v/>
      </c>
      <c r="M37" s="100" t="str">
        <f>IF(LEN(B37)=0,"",'Monthly Electric Supply (kWh)'!F37+'Monthly Electric Supply (kWh)'!I37+'Monthly Electric Supply (kWh)'!L37)</f>
        <v/>
      </c>
      <c r="N37" s="135" t="str">
        <f t="shared" si="3"/>
        <v/>
      </c>
      <c r="O37" s="136" t="str">
        <f t="shared" si="2"/>
        <v/>
      </c>
      <c r="P37" s="140"/>
      <c r="Q37" s="140"/>
      <c r="R37" s="140"/>
      <c r="S37" s="140"/>
      <c r="T37" s="140"/>
      <c r="U37" s="140"/>
      <c r="V37" s="140"/>
      <c r="W37" s="141"/>
    </row>
    <row r="38" spans="2:23" x14ac:dyDescent="0.25">
      <c r="B38" s="97" t="str">
        <f>IF(ISBLANK('Municipal Info Electric'!B38),"",'Municipal Info Electric'!B38)</f>
        <v/>
      </c>
      <c r="C38" s="98" t="str">
        <f>IF(ISBLANK('Municipal Info Electric'!C38),"",'Municipal Info Electric'!C38)</f>
        <v/>
      </c>
      <c r="D38" s="98" t="str">
        <f>IF(ISBLANK('Municipal Info Electric'!D38),"",'Municipal Info Electric'!D38)</f>
        <v/>
      </c>
      <c r="E38" s="99" t="str">
        <f>IF(ISBLANK('Municipal Info Electric'!H38),"",'Municipal Info Electric'!H38)</f>
        <v/>
      </c>
      <c r="F38" s="96" t="str">
        <f>IF(ISBLANK('Monthly Electric Supply (kWh)'!H38)," ",'Monthly Electric Supply (kWh)'!H38)</f>
        <v xml:space="preserve"> </v>
      </c>
      <c r="G38" s="201" t="str">
        <f>IF(ISBLANK('Monthly Electric Supply (kWh)'!N38)," ",'Monthly Electric Supply (kWh)'!N38)</f>
        <v xml:space="preserve"> </v>
      </c>
      <c r="H38" s="133"/>
      <c r="I38" s="133"/>
      <c r="J38" s="134"/>
      <c r="K38" s="100" t="str">
        <f>IF(ISBLANK('Municipal Info Electric'!G38),"",'Municipal Info Electric'!G38)</f>
        <v/>
      </c>
      <c r="L38" s="100" t="str">
        <f>IF(LEN(B38)=0,"",'Monthly Electric Supply (kWh)'!G38+'Monthly Electric Supply (kWh)'!J38+'Monthly Electric Supply (kWh)'!M38)</f>
        <v/>
      </c>
      <c r="M38" s="100" t="str">
        <f>IF(LEN(B38)=0,"",'Monthly Electric Supply (kWh)'!F38+'Monthly Electric Supply (kWh)'!I38+'Monthly Electric Supply (kWh)'!L38)</f>
        <v/>
      </c>
      <c r="N38" s="135" t="str">
        <f t="shared" si="3"/>
        <v/>
      </c>
      <c r="O38" s="136" t="str">
        <f t="shared" si="2"/>
        <v/>
      </c>
      <c r="P38" s="140"/>
      <c r="Q38" s="140"/>
      <c r="R38" s="140"/>
      <c r="S38" s="140"/>
      <c r="T38" s="140"/>
      <c r="U38" s="140"/>
      <c r="V38" s="140"/>
      <c r="W38" s="141"/>
    </row>
    <row r="39" spans="2:23" x14ac:dyDescent="0.25">
      <c r="B39" s="97" t="str">
        <f>IF(ISBLANK('Municipal Info Electric'!B39),"",'Municipal Info Electric'!B39)</f>
        <v/>
      </c>
      <c r="C39" s="98" t="str">
        <f>IF(ISBLANK('Municipal Info Electric'!C39),"",'Municipal Info Electric'!C39)</f>
        <v/>
      </c>
      <c r="D39" s="98" t="str">
        <f>IF(ISBLANK('Municipal Info Electric'!D39),"",'Municipal Info Electric'!D39)</f>
        <v/>
      </c>
      <c r="E39" s="99" t="str">
        <f>IF(ISBLANK('Municipal Info Electric'!H39),"",'Municipal Info Electric'!H39)</f>
        <v/>
      </c>
      <c r="F39" s="96" t="str">
        <f>IF(ISBLANK('Monthly Electric Supply (kWh)'!H39)," ",'Monthly Electric Supply (kWh)'!H39)</f>
        <v xml:space="preserve"> </v>
      </c>
      <c r="G39" s="201" t="str">
        <f>IF(ISBLANK('Monthly Electric Supply (kWh)'!N39)," ",'Monthly Electric Supply (kWh)'!N39)</f>
        <v xml:space="preserve"> </v>
      </c>
      <c r="H39" s="133"/>
      <c r="I39" s="133"/>
      <c r="J39" s="134"/>
      <c r="K39" s="100" t="str">
        <f>IF(ISBLANK('Municipal Info Electric'!G39),"",'Municipal Info Electric'!G39)</f>
        <v/>
      </c>
      <c r="L39" s="100" t="str">
        <f>IF(LEN(B39)=0,"",'Monthly Electric Supply (kWh)'!G39+'Monthly Electric Supply (kWh)'!J39+'Monthly Electric Supply (kWh)'!M39)</f>
        <v/>
      </c>
      <c r="M39" s="100" t="str">
        <f>IF(LEN(B39)=0,"",'Monthly Electric Supply (kWh)'!F39+'Monthly Electric Supply (kWh)'!I39+'Monthly Electric Supply (kWh)'!L39)</f>
        <v/>
      </c>
      <c r="N39" s="135" t="str">
        <f t="shared" si="3"/>
        <v/>
      </c>
      <c r="O39" s="136" t="str">
        <f t="shared" si="2"/>
        <v/>
      </c>
      <c r="P39" s="140"/>
      <c r="Q39" s="140"/>
      <c r="R39" s="140"/>
      <c r="S39" s="140"/>
      <c r="T39" s="140"/>
      <c r="U39" s="140"/>
      <c r="V39" s="140"/>
      <c r="W39" s="141"/>
    </row>
    <row r="40" spans="2:23" x14ac:dyDescent="0.25">
      <c r="B40" s="97" t="str">
        <f>IF(ISBLANK('Municipal Info Electric'!B40),"",'Municipal Info Electric'!B40)</f>
        <v/>
      </c>
      <c r="C40" s="98" t="str">
        <f>IF(ISBLANK('Municipal Info Electric'!C40),"",'Municipal Info Electric'!C40)</f>
        <v/>
      </c>
      <c r="D40" s="98" t="str">
        <f>IF(ISBLANK('Municipal Info Electric'!D40),"",'Municipal Info Electric'!D40)</f>
        <v/>
      </c>
      <c r="E40" s="99" t="str">
        <f>IF(ISBLANK('Municipal Info Electric'!H40),"",'Municipal Info Electric'!H40)</f>
        <v/>
      </c>
      <c r="F40" s="96" t="str">
        <f>IF(ISBLANK('Monthly Electric Supply (kWh)'!H40)," ",'Monthly Electric Supply (kWh)'!H40)</f>
        <v xml:space="preserve"> </v>
      </c>
      <c r="G40" s="201" t="str">
        <f>IF(ISBLANK('Monthly Electric Supply (kWh)'!N40)," ",'Monthly Electric Supply (kWh)'!N40)</f>
        <v xml:space="preserve"> </v>
      </c>
      <c r="H40" s="133"/>
      <c r="I40" s="133"/>
      <c r="J40" s="134"/>
      <c r="K40" s="100" t="str">
        <f>IF(ISBLANK('Municipal Info Electric'!G40),"",'Municipal Info Electric'!G40)</f>
        <v/>
      </c>
      <c r="L40" s="100" t="str">
        <f>IF(LEN(B40)=0,"",'Monthly Electric Supply (kWh)'!G40+'Monthly Electric Supply (kWh)'!J40+'Monthly Electric Supply (kWh)'!M40)</f>
        <v/>
      </c>
      <c r="M40" s="100" t="str">
        <f>IF(LEN(B40)=0,"",'Monthly Electric Supply (kWh)'!F40+'Monthly Electric Supply (kWh)'!I40+'Monthly Electric Supply (kWh)'!L40)</f>
        <v/>
      </c>
      <c r="N40" s="135" t="str">
        <f t="shared" si="3"/>
        <v/>
      </c>
      <c r="O40" s="136" t="str">
        <f t="shared" si="2"/>
        <v/>
      </c>
      <c r="P40" s="140"/>
      <c r="Q40" s="140"/>
      <c r="R40" s="140"/>
      <c r="S40" s="140"/>
      <c r="T40" s="140"/>
      <c r="U40" s="140"/>
      <c r="V40" s="140"/>
      <c r="W40" s="141"/>
    </row>
    <row r="41" spans="2:23" x14ac:dyDescent="0.25">
      <c r="B41" s="97" t="str">
        <f>IF(ISBLANK('Municipal Info Electric'!B41),"",'Municipal Info Electric'!B41)</f>
        <v/>
      </c>
      <c r="C41" s="98" t="str">
        <f>IF(ISBLANK('Municipal Info Electric'!C41),"",'Municipal Info Electric'!C41)</f>
        <v/>
      </c>
      <c r="D41" s="98" t="str">
        <f>IF(ISBLANK('Municipal Info Electric'!D41),"",'Municipal Info Electric'!D41)</f>
        <v/>
      </c>
      <c r="E41" s="99" t="str">
        <f>IF(ISBLANK('Municipal Info Electric'!H41),"",'Municipal Info Electric'!H41)</f>
        <v/>
      </c>
      <c r="F41" s="96" t="str">
        <f>IF(ISBLANK('Monthly Electric Supply (kWh)'!H41)," ",'Monthly Electric Supply (kWh)'!H41)</f>
        <v xml:space="preserve"> </v>
      </c>
      <c r="G41" s="201" t="str">
        <f>IF(ISBLANK('Monthly Electric Supply (kWh)'!N41)," ",'Monthly Electric Supply (kWh)'!N41)</f>
        <v xml:space="preserve"> </v>
      </c>
      <c r="H41" s="133"/>
      <c r="I41" s="133"/>
      <c r="J41" s="134"/>
      <c r="K41" s="100" t="str">
        <f>IF(ISBLANK('Municipal Info Electric'!G41),"",'Municipal Info Electric'!G41)</f>
        <v/>
      </c>
      <c r="L41" s="100" t="str">
        <f>IF(LEN(B41)=0,"",'Monthly Electric Supply (kWh)'!G41+'Monthly Electric Supply (kWh)'!J41+'Monthly Electric Supply (kWh)'!M41)</f>
        <v/>
      </c>
      <c r="M41" s="100" t="str">
        <f>IF(LEN(B41)=0,"",'Monthly Electric Supply (kWh)'!F41+'Monthly Electric Supply (kWh)'!I41+'Monthly Electric Supply (kWh)'!L41)</f>
        <v/>
      </c>
      <c r="N41" s="135" t="str">
        <f t="shared" si="3"/>
        <v/>
      </c>
      <c r="O41" s="136" t="str">
        <f t="shared" si="2"/>
        <v/>
      </c>
      <c r="P41" s="140"/>
      <c r="Q41" s="140"/>
      <c r="R41" s="140"/>
      <c r="S41" s="140"/>
      <c r="T41" s="140"/>
      <c r="U41" s="140"/>
      <c r="V41" s="140"/>
      <c r="W41" s="141"/>
    </row>
    <row r="42" spans="2:23" x14ac:dyDescent="0.25">
      <c r="B42" s="97" t="str">
        <f>IF(ISBLANK('Municipal Info Electric'!B42),"",'Municipal Info Electric'!B42)</f>
        <v/>
      </c>
      <c r="C42" s="98" t="str">
        <f>IF(ISBLANK('Municipal Info Electric'!C42),"",'Municipal Info Electric'!C42)</f>
        <v/>
      </c>
      <c r="D42" s="98" t="str">
        <f>IF(ISBLANK('Municipal Info Electric'!D42),"",'Municipal Info Electric'!D42)</f>
        <v/>
      </c>
      <c r="E42" s="99" t="str">
        <f>IF(ISBLANK('Municipal Info Electric'!H42),"",'Municipal Info Electric'!H42)</f>
        <v/>
      </c>
      <c r="F42" s="96" t="str">
        <f>IF(ISBLANK('Monthly Electric Supply (kWh)'!H42)," ",'Monthly Electric Supply (kWh)'!H42)</f>
        <v xml:space="preserve"> </v>
      </c>
      <c r="G42" s="201" t="str">
        <f>IF(ISBLANK('Monthly Electric Supply (kWh)'!N42)," ",'Monthly Electric Supply (kWh)'!N42)</f>
        <v xml:space="preserve"> </v>
      </c>
      <c r="H42" s="133"/>
      <c r="I42" s="133"/>
      <c r="J42" s="134"/>
      <c r="K42" s="100" t="str">
        <f>IF(ISBLANK('Municipal Info Electric'!G42),"",'Municipal Info Electric'!G42)</f>
        <v/>
      </c>
      <c r="L42" s="100" t="str">
        <f>IF(LEN(B42)=0,"",'Monthly Electric Supply (kWh)'!G42+'Monthly Electric Supply (kWh)'!J42+'Monthly Electric Supply (kWh)'!M42)</f>
        <v/>
      </c>
      <c r="M42" s="100" t="str">
        <f>IF(LEN(B42)=0,"",'Monthly Electric Supply (kWh)'!F42+'Monthly Electric Supply (kWh)'!I42+'Monthly Electric Supply (kWh)'!L42)</f>
        <v/>
      </c>
      <c r="N42" s="135" t="str">
        <f t="shared" si="3"/>
        <v/>
      </c>
      <c r="O42" s="136" t="str">
        <f t="shared" si="2"/>
        <v/>
      </c>
      <c r="P42" s="140"/>
      <c r="Q42" s="140"/>
      <c r="R42" s="140"/>
      <c r="S42" s="140"/>
      <c r="T42" s="140"/>
      <c r="U42" s="140"/>
      <c r="V42" s="140"/>
      <c r="W42" s="141"/>
    </row>
    <row r="43" spans="2:23" x14ac:dyDescent="0.25">
      <c r="B43" s="97" t="str">
        <f>IF(ISBLANK('Municipal Info Electric'!B43),"",'Municipal Info Electric'!B43)</f>
        <v/>
      </c>
      <c r="C43" s="98" t="str">
        <f>IF(ISBLANK('Municipal Info Electric'!C43),"",'Municipal Info Electric'!C43)</f>
        <v/>
      </c>
      <c r="D43" s="98" t="str">
        <f>IF(ISBLANK('Municipal Info Electric'!D43),"",'Municipal Info Electric'!D43)</f>
        <v/>
      </c>
      <c r="E43" s="99" t="str">
        <f>IF(ISBLANK('Municipal Info Electric'!H43),"",'Municipal Info Electric'!H43)</f>
        <v/>
      </c>
      <c r="F43" s="96" t="str">
        <f>IF(ISBLANK('Monthly Electric Supply (kWh)'!H43)," ",'Monthly Electric Supply (kWh)'!H43)</f>
        <v xml:space="preserve"> </v>
      </c>
      <c r="G43" s="201" t="str">
        <f>IF(ISBLANK('Monthly Electric Supply (kWh)'!N43)," ",'Monthly Electric Supply (kWh)'!N43)</f>
        <v xml:space="preserve"> </v>
      </c>
      <c r="H43" s="133"/>
      <c r="I43" s="133"/>
      <c r="J43" s="134"/>
      <c r="K43" s="100" t="str">
        <f>IF(ISBLANK('Municipal Info Electric'!G43),"",'Municipal Info Electric'!G43)</f>
        <v/>
      </c>
      <c r="L43" s="100" t="str">
        <f>IF(LEN(B43)=0,"",'Monthly Electric Supply (kWh)'!G43+'Monthly Electric Supply (kWh)'!J43+'Monthly Electric Supply (kWh)'!M43)</f>
        <v/>
      </c>
      <c r="M43" s="100" t="str">
        <f>IF(LEN(B43)=0,"",'Monthly Electric Supply (kWh)'!F43+'Monthly Electric Supply (kWh)'!I43+'Monthly Electric Supply (kWh)'!L43)</f>
        <v/>
      </c>
      <c r="N43" s="135" t="str">
        <f t="shared" si="3"/>
        <v/>
      </c>
      <c r="O43" s="136" t="str">
        <f t="shared" si="2"/>
        <v/>
      </c>
      <c r="P43" s="140"/>
      <c r="Q43" s="140"/>
      <c r="R43" s="140"/>
      <c r="S43" s="140"/>
      <c r="T43" s="140"/>
      <c r="U43" s="140"/>
      <c r="V43" s="140"/>
      <c r="W43" s="141"/>
    </row>
    <row r="44" spans="2:23" x14ac:dyDescent="0.25">
      <c r="B44" s="97" t="str">
        <f>IF(ISBLANK('Municipal Info Electric'!B44),"",'Municipal Info Electric'!B44)</f>
        <v/>
      </c>
      <c r="C44" s="98" t="str">
        <f>IF(ISBLANK('Municipal Info Electric'!C44),"",'Municipal Info Electric'!C44)</f>
        <v/>
      </c>
      <c r="D44" s="98" t="str">
        <f>IF(ISBLANK('Municipal Info Electric'!D44),"",'Municipal Info Electric'!D44)</f>
        <v/>
      </c>
      <c r="E44" s="99" t="str">
        <f>IF(ISBLANK('Municipal Info Electric'!H44),"",'Municipal Info Electric'!H44)</f>
        <v/>
      </c>
      <c r="F44" s="96" t="str">
        <f>IF(ISBLANK('Monthly Electric Supply (kWh)'!H44)," ",'Monthly Electric Supply (kWh)'!H44)</f>
        <v xml:space="preserve"> </v>
      </c>
      <c r="G44" s="201" t="str">
        <f>IF(ISBLANK('Monthly Electric Supply (kWh)'!N44)," ",'Monthly Electric Supply (kWh)'!N44)</f>
        <v xml:space="preserve"> </v>
      </c>
      <c r="H44" s="133"/>
      <c r="I44" s="133"/>
      <c r="J44" s="134"/>
      <c r="K44" s="100" t="str">
        <f>IF(ISBLANK('Municipal Info Electric'!G44),"",'Municipal Info Electric'!G44)</f>
        <v/>
      </c>
      <c r="L44" s="100" t="str">
        <f>IF(LEN(B44)=0,"",'Monthly Electric Supply (kWh)'!G44+'Monthly Electric Supply (kWh)'!J44+'Monthly Electric Supply (kWh)'!M44)</f>
        <v/>
      </c>
      <c r="M44" s="100" t="str">
        <f>IF(LEN(B44)=0,"",'Monthly Electric Supply (kWh)'!F44+'Monthly Electric Supply (kWh)'!I44+'Monthly Electric Supply (kWh)'!L44)</f>
        <v/>
      </c>
      <c r="N44" s="135" t="str">
        <f t="shared" si="3"/>
        <v/>
      </c>
      <c r="O44" s="136" t="str">
        <f t="shared" si="2"/>
        <v/>
      </c>
      <c r="P44" s="140"/>
      <c r="Q44" s="140"/>
      <c r="R44" s="140"/>
      <c r="S44" s="140"/>
      <c r="T44" s="140"/>
      <c r="U44" s="140"/>
      <c r="V44" s="140"/>
      <c r="W44" s="141"/>
    </row>
    <row r="45" spans="2:23" x14ac:dyDescent="0.25">
      <c r="B45" s="97" t="str">
        <f>IF(ISBLANK('Municipal Info Electric'!B45),"",'Municipal Info Electric'!B45)</f>
        <v/>
      </c>
      <c r="C45" s="98" t="str">
        <f>IF(ISBLANK('Municipal Info Electric'!C45),"",'Municipal Info Electric'!C45)</f>
        <v/>
      </c>
      <c r="D45" s="98" t="str">
        <f>IF(ISBLANK('Municipal Info Electric'!D45),"",'Municipal Info Electric'!D45)</f>
        <v/>
      </c>
      <c r="E45" s="99" t="str">
        <f>IF(ISBLANK('Municipal Info Electric'!H45),"",'Municipal Info Electric'!H45)</f>
        <v/>
      </c>
      <c r="F45" s="96" t="str">
        <f>IF(ISBLANK('Monthly Electric Supply (kWh)'!H45)," ",'Monthly Electric Supply (kWh)'!H45)</f>
        <v xml:space="preserve"> </v>
      </c>
      <c r="G45" s="201" t="str">
        <f>IF(ISBLANK('Monthly Electric Supply (kWh)'!N45)," ",'Monthly Electric Supply (kWh)'!N45)</f>
        <v xml:space="preserve"> </v>
      </c>
      <c r="H45" s="133"/>
      <c r="I45" s="133"/>
      <c r="J45" s="134"/>
      <c r="K45" s="100" t="str">
        <f>IF(ISBLANK('Municipal Info Electric'!G45),"",'Municipal Info Electric'!G45)</f>
        <v/>
      </c>
      <c r="L45" s="100" t="str">
        <f>IF(LEN(B45)=0,"",'Monthly Electric Supply (kWh)'!G45+'Monthly Electric Supply (kWh)'!J45+'Monthly Electric Supply (kWh)'!M45)</f>
        <v/>
      </c>
      <c r="M45" s="100" t="str">
        <f>IF(LEN(B45)=0,"",'Monthly Electric Supply (kWh)'!F45+'Monthly Electric Supply (kWh)'!I45+'Monthly Electric Supply (kWh)'!L45)</f>
        <v/>
      </c>
      <c r="N45" s="135" t="str">
        <f t="shared" si="3"/>
        <v/>
      </c>
      <c r="O45" s="136" t="str">
        <f t="shared" si="2"/>
        <v/>
      </c>
      <c r="P45" s="140"/>
      <c r="Q45" s="140"/>
      <c r="R45" s="140"/>
      <c r="S45" s="140"/>
      <c r="T45" s="140"/>
      <c r="U45" s="140"/>
      <c r="V45" s="140"/>
      <c r="W45" s="141"/>
    </row>
    <row r="46" spans="2:23" x14ac:dyDescent="0.25">
      <c r="B46" s="97" t="str">
        <f>IF(ISBLANK('Municipal Info Electric'!B46),"",'Municipal Info Electric'!B46)</f>
        <v/>
      </c>
      <c r="C46" s="98" t="str">
        <f>IF(ISBLANK('Municipal Info Electric'!C46),"",'Municipal Info Electric'!C46)</f>
        <v/>
      </c>
      <c r="D46" s="98" t="str">
        <f>IF(ISBLANK('Municipal Info Electric'!D46),"",'Municipal Info Electric'!D46)</f>
        <v/>
      </c>
      <c r="E46" s="99" t="str">
        <f>IF(ISBLANK('Municipal Info Electric'!H46),"",'Municipal Info Electric'!H46)</f>
        <v/>
      </c>
      <c r="F46" s="96" t="str">
        <f>IF(ISBLANK('Monthly Electric Supply (kWh)'!H46)," ",'Monthly Electric Supply (kWh)'!H46)</f>
        <v xml:space="preserve"> </v>
      </c>
      <c r="G46" s="201" t="str">
        <f>IF(ISBLANK('Monthly Electric Supply (kWh)'!N46)," ",'Monthly Electric Supply (kWh)'!N46)</f>
        <v xml:space="preserve"> </v>
      </c>
      <c r="H46" s="133"/>
      <c r="I46" s="133"/>
      <c r="J46" s="134"/>
      <c r="K46" s="100" t="str">
        <f>IF(ISBLANK('Municipal Info Electric'!G46),"",'Municipal Info Electric'!G46)</f>
        <v/>
      </c>
      <c r="L46" s="100" t="str">
        <f>IF(LEN(B46)=0,"",'Monthly Electric Supply (kWh)'!G46+'Monthly Electric Supply (kWh)'!J46+'Monthly Electric Supply (kWh)'!M46)</f>
        <v/>
      </c>
      <c r="M46" s="100" t="str">
        <f>IF(LEN(B46)=0,"",'Monthly Electric Supply (kWh)'!F46+'Monthly Electric Supply (kWh)'!I46+'Monthly Electric Supply (kWh)'!L46)</f>
        <v/>
      </c>
      <c r="N46" s="135" t="str">
        <f t="shared" si="3"/>
        <v/>
      </c>
      <c r="O46" s="136" t="str">
        <f t="shared" si="2"/>
        <v/>
      </c>
      <c r="P46" s="140"/>
      <c r="Q46" s="140"/>
      <c r="R46" s="140"/>
      <c r="S46" s="140"/>
      <c r="T46" s="140"/>
      <c r="U46" s="140"/>
      <c r="V46" s="140"/>
      <c r="W46" s="141"/>
    </row>
    <row r="47" spans="2:23" x14ac:dyDescent="0.25">
      <c r="B47" s="97" t="str">
        <f>IF(ISBLANK('Municipal Info Electric'!B47),"",'Municipal Info Electric'!B47)</f>
        <v/>
      </c>
      <c r="C47" s="98" t="str">
        <f>IF(ISBLANK('Municipal Info Electric'!C47),"",'Municipal Info Electric'!C47)</f>
        <v/>
      </c>
      <c r="D47" s="98" t="str">
        <f>IF(ISBLANK('Municipal Info Electric'!D47),"",'Municipal Info Electric'!D47)</f>
        <v/>
      </c>
      <c r="E47" s="99" t="str">
        <f>IF(ISBLANK('Municipal Info Electric'!H47),"",'Municipal Info Electric'!H47)</f>
        <v/>
      </c>
      <c r="F47" s="96" t="str">
        <f>IF(ISBLANK('Monthly Electric Supply (kWh)'!H47)," ",'Monthly Electric Supply (kWh)'!H47)</f>
        <v xml:space="preserve"> </v>
      </c>
      <c r="G47" s="201" t="str">
        <f>IF(ISBLANK('Monthly Electric Supply (kWh)'!N47)," ",'Monthly Electric Supply (kWh)'!N47)</f>
        <v xml:space="preserve"> </v>
      </c>
      <c r="H47" s="133"/>
      <c r="I47" s="133"/>
      <c r="J47" s="134"/>
      <c r="K47" s="100" t="str">
        <f>IF(ISBLANK('Municipal Info Electric'!G47),"",'Municipal Info Electric'!G47)</f>
        <v/>
      </c>
      <c r="L47" s="100" t="str">
        <f>IF(LEN(B47)=0,"",'Monthly Electric Supply (kWh)'!G47+'Monthly Electric Supply (kWh)'!J47+'Monthly Electric Supply (kWh)'!M47)</f>
        <v/>
      </c>
      <c r="M47" s="100" t="str">
        <f>IF(LEN(B47)=0,"",'Monthly Electric Supply (kWh)'!F47+'Monthly Electric Supply (kWh)'!I47+'Monthly Electric Supply (kWh)'!L47)</f>
        <v/>
      </c>
      <c r="N47" s="135" t="str">
        <f t="shared" si="3"/>
        <v/>
      </c>
      <c r="O47" s="136" t="str">
        <f t="shared" si="2"/>
        <v/>
      </c>
      <c r="P47" s="140"/>
      <c r="Q47" s="140"/>
      <c r="R47" s="140"/>
      <c r="S47" s="140"/>
      <c r="T47" s="140"/>
      <c r="U47" s="140"/>
      <c r="V47" s="140"/>
      <c r="W47" s="141"/>
    </row>
    <row r="48" spans="2:23" x14ac:dyDescent="0.25">
      <c r="B48" s="97" t="str">
        <f>IF(ISBLANK('Municipal Info Electric'!B48),"",'Municipal Info Electric'!B48)</f>
        <v/>
      </c>
      <c r="C48" s="98" t="str">
        <f>IF(ISBLANK('Municipal Info Electric'!C48),"",'Municipal Info Electric'!C48)</f>
        <v/>
      </c>
      <c r="D48" s="98" t="str">
        <f>IF(ISBLANK('Municipal Info Electric'!D48),"",'Municipal Info Electric'!D48)</f>
        <v/>
      </c>
      <c r="E48" s="99" t="str">
        <f>IF(ISBLANK('Municipal Info Electric'!H48),"",'Municipal Info Electric'!H48)</f>
        <v/>
      </c>
      <c r="F48" s="96" t="str">
        <f>IF(ISBLANK('Monthly Electric Supply (kWh)'!H48)," ",'Monthly Electric Supply (kWh)'!H48)</f>
        <v xml:space="preserve"> </v>
      </c>
      <c r="G48" s="201" t="str">
        <f>IF(ISBLANK('Monthly Electric Supply (kWh)'!N48)," ",'Monthly Electric Supply (kWh)'!N48)</f>
        <v xml:space="preserve"> </v>
      </c>
      <c r="H48" s="133"/>
      <c r="I48" s="133"/>
      <c r="J48" s="134"/>
      <c r="K48" s="100" t="str">
        <f>IF(ISBLANK('Municipal Info Electric'!G48),"",'Municipal Info Electric'!G48)</f>
        <v/>
      </c>
      <c r="L48" s="100" t="str">
        <f>IF(LEN(B48)=0,"",'Monthly Electric Supply (kWh)'!G48+'Monthly Electric Supply (kWh)'!J48+'Monthly Electric Supply (kWh)'!M48)</f>
        <v/>
      </c>
      <c r="M48" s="100" t="str">
        <f>IF(LEN(B48)=0,"",'Monthly Electric Supply (kWh)'!F48+'Monthly Electric Supply (kWh)'!I48+'Monthly Electric Supply (kWh)'!L48)</f>
        <v/>
      </c>
      <c r="N48" s="135" t="str">
        <f t="shared" si="3"/>
        <v/>
      </c>
      <c r="O48" s="136" t="str">
        <f t="shared" si="2"/>
        <v/>
      </c>
      <c r="P48" s="140"/>
      <c r="Q48" s="140"/>
      <c r="R48" s="140"/>
      <c r="S48" s="140"/>
      <c r="T48" s="140"/>
      <c r="U48" s="140"/>
      <c r="V48" s="140"/>
      <c r="W48" s="141"/>
    </row>
    <row r="49" spans="2:23" x14ac:dyDescent="0.25">
      <c r="B49" s="97" t="str">
        <f>IF(ISBLANK('Municipal Info Electric'!B49),"",'Municipal Info Electric'!B49)</f>
        <v/>
      </c>
      <c r="C49" s="98" t="str">
        <f>IF(ISBLANK('Municipal Info Electric'!C49),"",'Municipal Info Electric'!C49)</f>
        <v/>
      </c>
      <c r="D49" s="98" t="str">
        <f>IF(ISBLANK('Municipal Info Electric'!D49),"",'Municipal Info Electric'!D49)</f>
        <v/>
      </c>
      <c r="E49" s="99" t="str">
        <f>IF(ISBLANK('Municipal Info Electric'!H49),"",'Municipal Info Electric'!H49)</f>
        <v/>
      </c>
      <c r="F49" s="96" t="str">
        <f>IF(ISBLANK('Monthly Electric Supply (kWh)'!H49)," ",'Monthly Electric Supply (kWh)'!H49)</f>
        <v xml:space="preserve"> </v>
      </c>
      <c r="G49" s="201" t="str">
        <f>IF(ISBLANK('Monthly Electric Supply (kWh)'!N49)," ",'Monthly Electric Supply (kWh)'!N49)</f>
        <v xml:space="preserve"> </v>
      </c>
      <c r="H49" s="133"/>
      <c r="I49" s="133"/>
      <c r="J49" s="134"/>
      <c r="K49" s="100" t="str">
        <f>IF(ISBLANK('Municipal Info Electric'!G49),"",'Municipal Info Electric'!G49)</f>
        <v/>
      </c>
      <c r="L49" s="100" t="str">
        <f>IF(LEN(B49)=0,"",'Monthly Electric Supply (kWh)'!G49+'Monthly Electric Supply (kWh)'!J49+'Monthly Electric Supply (kWh)'!M49)</f>
        <v/>
      </c>
      <c r="M49" s="100" t="str">
        <f>IF(LEN(B49)=0,"",'Monthly Electric Supply (kWh)'!F49+'Monthly Electric Supply (kWh)'!I49+'Monthly Electric Supply (kWh)'!L49)</f>
        <v/>
      </c>
      <c r="N49" s="135" t="str">
        <f t="shared" si="3"/>
        <v/>
      </c>
      <c r="O49" s="136" t="str">
        <f t="shared" si="2"/>
        <v/>
      </c>
      <c r="P49" s="140"/>
      <c r="Q49" s="140"/>
      <c r="R49" s="140"/>
      <c r="S49" s="140"/>
      <c r="T49" s="140"/>
      <c r="U49" s="140"/>
      <c r="V49" s="140"/>
      <c r="W49" s="141"/>
    </row>
    <row r="50" spans="2:23" x14ac:dyDescent="0.25">
      <c r="B50" s="97" t="str">
        <f>IF(ISBLANK('Municipal Info Electric'!B50),"",'Municipal Info Electric'!B50)</f>
        <v/>
      </c>
      <c r="C50" s="98" t="str">
        <f>IF(ISBLANK('Municipal Info Electric'!C50),"",'Municipal Info Electric'!C50)</f>
        <v/>
      </c>
      <c r="D50" s="98" t="str">
        <f>IF(ISBLANK('Municipal Info Electric'!D50),"",'Municipal Info Electric'!D50)</f>
        <v/>
      </c>
      <c r="E50" s="99" t="str">
        <f>IF(ISBLANK('Municipal Info Electric'!H50),"",'Municipal Info Electric'!H50)</f>
        <v/>
      </c>
      <c r="F50" s="96" t="str">
        <f>IF(ISBLANK('Monthly Electric Supply (kWh)'!H50)," ",'Monthly Electric Supply (kWh)'!H50)</f>
        <v xml:space="preserve"> </v>
      </c>
      <c r="G50" s="201" t="str">
        <f>IF(ISBLANK('Monthly Electric Supply (kWh)'!N50)," ",'Monthly Electric Supply (kWh)'!N50)</f>
        <v xml:space="preserve"> </v>
      </c>
      <c r="H50" s="133"/>
      <c r="I50" s="133"/>
      <c r="J50" s="134"/>
      <c r="K50" s="100" t="str">
        <f>IF(ISBLANK('Municipal Info Electric'!G50),"",'Municipal Info Electric'!G50)</f>
        <v/>
      </c>
      <c r="L50" s="100" t="str">
        <f>IF(LEN(B50)=0,"",'Monthly Electric Supply (kWh)'!G50+'Monthly Electric Supply (kWh)'!J50+'Monthly Electric Supply (kWh)'!M50)</f>
        <v/>
      </c>
      <c r="M50" s="100" t="str">
        <f>IF(LEN(B50)=0,"",'Monthly Electric Supply (kWh)'!F50+'Monthly Electric Supply (kWh)'!I50+'Monthly Electric Supply (kWh)'!L50)</f>
        <v/>
      </c>
      <c r="N50" s="135" t="str">
        <f t="shared" si="3"/>
        <v/>
      </c>
      <c r="O50" s="136" t="str">
        <f t="shared" si="2"/>
        <v/>
      </c>
      <c r="P50" s="140"/>
      <c r="Q50" s="140"/>
      <c r="R50" s="140"/>
      <c r="S50" s="140"/>
      <c r="T50" s="140"/>
      <c r="U50" s="140"/>
      <c r="V50" s="140"/>
      <c r="W50" s="141"/>
    </row>
    <row r="51" spans="2:23" x14ac:dyDescent="0.25">
      <c r="B51" s="97" t="str">
        <f>IF(ISBLANK('Municipal Info Electric'!B51),"",'Municipal Info Electric'!B51)</f>
        <v/>
      </c>
      <c r="C51" s="98" t="str">
        <f>IF(ISBLANK('Municipal Info Electric'!C51),"",'Municipal Info Electric'!C51)</f>
        <v/>
      </c>
      <c r="D51" s="98" t="str">
        <f>IF(ISBLANK('Municipal Info Electric'!D51),"",'Municipal Info Electric'!D51)</f>
        <v/>
      </c>
      <c r="E51" s="99" t="str">
        <f>IF(ISBLANK('Municipal Info Electric'!H51),"",'Municipal Info Electric'!H51)</f>
        <v/>
      </c>
      <c r="F51" s="96" t="str">
        <f>IF(ISBLANK('Monthly Electric Supply (kWh)'!H51)," ",'Monthly Electric Supply (kWh)'!H51)</f>
        <v xml:space="preserve"> </v>
      </c>
      <c r="G51" s="201" t="str">
        <f>IF(ISBLANK('Monthly Electric Supply (kWh)'!N51)," ",'Monthly Electric Supply (kWh)'!N51)</f>
        <v xml:space="preserve"> </v>
      </c>
      <c r="H51" s="133"/>
      <c r="I51" s="133"/>
      <c r="J51" s="134"/>
      <c r="K51" s="100" t="str">
        <f>IF(ISBLANK('Municipal Info Electric'!G51),"",'Municipal Info Electric'!G51)</f>
        <v/>
      </c>
      <c r="L51" s="100" t="str">
        <f>IF(LEN(B51)=0,"",'Monthly Electric Supply (kWh)'!G51+'Monthly Electric Supply (kWh)'!J51+'Monthly Electric Supply (kWh)'!M51)</f>
        <v/>
      </c>
      <c r="M51" s="100" t="str">
        <f>IF(LEN(B51)=0,"",'Monthly Electric Supply (kWh)'!F51+'Monthly Electric Supply (kWh)'!I51+'Monthly Electric Supply (kWh)'!L51)</f>
        <v/>
      </c>
      <c r="N51" s="135" t="str">
        <f t="shared" si="3"/>
        <v/>
      </c>
      <c r="O51" s="136" t="str">
        <f t="shared" si="2"/>
        <v/>
      </c>
      <c r="P51" s="140"/>
      <c r="Q51" s="140"/>
      <c r="R51" s="140"/>
      <c r="S51" s="140"/>
      <c r="T51" s="140"/>
      <c r="U51" s="140"/>
      <c r="V51" s="140"/>
      <c r="W51" s="141"/>
    </row>
    <row r="52" spans="2:23" x14ac:dyDescent="0.25">
      <c r="B52" s="97" t="str">
        <f>IF(ISBLANK('Municipal Info Electric'!B52),"",'Municipal Info Electric'!B52)</f>
        <v/>
      </c>
      <c r="C52" s="98" t="str">
        <f>IF(ISBLANK('Municipal Info Electric'!C52),"",'Municipal Info Electric'!C52)</f>
        <v/>
      </c>
      <c r="D52" s="98" t="str">
        <f>IF(ISBLANK('Municipal Info Electric'!D52),"",'Municipal Info Electric'!D52)</f>
        <v/>
      </c>
      <c r="E52" s="99" t="str">
        <f>IF(ISBLANK('Municipal Info Electric'!H52),"",'Municipal Info Electric'!H52)</f>
        <v/>
      </c>
      <c r="F52" s="96" t="str">
        <f>IF(ISBLANK('Monthly Electric Supply (kWh)'!H52)," ",'Monthly Electric Supply (kWh)'!H52)</f>
        <v xml:space="preserve"> </v>
      </c>
      <c r="G52" s="201" t="str">
        <f>IF(ISBLANK('Monthly Electric Supply (kWh)'!N52)," ",'Monthly Electric Supply (kWh)'!N52)</f>
        <v xml:space="preserve"> </v>
      </c>
      <c r="H52" s="133"/>
      <c r="I52" s="133"/>
      <c r="J52" s="134"/>
      <c r="K52" s="100" t="str">
        <f>IF(ISBLANK('Municipal Info Electric'!G52),"",'Municipal Info Electric'!G52)</f>
        <v/>
      </c>
      <c r="L52" s="100" t="str">
        <f>IF(LEN(B52)=0,"",'Monthly Electric Supply (kWh)'!G52+'Monthly Electric Supply (kWh)'!J52+'Monthly Electric Supply (kWh)'!M52)</f>
        <v/>
      </c>
      <c r="M52" s="100" t="str">
        <f>IF(LEN(B52)=0,"",'Monthly Electric Supply (kWh)'!F52+'Monthly Electric Supply (kWh)'!I52+'Monthly Electric Supply (kWh)'!L52)</f>
        <v/>
      </c>
      <c r="N52" s="135" t="str">
        <f t="shared" si="3"/>
        <v/>
      </c>
      <c r="O52" s="136" t="str">
        <f t="shared" si="2"/>
        <v/>
      </c>
      <c r="P52" s="140"/>
      <c r="Q52" s="140"/>
      <c r="R52" s="140"/>
      <c r="S52" s="140"/>
      <c r="T52" s="140"/>
      <c r="U52" s="140"/>
      <c r="V52" s="140"/>
      <c r="W52" s="141"/>
    </row>
    <row r="53" spans="2:23" x14ac:dyDescent="0.25">
      <c r="B53" s="97" t="str">
        <f>IF(ISBLANK('Municipal Info Electric'!B53),"",'Municipal Info Electric'!B53)</f>
        <v/>
      </c>
      <c r="C53" s="98" t="str">
        <f>IF(ISBLANK('Municipal Info Electric'!C53),"",'Municipal Info Electric'!C53)</f>
        <v/>
      </c>
      <c r="D53" s="98" t="str">
        <f>IF(ISBLANK('Municipal Info Electric'!D53),"",'Municipal Info Electric'!D53)</f>
        <v/>
      </c>
      <c r="E53" s="99" t="str">
        <f>IF(ISBLANK('Municipal Info Electric'!H53),"",'Municipal Info Electric'!H53)</f>
        <v/>
      </c>
      <c r="F53" s="96" t="str">
        <f>IF(ISBLANK('Monthly Electric Supply (kWh)'!H53)," ",'Monthly Electric Supply (kWh)'!H53)</f>
        <v xml:space="preserve"> </v>
      </c>
      <c r="G53" s="201" t="str">
        <f>IF(ISBLANK('Monthly Electric Supply (kWh)'!N53)," ",'Monthly Electric Supply (kWh)'!N53)</f>
        <v xml:space="preserve"> </v>
      </c>
      <c r="H53" s="133"/>
      <c r="I53" s="133"/>
      <c r="J53" s="134"/>
      <c r="K53" s="100" t="str">
        <f>IF(ISBLANK('Municipal Info Electric'!G53),"",'Municipal Info Electric'!G53)</f>
        <v/>
      </c>
      <c r="L53" s="100" t="str">
        <f>IF(LEN(B53)=0,"",'Monthly Electric Supply (kWh)'!G53+'Monthly Electric Supply (kWh)'!J53+'Monthly Electric Supply (kWh)'!M53)</f>
        <v/>
      </c>
      <c r="M53" s="100" t="str">
        <f>IF(LEN(B53)=0,"",'Monthly Electric Supply (kWh)'!F53+'Monthly Electric Supply (kWh)'!I53+'Monthly Electric Supply (kWh)'!L53)</f>
        <v/>
      </c>
      <c r="N53" s="135" t="str">
        <f t="shared" si="3"/>
        <v/>
      </c>
      <c r="O53" s="136" t="str">
        <f t="shared" si="2"/>
        <v/>
      </c>
      <c r="P53" s="140"/>
      <c r="Q53" s="140"/>
      <c r="R53" s="140"/>
      <c r="S53" s="140"/>
      <c r="T53" s="140"/>
      <c r="U53" s="140"/>
      <c r="V53" s="140"/>
      <c r="W53" s="141"/>
    </row>
    <row r="54" spans="2:23" x14ac:dyDescent="0.25">
      <c r="B54" s="97" t="str">
        <f>IF(ISBLANK('Municipal Info Electric'!B54),"",'Municipal Info Electric'!B54)</f>
        <v/>
      </c>
      <c r="C54" s="98" t="str">
        <f>IF(ISBLANK('Municipal Info Electric'!C54),"",'Municipal Info Electric'!C54)</f>
        <v/>
      </c>
      <c r="D54" s="98" t="str">
        <f>IF(ISBLANK('Municipal Info Electric'!D54),"",'Municipal Info Electric'!D54)</f>
        <v/>
      </c>
      <c r="E54" s="99" t="str">
        <f>IF(ISBLANK('Municipal Info Electric'!H54),"",'Municipal Info Electric'!H54)</f>
        <v/>
      </c>
      <c r="F54" s="96" t="str">
        <f>IF(ISBLANK('Monthly Electric Supply (kWh)'!H54)," ",'Monthly Electric Supply (kWh)'!H54)</f>
        <v xml:space="preserve"> </v>
      </c>
      <c r="G54" s="201" t="str">
        <f>IF(ISBLANK('Monthly Electric Supply (kWh)'!N54)," ",'Monthly Electric Supply (kWh)'!N54)</f>
        <v xml:space="preserve"> </v>
      </c>
      <c r="H54" s="133"/>
      <c r="I54" s="133"/>
      <c r="J54" s="134"/>
      <c r="K54" s="100" t="str">
        <f>IF(ISBLANK('Municipal Info Electric'!G54),"",'Municipal Info Electric'!G54)</f>
        <v/>
      </c>
      <c r="L54" s="100" t="str">
        <f>IF(LEN(B54)=0,"",'Monthly Electric Supply (kWh)'!G54+'Monthly Electric Supply (kWh)'!J54+'Monthly Electric Supply (kWh)'!M54)</f>
        <v/>
      </c>
      <c r="M54" s="100" t="str">
        <f>IF(LEN(B54)=0,"",'Monthly Electric Supply (kWh)'!F54+'Monthly Electric Supply (kWh)'!I54+'Monthly Electric Supply (kWh)'!L54)</f>
        <v/>
      </c>
      <c r="N54" s="135" t="str">
        <f t="shared" si="3"/>
        <v/>
      </c>
      <c r="O54" s="136" t="str">
        <f t="shared" si="2"/>
        <v/>
      </c>
      <c r="P54" s="140"/>
      <c r="Q54" s="140"/>
      <c r="R54" s="140"/>
      <c r="S54" s="140"/>
      <c r="T54" s="140"/>
      <c r="U54" s="140"/>
      <c r="V54" s="140"/>
      <c r="W54" s="141"/>
    </row>
    <row r="55" spans="2:23" x14ac:dyDescent="0.25">
      <c r="B55" s="97" t="str">
        <f>IF(ISBLANK('Municipal Info Electric'!B55),"",'Municipal Info Electric'!B55)</f>
        <v/>
      </c>
      <c r="C55" s="98" t="str">
        <f>IF(ISBLANK('Municipal Info Electric'!C55),"",'Municipal Info Electric'!C55)</f>
        <v/>
      </c>
      <c r="D55" s="98" t="str">
        <f>IF(ISBLANK('Municipal Info Electric'!D55),"",'Municipal Info Electric'!D55)</f>
        <v/>
      </c>
      <c r="E55" s="99" t="str">
        <f>IF(ISBLANK('Municipal Info Electric'!H55),"",'Municipal Info Electric'!H55)</f>
        <v/>
      </c>
      <c r="F55" s="96" t="str">
        <f>IF(ISBLANK('Monthly Electric Supply (kWh)'!H55)," ",'Monthly Electric Supply (kWh)'!H55)</f>
        <v xml:space="preserve"> </v>
      </c>
      <c r="G55" s="201" t="str">
        <f>IF(ISBLANK('Monthly Electric Supply (kWh)'!N55)," ",'Monthly Electric Supply (kWh)'!N55)</f>
        <v xml:space="preserve"> </v>
      </c>
      <c r="H55" s="133"/>
      <c r="I55" s="133"/>
      <c r="J55" s="134"/>
      <c r="K55" s="100" t="str">
        <f>IF(ISBLANK('Municipal Info Electric'!G55),"",'Municipal Info Electric'!G55)</f>
        <v/>
      </c>
      <c r="L55" s="100" t="str">
        <f>IF(LEN(B55)=0,"",'Monthly Electric Supply (kWh)'!G55+'Monthly Electric Supply (kWh)'!J55+'Monthly Electric Supply (kWh)'!M55)</f>
        <v/>
      </c>
      <c r="M55" s="100" t="str">
        <f>IF(LEN(B55)=0,"",'Monthly Electric Supply (kWh)'!F55+'Monthly Electric Supply (kWh)'!I55+'Monthly Electric Supply (kWh)'!L55)</f>
        <v/>
      </c>
      <c r="N55" s="135" t="str">
        <f t="shared" si="3"/>
        <v/>
      </c>
      <c r="O55" s="136" t="str">
        <f t="shared" si="2"/>
        <v/>
      </c>
      <c r="P55" s="140"/>
      <c r="Q55" s="140"/>
      <c r="R55" s="140"/>
      <c r="S55" s="140"/>
      <c r="T55" s="140"/>
      <c r="U55" s="140"/>
      <c r="V55" s="140"/>
      <c r="W55" s="141"/>
    </row>
    <row r="56" spans="2:23" x14ac:dyDescent="0.25">
      <c r="B56" s="97" t="str">
        <f>IF(ISBLANK('Municipal Info Electric'!B56),"",'Municipal Info Electric'!B56)</f>
        <v/>
      </c>
      <c r="C56" s="98" t="str">
        <f>IF(ISBLANK('Municipal Info Electric'!C56),"",'Municipal Info Electric'!C56)</f>
        <v/>
      </c>
      <c r="D56" s="98" t="str">
        <f>IF(ISBLANK('Municipal Info Electric'!D56),"",'Municipal Info Electric'!D56)</f>
        <v/>
      </c>
      <c r="E56" s="99" t="str">
        <f>IF(ISBLANK('Municipal Info Electric'!H56),"",'Municipal Info Electric'!H56)</f>
        <v/>
      </c>
      <c r="F56" s="96" t="str">
        <f>IF(ISBLANK('Monthly Electric Supply (kWh)'!H56)," ",'Monthly Electric Supply (kWh)'!H56)</f>
        <v xml:space="preserve"> </v>
      </c>
      <c r="G56" s="201" t="str">
        <f>IF(ISBLANK('Monthly Electric Supply (kWh)'!N56)," ",'Monthly Electric Supply (kWh)'!N56)</f>
        <v xml:space="preserve"> </v>
      </c>
      <c r="H56" s="133"/>
      <c r="I56" s="133"/>
      <c r="J56" s="134"/>
      <c r="K56" s="100" t="str">
        <f>IF(ISBLANK('Municipal Info Electric'!G56),"",'Municipal Info Electric'!G56)</f>
        <v/>
      </c>
      <c r="L56" s="100" t="str">
        <f>IF(LEN(B56)=0,"",'Monthly Electric Supply (kWh)'!G56+'Monthly Electric Supply (kWh)'!J56+'Monthly Electric Supply (kWh)'!M56)</f>
        <v/>
      </c>
      <c r="M56" s="100" t="str">
        <f>IF(LEN(B56)=0,"",'Monthly Electric Supply (kWh)'!F56+'Monthly Electric Supply (kWh)'!I56+'Monthly Electric Supply (kWh)'!L56)</f>
        <v/>
      </c>
      <c r="N56" s="135" t="str">
        <f t="shared" si="3"/>
        <v/>
      </c>
      <c r="O56" s="136" t="str">
        <f t="shared" si="2"/>
        <v/>
      </c>
      <c r="P56" s="140"/>
      <c r="Q56" s="140"/>
      <c r="R56" s="140"/>
      <c r="S56" s="140"/>
      <c r="T56" s="140"/>
      <c r="U56" s="140"/>
      <c r="V56" s="140"/>
      <c r="W56" s="141"/>
    </row>
    <row r="57" spans="2:23" x14ac:dyDescent="0.25">
      <c r="B57" s="97" t="str">
        <f>IF(ISBLANK('Municipal Info Electric'!B57),"",'Municipal Info Electric'!B57)</f>
        <v/>
      </c>
      <c r="C57" s="98" t="str">
        <f>IF(ISBLANK('Municipal Info Electric'!C57),"",'Municipal Info Electric'!C57)</f>
        <v/>
      </c>
      <c r="D57" s="98" t="str">
        <f>IF(ISBLANK('Municipal Info Electric'!D57),"",'Municipal Info Electric'!D57)</f>
        <v/>
      </c>
      <c r="E57" s="99" t="str">
        <f>IF(ISBLANK('Municipal Info Electric'!H57),"",'Municipal Info Electric'!H57)</f>
        <v/>
      </c>
      <c r="F57" s="96" t="str">
        <f>IF(ISBLANK('Monthly Electric Supply (kWh)'!H57)," ",'Monthly Electric Supply (kWh)'!H57)</f>
        <v xml:space="preserve"> </v>
      </c>
      <c r="G57" s="201" t="str">
        <f>IF(ISBLANK('Monthly Electric Supply (kWh)'!N57)," ",'Monthly Electric Supply (kWh)'!N57)</f>
        <v xml:space="preserve"> </v>
      </c>
      <c r="H57" s="133"/>
      <c r="I57" s="133"/>
      <c r="J57" s="134"/>
      <c r="K57" s="100" t="str">
        <f>IF(ISBLANK('Municipal Info Electric'!G57),"",'Municipal Info Electric'!G57)</f>
        <v/>
      </c>
      <c r="L57" s="100" t="str">
        <f>IF(LEN(B57)=0,"",'Monthly Electric Supply (kWh)'!G57+'Monthly Electric Supply (kWh)'!J57+'Monthly Electric Supply (kWh)'!M57)</f>
        <v/>
      </c>
      <c r="M57" s="100" t="str">
        <f>IF(LEN(B57)=0,"",'Monthly Electric Supply (kWh)'!F57+'Monthly Electric Supply (kWh)'!I57+'Monthly Electric Supply (kWh)'!L57)</f>
        <v/>
      </c>
      <c r="N57" s="135" t="str">
        <f t="shared" si="3"/>
        <v/>
      </c>
      <c r="O57" s="136" t="str">
        <f t="shared" si="2"/>
        <v/>
      </c>
      <c r="P57" s="140"/>
      <c r="Q57" s="140"/>
      <c r="R57" s="140"/>
      <c r="S57" s="140"/>
      <c r="T57" s="140"/>
      <c r="U57" s="140"/>
      <c r="V57" s="140"/>
      <c r="W57" s="141"/>
    </row>
    <row r="58" spans="2:23" x14ac:dyDescent="0.25">
      <c r="B58" s="97" t="str">
        <f>IF(ISBLANK('Municipal Info Electric'!B58),"",'Municipal Info Electric'!B58)</f>
        <v/>
      </c>
      <c r="C58" s="98" t="str">
        <f>IF(ISBLANK('Municipal Info Electric'!C58),"",'Municipal Info Electric'!C58)</f>
        <v/>
      </c>
      <c r="D58" s="98" t="str">
        <f>IF(ISBLANK('Municipal Info Electric'!D58),"",'Municipal Info Electric'!D58)</f>
        <v/>
      </c>
      <c r="E58" s="99" t="str">
        <f>IF(ISBLANK('Municipal Info Electric'!H58),"",'Municipal Info Electric'!H58)</f>
        <v/>
      </c>
      <c r="F58" s="96" t="str">
        <f>IF(ISBLANK('Monthly Electric Supply (kWh)'!H58)," ",'Monthly Electric Supply (kWh)'!H58)</f>
        <v xml:space="preserve"> </v>
      </c>
      <c r="G58" s="201" t="str">
        <f>IF(ISBLANK('Monthly Electric Supply (kWh)'!N58)," ",'Monthly Electric Supply (kWh)'!N58)</f>
        <v xml:space="preserve"> </v>
      </c>
      <c r="H58" s="133"/>
      <c r="I58" s="133"/>
      <c r="J58" s="134"/>
      <c r="K58" s="100" t="str">
        <f>IF(ISBLANK('Municipal Info Electric'!G58),"",'Municipal Info Electric'!G58)</f>
        <v/>
      </c>
      <c r="L58" s="100" t="str">
        <f>IF(LEN(B58)=0,"",'Monthly Electric Supply (kWh)'!G58+'Monthly Electric Supply (kWh)'!J58+'Monthly Electric Supply (kWh)'!M58)</f>
        <v/>
      </c>
      <c r="M58" s="100" t="str">
        <f>IF(LEN(B58)=0,"",'Monthly Electric Supply (kWh)'!F58+'Monthly Electric Supply (kWh)'!I58+'Monthly Electric Supply (kWh)'!L58)</f>
        <v/>
      </c>
      <c r="N58" s="135" t="str">
        <f t="shared" si="3"/>
        <v/>
      </c>
      <c r="O58" s="136" t="str">
        <f t="shared" si="2"/>
        <v/>
      </c>
      <c r="P58" s="140"/>
      <c r="Q58" s="140"/>
      <c r="R58" s="140"/>
      <c r="S58" s="140"/>
      <c r="T58" s="140"/>
      <c r="U58" s="140"/>
      <c r="V58" s="140"/>
      <c r="W58" s="141"/>
    </row>
    <row r="59" spans="2:23" x14ac:dyDescent="0.25">
      <c r="B59" s="97" t="str">
        <f>IF(ISBLANK('Municipal Info Electric'!B59),"",'Municipal Info Electric'!B59)</f>
        <v/>
      </c>
      <c r="C59" s="98" t="str">
        <f>IF(ISBLANK('Municipal Info Electric'!C59),"",'Municipal Info Electric'!C59)</f>
        <v/>
      </c>
      <c r="D59" s="98" t="str">
        <f>IF(ISBLANK('Municipal Info Electric'!D59),"",'Municipal Info Electric'!D59)</f>
        <v/>
      </c>
      <c r="E59" s="99" t="str">
        <f>IF(ISBLANK('Municipal Info Electric'!H59),"",'Municipal Info Electric'!H59)</f>
        <v/>
      </c>
      <c r="F59" s="96" t="str">
        <f>IF(ISBLANK('Monthly Electric Supply (kWh)'!H59)," ",'Monthly Electric Supply (kWh)'!H59)</f>
        <v xml:space="preserve"> </v>
      </c>
      <c r="G59" s="201" t="str">
        <f>IF(ISBLANK('Monthly Electric Supply (kWh)'!N59)," ",'Monthly Electric Supply (kWh)'!N59)</f>
        <v xml:space="preserve"> </v>
      </c>
      <c r="H59" s="133"/>
      <c r="I59" s="133"/>
      <c r="J59" s="134"/>
      <c r="K59" s="100" t="str">
        <f>IF(ISBLANK('Municipal Info Electric'!G59),"",'Municipal Info Electric'!G59)</f>
        <v/>
      </c>
      <c r="L59" s="100" t="str">
        <f>IF(LEN(B59)=0,"",'Monthly Electric Supply (kWh)'!G59+'Monthly Electric Supply (kWh)'!J59+'Monthly Electric Supply (kWh)'!M59)</f>
        <v/>
      </c>
      <c r="M59" s="100" t="str">
        <f>IF(LEN(B59)=0,"",'Monthly Electric Supply (kWh)'!F59+'Monthly Electric Supply (kWh)'!I59+'Monthly Electric Supply (kWh)'!L59)</f>
        <v/>
      </c>
      <c r="N59" s="135" t="str">
        <f t="shared" si="3"/>
        <v/>
      </c>
      <c r="O59" s="136" t="str">
        <f t="shared" si="2"/>
        <v/>
      </c>
      <c r="P59" s="140"/>
      <c r="Q59" s="140"/>
      <c r="R59" s="140"/>
      <c r="S59" s="140"/>
      <c r="T59" s="140"/>
      <c r="U59" s="140"/>
      <c r="V59" s="140"/>
      <c r="W59" s="141"/>
    </row>
    <row r="60" spans="2:23" x14ac:dyDescent="0.25">
      <c r="B60" s="97" t="str">
        <f>IF(ISBLANK('Municipal Info Electric'!B60),"",'Municipal Info Electric'!B60)</f>
        <v/>
      </c>
      <c r="C60" s="98" t="str">
        <f>IF(ISBLANK('Municipal Info Electric'!C60),"",'Municipal Info Electric'!C60)</f>
        <v/>
      </c>
      <c r="D60" s="98" t="str">
        <f>IF(ISBLANK('Municipal Info Electric'!D60),"",'Municipal Info Electric'!D60)</f>
        <v/>
      </c>
      <c r="E60" s="99" t="str">
        <f>IF(ISBLANK('Municipal Info Electric'!H60),"",'Municipal Info Electric'!H60)</f>
        <v/>
      </c>
      <c r="F60" s="96" t="str">
        <f>IF(ISBLANK('Monthly Electric Supply (kWh)'!H60)," ",'Monthly Electric Supply (kWh)'!H60)</f>
        <v xml:space="preserve"> </v>
      </c>
      <c r="G60" s="201" t="str">
        <f>IF(ISBLANK('Monthly Electric Supply (kWh)'!N60)," ",'Monthly Electric Supply (kWh)'!N60)</f>
        <v xml:space="preserve"> </v>
      </c>
      <c r="H60" s="133"/>
      <c r="I60" s="133"/>
      <c r="J60" s="134"/>
      <c r="K60" s="100" t="str">
        <f>IF(ISBLANK('Municipal Info Electric'!G60),"",'Municipal Info Electric'!G60)</f>
        <v/>
      </c>
      <c r="L60" s="100" t="str">
        <f>IF(LEN(B60)=0,"",'Monthly Electric Supply (kWh)'!G60+'Monthly Electric Supply (kWh)'!J60+'Monthly Electric Supply (kWh)'!M60)</f>
        <v/>
      </c>
      <c r="M60" s="100" t="str">
        <f>IF(LEN(B60)=0,"",'Monthly Electric Supply (kWh)'!F60+'Monthly Electric Supply (kWh)'!I60+'Monthly Electric Supply (kWh)'!L60)</f>
        <v/>
      </c>
      <c r="N60" s="135" t="str">
        <f t="shared" si="3"/>
        <v/>
      </c>
      <c r="O60" s="136" t="str">
        <f t="shared" si="2"/>
        <v/>
      </c>
      <c r="P60" s="140"/>
      <c r="Q60" s="140"/>
      <c r="R60" s="140"/>
      <c r="S60" s="140"/>
      <c r="T60" s="140"/>
      <c r="U60" s="140"/>
      <c r="V60" s="140"/>
      <c r="W60" s="141"/>
    </row>
    <row r="61" spans="2:23" x14ac:dyDescent="0.25">
      <c r="B61" s="97" t="str">
        <f>IF(ISBLANK('Municipal Info Electric'!B61),"",'Municipal Info Electric'!B61)</f>
        <v/>
      </c>
      <c r="C61" s="98" t="str">
        <f>IF(ISBLANK('Municipal Info Electric'!C61),"",'Municipal Info Electric'!C61)</f>
        <v/>
      </c>
      <c r="D61" s="98" t="str">
        <f>IF(ISBLANK('Municipal Info Electric'!D61),"",'Municipal Info Electric'!D61)</f>
        <v/>
      </c>
      <c r="E61" s="99" t="str">
        <f>IF(ISBLANK('Municipal Info Electric'!H61),"",'Municipal Info Electric'!H61)</f>
        <v/>
      </c>
      <c r="F61" s="96" t="str">
        <f>IF(ISBLANK('Monthly Electric Supply (kWh)'!H61)," ",'Monthly Electric Supply (kWh)'!H61)</f>
        <v xml:space="preserve"> </v>
      </c>
      <c r="G61" s="201" t="str">
        <f>IF(ISBLANK('Monthly Electric Supply (kWh)'!N61)," ",'Monthly Electric Supply (kWh)'!N61)</f>
        <v xml:space="preserve"> </v>
      </c>
      <c r="H61" s="133"/>
      <c r="I61" s="133"/>
      <c r="J61" s="134"/>
      <c r="K61" s="100" t="str">
        <f>IF(ISBLANK('Municipal Info Electric'!G61),"",'Municipal Info Electric'!G61)</f>
        <v/>
      </c>
      <c r="L61" s="100" t="str">
        <f>IF(LEN(B61)=0,"",'Monthly Electric Supply (kWh)'!G61+'Monthly Electric Supply (kWh)'!J61+'Monthly Electric Supply (kWh)'!M61)</f>
        <v/>
      </c>
      <c r="M61" s="100" t="str">
        <f>IF(LEN(B61)=0,"",'Monthly Electric Supply (kWh)'!F61+'Monthly Electric Supply (kWh)'!I61+'Monthly Electric Supply (kWh)'!L61)</f>
        <v/>
      </c>
      <c r="N61" s="135" t="str">
        <f t="shared" si="3"/>
        <v/>
      </c>
      <c r="O61" s="136" t="str">
        <f t="shared" si="2"/>
        <v/>
      </c>
      <c r="P61" s="140"/>
      <c r="Q61" s="140"/>
      <c r="R61" s="140"/>
      <c r="S61" s="140"/>
      <c r="T61" s="140"/>
      <c r="U61" s="140"/>
      <c r="V61" s="140"/>
      <c r="W61" s="141"/>
    </row>
    <row r="62" spans="2:23" x14ac:dyDescent="0.25">
      <c r="B62" s="97" t="str">
        <f>IF(ISBLANK('Municipal Info Electric'!B62),"",'Municipal Info Electric'!B62)</f>
        <v/>
      </c>
      <c r="C62" s="98" t="str">
        <f>IF(ISBLANK('Municipal Info Electric'!C62),"",'Municipal Info Electric'!C62)</f>
        <v/>
      </c>
      <c r="D62" s="98" t="str">
        <f>IF(ISBLANK('Municipal Info Electric'!D62),"",'Municipal Info Electric'!D62)</f>
        <v/>
      </c>
      <c r="E62" s="99" t="str">
        <f>IF(ISBLANK('Municipal Info Electric'!H62),"",'Municipal Info Electric'!H62)</f>
        <v/>
      </c>
      <c r="F62" s="96" t="str">
        <f>IF(ISBLANK('Monthly Electric Supply (kWh)'!H62)," ",'Monthly Electric Supply (kWh)'!H62)</f>
        <v xml:space="preserve"> </v>
      </c>
      <c r="G62" s="201" t="str">
        <f>IF(ISBLANK('Monthly Electric Supply (kWh)'!N62)," ",'Monthly Electric Supply (kWh)'!N62)</f>
        <v xml:space="preserve"> </v>
      </c>
      <c r="H62" s="133"/>
      <c r="I62" s="133"/>
      <c r="J62" s="134"/>
      <c r="K62" s="100" t="str">
        <f>IF(ISBLANK('Municipal Info Electric'!G62),"",'Municipal Info Electric'!G62)</f>
        <v/>
      </c>
      <c r="L62" s="100" t="str">
        <f>IF(LEN(B62)=0,"",'Monthly Electric Supply (kWh)'!G62+'Monthly Electric Supply (kWh)'!J62+'Monthly Electric Supply (kWh)'!M62)</f>
        <v/>
      </c>
      <c r="M62" s="100" t="str">
        <f>IF(LEN(B62)=0,"",'Monthly Electric Supply (kWh)'!F62+'Monthly Electric Supply (kWh)'!I62+'Monthly Electric Supply (kWh)'!L62)</f>
        <v/>
      </c>
      <c r="N62" s="135" t="str">
        <f t="shared" si="3"/>
        <v/>
      </c>
      <c r="O62" s="136" t="str">
        <f t="shared" si="2"/>
        <v/>
      </c>
      <c r="P62" s="140"/>
      <c r="Q62" s="140"/>
      <c r="R62" s="140"/>
      <c r="S62" s="140"/>
      <c r="T62" s="140"/>
      <c r="U62" s="140"/>
      <c r="V62" s="140"/>
      <c r="W62" s="141"/>
    </row>
    <row r="63" spans="2:23" x14ac:dyDescent="0.25">
      <c r="B63" s="97" t="str">
        <f>IF(ISBLANK('Municipal Info Electric'!B63),"",'Municipal Info Electric'!B63)</f>
        <v/>
      </c>
      <c r="C63" s="98" t="str">
        <f>IF(ISBLANK('Municipal Info Electric'!C63),"",'Municipal Info Electric'!C63)</f>
        <v/>
      </c>
      <c r="D63" s="98" t="str">
        <f>IF(ISBLANK('Municipal Info Electric'!D63),"",'Municipal Info Electric'!D63)</f>
        <v/>
      </c>
      <c r="E63" s="99" t="str">
        <f>IF(ISBLANK('Municipal Info Electric'!H63),"",'Municipal Info Electric'!H63)</f>
        <v/>
      </c>
      <c r="F63" s="96" t="str">
        <f>IF(ISBLANK('Monthly Electric Supply (kWh)'!H63)," ",'Monthly Electric Supply (kWh)'!H63)</f>
        <v xml:space="preserve"> </v>
      </c>
      <c r="G63" s="201" t="str">
        <f>IF(ISBLANK('Monthly Electric Supply (kWh)'!N63)," ",'Monthly Electric Supply (kWh)'!N63)</f>
        <v xml:space="preserve"> </v>
      </c>
      <c r="H63" s="133"/>
      <c r="I63" s="133"/>
      <c r="J63" s="134"/>
      <c r="K63" s="100" t="str">
        <f>IF(ISBLANK('Municipal Info Electric'!G63),"",'Municipal Info Electric'!G63)</f>
        <v/>
      </c>
      <c r="L63" s="100" t="str">
        <f>IF(LEN(B63)=0,"",'Monthly Electric Supply (kWh)'!G63+'Monthly Electric Supply (kWh)'!J63+'Monthly Electric Supply (kWh)'!M63)</f>
        <v/>
      </c>
      <c r="M63" s="100" t="str">
        <f>IF(LEN(B63)=0,"",'Monthly Electric Supply (kWh)'!F63+'Monthly Electric Supply (kWh)'!I63+'Monthly Electric Supply (kWh)'!L63)</f>
        <v/>
      </c>
      <c r="N63" s="135" t="str">
        <f t="shared" si="3"/>
        <v/>
      </c>
      <c r="O63" s="136" t="str">
        <f t="shared" si="2"/>
        <v/>
      </c>
      <c r="P63" s="140"/>
      <c r="Q63" s="140"/>
      <c r="R63" s="140"/>
      <c r="S63" s="140"/>
      <c r="T63" s="140"/>
      <c r="U63" s="140"/>
      <c r="V63" s="140"/>
      <c r="W63" s="141"/>
    </row>
    <row r="64" spans="2:23" x14ac:dyDescent="0.25">
      <c r="B64" s="97" t="str">
        <f>IF(ISBLANK('Municipal Info Electric'!B64),"",'Municipal Info Electric'!B64)</f>
        <v/>
      </c>
      <c r="C64" s="98" t="str">
        <f>IF(ISBLANK('Municipal Info Electric'!C64),"",'Municipal Info Electric'!C64)</f>
        <v/>
      </c>
      <c r="D64" s="98" t="str">
        <f>IF(ISBLANK('Municipal Info Electric'!D64),"",'Municipal Info Electric'!D64)</f>
        <v/>
      </c>
      <c r="E64" s="99" t="str">
        <f>IF(ISBLANK('Municipal Info Electric'!H64),"",'Municipal Info Electric'!H64)</f>
        <v/>
      </c>
      <c r="F64" s="96" t="str">
        <f>IF(ISBLANK('Monthly Electric Supply (kWh)'!H64)," ",'Monthly Electric Supply (kWh)'!H64)</f>
        <v xml:space="preserve"> </v>
      </c>
      <c r="G64" s="201" t="str">
        <f>IF(ISBLANK('Monthly Electric Supply (kWh)'!N64)," ",'Monthly Electric Supply (kWh)'!N64)</f>
        <v xml:space="preserve"> </v>
      </c>
      <c r="H64" s="133"/>
      <c r="I64" s="133"/>
      <c r="J64" s="134"/>
      <c r="K64" s="100" t="str">
        <f>IF(ISBLANK('Municipal Info Electric'!G64),"",'Municipal Info Electric'!G64)</f>
        <v/>
      </c>
      <c r="L64" s="100" t="str">
        <f>IF(LEN(B64)=0,"",'Monthly Electric Supply (kWh)'!G64+'Monthly Electric Supply (kWh)'!J64+'Monthly Electric Supply (kWh)'!M64)</f>
        <v/>
      </c>
      <c r="M64" s="100" t="str">
        <f>IF(LEN(B64)=0,"",'Monthly Electric Supply (kWh)'!F64+'Monthly Electric Supply (kWh)'!I64+'Monthly Electric Supply (kWh)'!L64)</f>
        <v/>
      </c>
      <c r="N64" s="135" t="str">
        <f t="shared" si="3"/>
        <v/>
      </c>
      <c r="O64" s="136" t="str">
        <f t="shared" si="2"/>
        <v/>
      </c>
      <c r="P64" s="140"/>
      <c r="Q64" s="140"/>
      <c r="R64" s="140"/>
      <c r="S64" s="140"/>
      <c r="T64" s="140"/>
      <c r="U64" s="140"/>
      <c r="V64" s="140"/>
      <c r="W64" s="141"/>
    </row>
    <row r="65" spans="1:23" x14ac:dyDescent="0.25">
      <c r="B65" s="97" t="str">
        <f>IF(ISBLANK('Municipal Info Electric'!B65),"",'Municipal Info Electric'!B65)</f>
        <v/>
      </c>
      <c r="C65" s="98" t="str">
        <f>IF(ISBLANK('Municipal Info Electric'!C65),"",'Municipal Info Electric'!C65)</f>
        <v/>
      </c>
      <c r="D65" s="98" t="str">
        <f>IF(ISBLANK('Municipal Info Electric'!D65),"",'Municipal Info Electric'!D65)</f>
        <v/>
      </c>
      <c r="E65" s="99" t="str">
        <f>IF(ISBLANK('Municipal Info Electric'!H65),"",'Municipal Info Electric'!H65)</f>
        <v/>
      </c>
      <c r="F65" s="96" t="str">
        <f>IF(ISBLANK('Monthly Electric Supply (kWh)'!H65)," ",'Monthly Electric Supply (kWh)'!H65)</f>
        <v xml:space="preserve"> </v>
      </c>
      <c r="G65" s="201" t="str">
        <f>IF(ISBLANK('Monthly Electric Supply (kWh)'!N65)," ",'Monthly Electric Supply (kWh)'!N65)</f>
        <v xml:space="preserve"> </v>
      </c>
      <c r="H65" s="133"/>
      <c r="I65" s="133"/>
      <c r="J65" s="134"/>
      <c r="K65" s="100" t="str">
        <f>IF(ISBLANK('Municipal Info Electric'!G65),"",'Municipal Info Electric'!G65)</f>
        <v/>
      </c>
      <c r="L65" s="100" t="str">
        <f>IF(LEN(B65)=0,"",'Monthly Electric Supply (kWh)'!G65+'Monthly Electric Supply (kWh)'!J65+'Monthly Electric Supply (kWh)'!M65)</f>
        <v/>
      </c>
      <c r="M65" s="100" t="str">
        <f>IF(LEN(B65)=0,"",'Monthly Electric Supply (kWh)'!F65+'Monthly Electric Supply (kWh)'!I65+'Monthly Electric Supply (kWh)'!L65)</f>
        <v/>
      </c>
      <c r="N65" s="135" t="str">
        <f t="shared" si="3"/>
        <v/>
      </c>
      <c r="O65" s="136" t="str">
        <f t="shared" si="2"/>
        <v/>
      </c>
      <c r="P65" s="140"/>
      <c r="Q65" s="140"/>
      <c r="R65" s="140"/>
      <c r="S65" s="140"/>
      <c r="T65" s="140"/>
      <c r="U65" s="140"/>
      <c r="V65" s="140"/>
      <c r="W65" s="141"/>
    </row>
    <row r="66" spans="1:23" x14ac:dyDescent="0.25">
      <c r="B66" s="97" t="str">
        <f>IF(ISBLANK('Municipal Info Electric'!B66),"",'Municipal Info Electric'!B66)</f>
        <v/>
      </c>
      <c r="C66" s="98" t="str">
        <f>IF(ISBLANK('Municipal Info Electric'!C66),"",'Municipal Info Electric'!C66)</f>
        <v/>
      </c>
      <c r="D66" s="98" t="str">
        <f>IF(ISBLANK('Municipal Info Electric'!D66),"",'Municipal Info Electric'!D66)</f>
        <v/>
      </c>
      <c r="E66" s="99" t="str">
        <f>IF(ISBLANK('Municipal Info Electric'!H66),"",'Municipal Info Electric'!H66)</f>
        <v/>
      </c>
      <c r="F66" s="96" t="str">
        <f>IF(ISBLANK('Monthly Electric Supply (kWh)'!H66)," ",'Monthly Electric Supply (kWh)'!H66)</f>
        <v xml:space="preserve"> </v>
      </c>
      <c r="G66" s="201" t="str">
        <f>IF(ISBLANK('Monthly Electric Supply (kWh)'!N66)," ",'Monthly Electric Supply (kWh)'!N66)</f>
        <v xml:space="preserve"> </v>
      </c>
      <c r="H66" s="133"/>
      <c r="I66" s="133"/>
      <c r="J66" s="134"/>
      <c r="K66" s="100" t="str">
        <f>IF(ISBLANK('Municipal Info Electric'!G66),"",'Municipal Info Electric'!G66)</f>
        <v/>
      </c>
      <c r="L66" s="100" t="str">
        <f>IF(LEN(B66)=0,"",'Monthly Electric Supply (kWh)'!G66+'Monthly Electric Supply (kWh)'!J66+'Monthly Electric Supply (kWh)'!M66)</f>
        <v/>
      </c>
      <c r="M66" s="100" t="str">
        <f>IF(LEN(B66)=0,"",'Monthly Electric Supply (kWh)'!F66+'Monthly Electric Supply (kWh)'!I66+'Monthly Electric Supply (kWh)'!L66)</f>
        <v/>
      </c>
      <c r="N66" s="135" t="str">
        <f t="shared" si="3"/>
        <v/>
      </c>
      <c r="O66" s="136" t="str">
        <f t="shared" si="2"/>
        <v/>
      </c>
      <c r="P66" s="140"/>
      <c r="Q66" s="140"/>
      <c r="R66" s="140"/>
      <c r="S66" s="140"/>
      <c r="T66" s="140"/>
      <c r="U66" s="140"/>
      <c r="V66" s="140"/>
      <c r="W66" s="141"/>
    </row>
    <row r="67" spans="1:23" x14ac:dyDescent="0.25">
      <c r="B67" s="97" t="str">
        <f>IF(ISBLANK('Municipal Info Electric'!B67),"",'Municipal Info Electric'!B67)</f>
        <v/>
      </c>
      <c r="C67" s="98" t="str">
        <f>IF(ISBLANK('Municipal Info Electric'!C67),"",'Municipal Info Electric'!C67)</f>
        <v/>
      </c>
      <c r="D67" s="98" t="str">
        <f>IF(ISBLANK('Municipal Info Electric'!D67),"",'Municipal Info Electric'!D67)</f>
        <v/>
      </c>
      <c r="E67" s="99" t="str">
        <f>IF(ISBLANK('Municipal Info Electric'!H67),"",'Municipal Info Electric'!H67)</f>
        <v/>
      </c>
      <c r="F67" s="96" t="str">
        <f>IF(ISBLANK('Monthly Electric Supply (kWh)'!H67)," ",'Monthly Electric Supply (kWh)'!H67)</f>
        <v xml:space="preserve"> </v>
      </c>
      <c r="G67" s="201" t="str">
        <f>IF(ISBLANK('Monthly Electric Supply (kWh)'!N67)," ",'Monthly Electric Supply (kWh)'!N67)</f>
        <v xml:space="preserve"> </v>
      </c>
      <c r="H67" s="133"/>
      <c r="I67" s="133"/>
      <c r="J67" s="134"/>
      <c r="K67" s="100" t="str">
        <f>IF(ISBLANK('Municipal Info Electric'!G67),"",'Municipal Info Electric'!G67)</f>
        <v/>
      </c>
      <c r="L67" s="100" t="str">
        <f>IF(LEN(B67)=0,"",'Monthly Electric Supply (kWh)'!G67+'Monthly Electric Supply (kWh)'!J67+'Monthly Electric Supply (kWh)'!M67)</f>
        <v/>
      </c>
      <c r="M67" s="100" t="str">
        <f>IF(LEN(B67)=0,"",'Monthly Electric Supply (kWh)'!F67+'Monthly Electric Supply (kWh)'!I67+'Monthly Electric Supply (kWh)'!L67)</f>
        <v/>
      </c>
      <c r="N67" s="135" t="str">
        <f t="shared" si="3"/>
        <v/>
      </c>
      <c r="O67" s="136" t="str">
        <f t="shared" si="2"/>
        <v/>
      </c>
      <c r="P67" s="140"/>
      <c r="Q67" s="140"/>
      <c r="R67" s="140"/>
      <c r="S67" s="140"/>
      <c r="T67" s="140"/>
      <c r="U67" s="140"/>
      <c r="V67" s="140"/>
      <c r="W67" s="141"/>
    </row>
    <row r="68" spans="1:23" x14ac:dyDescent="0.25">
      <c r="B68" s="97" t="str">
        <f>IF(ISBLANK('Municipal Info Electric'!B68),"",'Municipal Info Electric'!B68)</f>
        <v/>
      </c>
      <c r="C68" s="98" t="str">
        <f>IF(ISBLANK('Municipal Info Electric'!C68),"",'Municipal Info Electric'!C68)</f>
        <v/>
      </c>
      <c r="D68" s="98" t="str">
        <f>IF(ISBLANK('Municipal Info Electric'!D68),"",'Municipal Info Electric'!D68)</f>
        <v/>
      </c>
      <c r="E68" s="99" t="str">
        <f>IF(ISBLANK('Municipal Info Electric'!H68),"",'Municipal Info Electric'!H68)</f>
        <v/>
      </c>
      <c r="F68" s="96" t="str">
        <f>IF(ISBLANK('Monthly Electric Supply (kWh)'!H68)," ",'Monthly Electric Supply (kWh)'!H68)</f>
        <v xml:space="preserve"> </v>
      </c>
      <c r="G68" s="201" t="str">
        <f>IF(ISBLANK('Monthly Electric Supply (kWh)'!N68)," ",'Monthly Electric Supply (kWh)'!N68)</f>
        <v xml:space="preserve"> </v>
      </c>
      <c r="H68" s="133"/>
      <c r="I68" s="133"/>
      <c r="J68" s="134"/>
      <c r="K68" s="100" t="str">
        <f>IF(ISBLANK('Municipal Info Electric'!G68),"",'Municipal Info Electric'!G68)</f>
        <v/>
      </c>
      <c r="L68" s="100" t="str">
        <f>IF(LEN(B68)=0,"",'Monthly Electric Supply (kWh)'!G68+'Monthly Electric Supply (kWh)'!J68+'Monthly Electric Supply (kWh)'!M68)</f>
        <v/>
      </c>
      <c r="M68" s="100" t="str">
        <f>IF(LEN(B68)=0,"",'Monthly Electric Supply (kWh)'!F68+'Monthly Electric Supply (kWh)'!I68+'Monthly Electric Supply (kWh)'!L68)</f>
        <v/>
      </c>
      <c r="N68" s="135" t="str">
        <f t="shared" si="3"/>
        <v/>
      </c>
      <c r="O68" s="136" t="str">
        <f t="shared" si="2"/>
        <v/>
      </c>
      <c r="P68" s="140"/>
      <c r="Q68" s="140"/>
      <c r="R68" s="140"/>
      <c r="S68" s="140"/>
      <c r="T68" s="140"/>
      <c r="U68" s="140"/>
      <c r="V68" s="140"/>
      <c r="W68" s="141"/>
    </row>
    <row r="69" spans="1:23" ht="15.75" thickBot="1" x14ac:dyDescent="0.3">
      <c r="A69" s="4" t="s">
        <v>63</v>
      </c>
      <c r="B69" s="143">
        <f>COUNTA(B9:B68)-COUNTBLANK(B9:B68)</f>
        <v>7</v>
      </c>
      <c r="C69" s="137"/>
      <c r="D69" s="137"/>
      <c r="E69" s="137">
        <f>SUM(E9:E68)</f>
        <v>22573</v>
      </c>
      <c r="F69" s="144">
        <f>SUM(F9:F68)</f>
        <v>9881</v>
      </c>
      <c r="G69" s="144">
        <f>SUM(G9:G68)</f>
        <v>9588</v>
      </c>
      <c r="H69" s="139"/>
      <c r="I69" s="144">
        <f>SUM(I9:I68)</f>
        <v>293</v>
      </c>
      <c r="J69" s="144">
        <f>SUM(J9:J68)</f>
        <v>70</v>
      </c>
      <c r="K69" s="137">
        <f>COUNTIF(K9:K68,"*newable*")</f>
        <v>1</v>
      </c>
      <c r="L69" s="137">
        <f>SUM(L9:L68)</f>
        <v>15992470</v>
      </c>
      <c r="M69" s="138">
        <f>SUM(M9:M68)</f>
        <v>5140326</v>
      </c>
      <c r="N69" s="137">
        <f>SUM(N9:N68)</f>
        <v>21132796</v>
      </c>
      <c r="O69" s="139">
        <f>IF(LEN(N69)=0,"",IF(N69=0,"",M69/N69))</f>
        <v>0.24323927605225545</v>
      </c>
      <c r="P69" s="145"/>
      <c r="Q69" s="145"/>
      <c r="R69" s="145"/>
      <c r="S69" s="146"/>
      <c r="T69" s="146"/>
      <c r="U69" s="146"/>
      <c r="V69" s="146"/>
      <c r="W69" s="146"/>
    </row>
    <row r="70" spans="1:23" x14ac:dyDescent="0.25">
      <c r="B70" s="355" t="s">
        <v>198</v>
      </c>
      <c r="C70" s="355"/>
      <c r="D70" s="355"/>
      <c r="E70" s="355"/>
      <c r="F70" s="355"/>
      <c r="G70" s="355"/>
      <c r="H70" s="355"/>
      <c r="I70" s="355"/>
      <c r="J70" s="355"/>
      <c r="K70" s="199" t="s">
        <v>120</v>
      </c>
    </row>
    <row r="71" spans="1:23" x14ac:dyDescent="0.25">
      <c r="B71" t="s">
        <v>200</v>
      </c>
      <c r="K71" s="199"/>
    </row>
    <row r="72" spans="1:23" x14ac:dyDescent="0.25">
      <c r="K72" s="199"/>
    </row>
    <row r="75" spans="1:23" x14ac:dyDescent="0.25">
      <c r="B75" s="339" t="s">
        <v>121</v>
      </c>
      <c r="C75" s="344"/>
      <c r="D75" s="344"/>
      <c r="E75" s="344"/>
      <c r="F75" s="344"/>
      <c r="G75" s="340"/>
      <c r="H75" s="340"/>
      <c r="I75" s="340"/>
      <c r="J75" s="340"/>
      <c r="K75" s="340"/>
      <c r="L75" s="340"/>
      <c r="M75" s="340"/>
    </row>
    <row r="76" spans="1:23" x14ac:dyDescent="0.25">
      <c r="B76" s="344"/>
      <c r="C76" s="344"/>
      <c r="D76" s="344"/>
      <c r="E76" s="344"/>
      <c r="F76" s="344"/>
      <c r="G76" s="340"/>
      <c r="H76" s="340"/>
      <c r="I76" s="340"/>
      <c r="J76" s="340"/>
      <c r="K76" s="340"/>
      <c r="L76" s="340"/>
      <c r="M76" s="340"/>
    </row>
  </sheetData>
  <mergeCells count="10">
    <mergeCell ref="A1:L3"/>
    <mergeCell ref="B75:M76"/>
    <mergeCell ref="H4:O5"/>
    <mergeCell ref="P5:W5"/>
    <mergeCell ref="P7:W7"/>
    <mergeCell ref="A4:B4"/>
    <mergeCell ref="A5:B5"/>
    <mergeCell ref="F7:J7"/>
    <mergeCell ref="K7:O7"/>
    <mergeCell ref="B70:J70"/>
  </mergeCells>
  <dataValidations xWindow="607" yWindow="605" count="7">
    <dataValidation errorStyle="warning" allowBlank="1" showInputMessage="1" showErrorMessage="1" error="Pick from list" promptTitle="Enter" prompt="Administrator" sqref="C4" xr:uid="{140FE04B-B662-42B4-B61F-8962A892FC9D}"/>
    <dataValidation allowBlank="1" showInputMessage="1" showErrorMessage="1" prompt="Report Quarter" sqref="C5" xr:uid="{D2C8081D-8200-4CB1-8120-C7CF9C736A87}"/>
    <dataValidation allowBlank="1" showInputMessage="1" showErrorMessage="1" prompt="Year" sqref="D5" xr:uid="{2A546B6B-04EA-4A01-913D-8FE4E37AE00D}"/>
    <dataValidation allowBlank="1" showInputMessage="1" showErrorMessage="1" promptTitle="Auto-filled" prompt="Data from Municipal Ino Electric" sqref="E9:E68" xr:uid="{4DCE9819-F1CA-4739-9F43-8632CAFFC675}"/>
    <dataValidation allowBlank="1" showInputMessage="1" showErrorMessage="1" promptTitle="Auto-filled" prompt="Data from Municipal Info Electric" sqref="B9:D68" xr:uid="{EB0BB239-1D3F-4BC7-A01A-128D0ECDC46C}"/>
    <dataValidation allowBlank="1" showInputMessage="1" showErrorMessage="1" promptTitle="Auto-filled" prompt="From Monthly Electric Supply" sqref="F9:G68" xr:uid="{21918EA7-C0F8-48DB-9DFB-4C6127BAD41D}"/>
    <dataValidation allowBlank="1" showInputMessage="1" showErrorMessage="1" promptTitle="Initial Opt-Outs" prompt="First Opt-Out letter of Program_x000a_" sqref="H9" xr:uid="{E17A1775-ED83-4587-89BD-ADA684C70C39}"/>
  </dataValidations>
  <pageMargins left="0.7" right="0.7" top="0.75" bottom="0.75" header="0.3" footer="0.3"/>
  <pageSetup orientation="portrait" r:id="rId1"/>
  <ignoredErrors>
    <ignoredError sqref="K6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E8B5-2F77-469A-8B0E-3841A306EBF3}">
  <sheetPr>
    <tabColor rgb="FF92D050"/>
  </sheetPr>
  <dimension ref="A1:AN29"/>
  <sheetViews>
    <sheetView zoomScale="70" zoomScaleNormal="70" workbookViewId="0">
      <selection activeCell="J31" sqref="J31"/>
    </sheetView>
  </sheetViews>
  <sheetFormatPr defaultRowHeight="15" x14ac:dyDescent="0.25"/>
  <cols>
    <col min="2" max="2" width="24.85546875" customWidth="1"/>
    <col min="3" max="38" width="19.28515625" customWidth="1"/>
  </cols>
  <sheetData>
    <row r="1" spans="1:40" ht="15" customHeight="1" x14ac:dyDescent="0.25">
      <c r="A1" s="323" t="s">
        <v>122</v>
      </c>
      <c r="B1" s="323"/>
      <c r="C1" s="323"/>
      <c r="D1" s="323"/>
      <c r="E1" s="323"/>
      <c r="F1" s="323"/>
      <c r="G1" s="323"/>
      <c r="H1" s="323"/>
      <c r="I1" s="323"/>
      <c r="J1" s="323"/>
      <c r="K1" s="323"/>
      <c r="U1" s="196"/>
    </row>
    <row r="2" spans="1:40" x14ac:dyDescent="0.25">
      <c r="A2" s="323"/>
      <c r="B2" s="323"/>
      <c r="C2" s="323"/>
      <c r="D2" s="323"/>
      <c r="E2" s="323"/>
      <c r="F2" s="323"/>
      <c r="G2" s="323"/>
      <c r="H2" s="323"/>
      <c r="I2" s="323"/>
      <c r="J2" s="323"/>
      <c r="K2" s="323"/>
      <c r="U2" s="196"/>
    </row>
    <row r="3" spans="1:40" x14ac:dyDescent="0.25">
      <c r="A3" s="323"/>
      <c r="B3" s="323"/>
      <c r="C3" s="323"/>
      <c r="D3" s="323"/>
      <c r="E3" s="323"/>
      <c r="F3" s="323"/>
      <c r="G3" s="323"/>
      <c r="H3" s="323"/>
      <c r="I3" s="323"/>
      <c r="J3" s="323"/>
      <c r="K3" s="323"/>
      <c r="U3" s="196"/>
    </row>
    <row r="4" spans="1:40" ht="18.75" x14ac:dyDescent="0.3">
      <c r="A4" s="324" t="s">
        <v>35</v>
      </c>
      <c r="B4" s="324"/>
      <c r="C4" s="12" t="str">
        <f>'CCA Admin Dashboard'!D3</f>
        <v>Good Energy LP</v>
      </c>
      <c r="U4" s="12"/>
    </row>
    <row r="5" spans="1:40" ht="15.75" x14ac:dyDescent="0.25">
      <c r="A5" s="323" t="s">
        <v>37</v>
      </c>
      <c r="B5" s="323"/>
      <c r="C5" s="15" t="s">
        <v>215</v>
      </c>
      <c r="D5" s="68">
        <v>2024</v>
      </c>
      <c r="U5" s="15" t="s">
        <v>23</v>
      </c>
      <c r="V5" s="16">
        <v>2022</v>
      </c>
    </row>
    <row r="6" spans="1:40" ht="14.25" customHeight="1" x14ac:dyDescent="0.25"/>
    <row r="7" spans="1:40" ht="18" customHeight="1" thickBot="1" x14ac:dyDescent="0.3">
      <c r="C7" s="161" t="s">
        <v>38</v>
      </c>
      <c r="D7" s="161" t="s">
        <v>38</v>
      </c>
      <c r="E7" s="117" t="s">
        <v>38</v>
      </c>
      <c r="F7" s="117" t="s">
        <v>38</v>
      </c>
      <c r="G7" s="117"/>
      <c r="H7" s="117"/>
      <c r="I7" s="117" t="s">
        <v>38</v>
      </c>
      <c r="J7" s="117" t="s">
        <v>38</v>
      </c>
      <c r="K7" s="117" t="s">
        <v>38</v>
      </c>
      <c r="L7" s="117" t="s">
        <v>38</v>
      </c>
      <c r="M7" s="117" t="s">
        <v>38</v>
      </c>
      <c r="N7" s="117" t="s">
        <v>38</v>
      </c>
      <c r="O7" s="117" t="s">
        <v>38</v>
      </c>
      <c r="P7" s="117" t="s">
        <v>38</v>
      </c>
      <c r="Q7" s="117" t="s">
        <v>38</v>
      </c>
      <c r="R7" s="117" t="s">
        <v>38</v>
      </c>
      <c r="S7" s="117" t="s">
        <v>38</v>
      </c>
      <c r="T7" s="117" t="s">
        <v>38</v>
      </c>
      <c r="U7" s="34"/>
      <c r="V7" s="34"/>
      <c r="W7" s="54"/>
      <c r="X7" s="162"/>
      <c r="Y7" s="34"/>
      <c r="Z7" s="34"/>
      <c r="AA7" s="34"/>
      <c r="AB7" s="34"/>
      <c r="AC7" s="34"/>
      <c r="AD7" s="34"/>
      <c r="AE7" s="34"/>
      <c r="AF7" s="34"/>
      <c r="AG7" s="34"/>
      <c r="AH7" s="34"/>
      <c r="AI7" s="34"/>
      <c r="AJ7" s="34"/>
      <c r="AK7" s="34"/>
      <c r="AL7" s="34"/>
      <c r="AM7" s="34"/>
      <c r="AN7" s="34"/>
    </row>
    <row r="8" spans="1:40" s="64" customFormat="1" ht="35.25" customHeight="1" thickBot="1" x14ac:dyDescent="0.3">
      <c r="B8" s="65" t="s">
        <v>123</v>
      </c>
      <c r="C8" s="356" t="s">
        <v>51</v>
      </c>
      <c r="D8" s="357"/>
      <c r="E8" s="356" t="s">
        <v>56</v>
      </c>
      <c r="F8" s="357"/>
      <c r="G8" s="356" t="s">
        <v>208</v>
      </c>
      <c r="H8" s="357"/>
      <c r="I8" s="356" t="s">
        <v>62</v>
      </c>
      <c r="J8" s="357"/>
      <c r="K8" s="356" t="s">
        <v>192</v>
      </c>
      <c r="L8" s="357"/>
      <c r="M8" s="356"/>
      <c r="N8" s="357"/>
      <c r="O8" s="364"/>
      <c r="P8" s="357"/>
      <c r="Q8" s="356"/>
      <c r="R8" s="357"/>
      <c r="S8" s="356"/>
      <c r="T8" s="357"/>
      <c r="U8" s="356"/>
      <c r="V8" s="357"/>
      <c r="W8" s="356"/>
      <c r="X8" s="357"/>
      <c r="Y8" s="356"/>
      <c r="Z8" s="357"/>
      <c r="AA8" s="356"/>
      <c r="AB8" s="357"/>
      <c r="AC8" s="356"/>
      <c r="AD8" s="357"/>
      <c r="AE8" s="356"/>
      <c r="AF8" s="357"/>
      <c r="AG8" s="356"/>
      <c r="AH8" s="357"/>
      <c r="AI8" s="356"/>
      <c r="AJ8" s="357"/>
      <c r="AK8" s="356"/>
      <c r="AL8" s="357"/>
      <c r="AM8" s="356"/>
      <c r="AN8" s="357"/>
    </row>
    <row r="9" spans="1:40" s="64" customFormat="1" ht="24.75" customHeight="1" thickBot="1" x14ac:dyDescent="0.3">
      <c r="B9" s="66" t="s">
        <v>124</v>
      </c>
      <c r="C9" s="358" t="s">
        <v>49</v>
      </c>
      <c r="D9" s="359"/>
      <c r="E9" s="358" t="s">
        <v>54</v>
      </c>
      <c r="F9" s="359"/>
      <c r="G9" s="358" t="s">
        <v>54</v>
      </c>
      <c r="H9" s="359"/>
      <c r="I9" s="358" t="s">
        <v>61</v>
      </c>
      <c r="J9" s="359"/>
      <c r="K9" s="358" t="s">
        <v>189</v>
      </c>
      <c r="L9" s="359"/>
      <c r="M9" s="358"/>
      <c r="N9" s="359"/>
      <c r="O9" s="358"/>
      <c r="P9" s="359"/>
      <c r="Q9" s="358"/>
      <c r="R9" s="359"/>
      <c r="S9" s="358"/>
      <c r="T9" s="359"/>
      <c r="U9" s="358"/>
      <c r="V9" s="359"/>
      <c r="W9" s="358"/>
      <c r="X9" s="359"/>
      <c r="Y9" s="358"/>
      <c r="Z9" s="359"/>
      <c r="AA9" s="358"/>
      <c r="AB9" s="359"/>
      <c r="AC9" s="358"/>
      <c r="AD9" s="359"/>
      <c r="AE9" s="358"/>
      <c r="AF9" s="359"/>
      <c r="AG9" s="358"/>
      <c r="AH9" s="359"/>
      <c r="AI9" s="358"/>
      <c r="AJ9" s="359"/>
      <c r="AK9" s="358"/>
      <c r="AL9" s="359"/>
      <c r="AM9" s="358"/>
      <c r="AN9" s="359"/>
    </row>
    <row r="10" spans="1:40" s="64" customFormat="1" ht="36" customHeight="1" thickBot="1" x14ac:dyDescent="0.3">
      <c r="B10" s="65" t="s">
        <v>125</v>
      </c>
      <c r="C10" s="358"/>
      <c r="D10" s="359"/>
      <c r="E10" s="358"/>
      <c r="F10" s="359"/>
      <c r="G10" s="242"/>
      <c r="H10" s="242"/>
      <c r="I10" s="358"/>
      <c r="J10" s="359"/>
      <c r="K10" s="358"/>
      <c r="L10" s="359"/>
      <c r="M10" s="362"/>
      <c r="N10" s="363"/>
      <c r="O10" s="358"/>
      <c r="P10" s="359"/>
      <c r="Q10" s="358"/>
      <c r="R10" s="359"/>
      <c r="S10" s="358"/>
      <c r="T10" s="359"/>
      <c r="U10" s="358"/>
      <c r="V10" s="359"/>
      <c r="W10" s="358"/>
      <c r="X10" s="359"/>
      <c r="Y10" s="358"/>
      <c r="Z10" s="359"/>
      <c r="AA10" s="358"/>
      <c r="AB10" s="359"/>
      <c r="AC10" s="358"/>
      <c r="AD10" s="359"/>
      <c r="AE10" s="362"/>
      <c r="AF10" s="363"/>
      <c r="AG10" s="358"/>
      <c r="AH10" s="359"/>
      <c r="AI10" s="358"/>
      <c r="AJ10" s="359"/>
      <c r="AK10" s="362"/>
      <c r="AL10" s="363"/>
      <c r="AM10" s="358"/>
      <c r="AN10" s="359"/>
    </row>
    <row r="11" spans="1:40" s="64" customFormat="1" ht="25.5" customHeight="1" thickBot="1" x14ac:dyDescent="0.3">
      <c r="B11" s="65" t="s">
        <v>126</v>
      </c>
      <c r="C11" s="358" t="s">
        <v>52</v>
      </c>
      <c r="D11" s="359"/>
      <c r="E11" s="358" t="s">
        <v>52</v>
      </c>
      <c r="F11" s="359"/>
      <c r="G11" s="358" t="s">
        <v>52</v>
      </c>
      <c r="H11" s="359"/>
      <c r="I11" s="358" t="s">
        <v>52</v>
      </c>
      <c r="J11" s="359"/>
      <c r="K11" s="358" t="s">
        <v>193</v>
      </c>
      <c r="L11" s="359"/>
      <c r="M11" s="358"/>
      <c r="N11" s="359"/>
      <c r="O11" s="358"/>
      <c r="P11" s="359"/>
      <c r="Q11" s="358"/>
      <c r="R11" s="359"/>
      <c r="S11" s="358"/>
      <c r="T11" s="359"/>
      <c r="U11" s="358"/>
      <c r="V11" s="359"/>
      <c r="W11" s="358"/>
      <c r="X11" s="359"/>
      <c r="Y11" s="358"/>
      <c r="Z11" s="359"/>
      <c r="AA11" s="358"/>
      <c r="AB11" s="359"/>
      <c r="AC11" s="358"/>
      <c r="AD11" s="359"/>
      <c r="AE11" s="358"/>
      <c r="AF11" s="359"/>
      <c r="AG11" s="358"/>
      <c r="AH11" s="359"/>
      <c r="AI11" s="358"/>
      <c r="AJ11" s="359"/>
      <c r="AK11" s="358"/>
      <c r="AL11" s="359"/>
      <c r="AM11" s="358"/>
      <c r="AN11" s="359"/>
    </row>
    <row r="12" spans="1:40" s="64" customFormat="1" ht="35.25" customHeight="1" thickBot="1" x14ac:dyDescent="0.3">
      <c r="B12" s="67" t="s">
        <v>127</v>
      </c>
      <c r="C12" s="360">
        <v>1</v>
      </c>
      <c r="D12" s="361"/>
      <c r="E12" s="360">
        <v>3</v>
      </c>
      <c r="F12" s="361"/>
      <c r="G12" s="360">
        <v>1</v>
      </c>
      <c r="H12" s="361"/>
      <c r="I12" s="360">
        <v>1</v>
      </c>
      <c r="J12" s="361"/>
      <c r="K12" s="360">
        <v>1</v>
      </c>
      <c r="L12" s="361"/>
      <c r="M12" s="360"/>
      <c r="N12" s="361"/>
      <c r="O12" s="360"/>
      <c r="P12" s="361"/>
      <c r="Q12" s="360"/>
      <c r="R12" s="361"/>
      <c r="S12" s="360"/>
      <c r="T12" s="361"/>
      <c r="U12" s="360"/>
      <c r="V12" s="361"/>
      <c r="W12" s="360"/>
      <c r="X12" s="361"/>
      <c r="Y12" s="360"/>
      <c r="Z12" s="361"/>
      <c r="AA12" s="360"/>
      <c r="AB12" s="361"/>
      <c r="AC12" s="360"/>
      <c r="AD12" s="361"/>
      <c r="AE12" s="360"/>
      <c r="AF12" s="361"/>
      <c r="AG12" s="360"/>
      <c r="AH12" s="361"/>
      <c r="AI12" s="360"/>
      <c r="AJ12" s="361"/>
      <c r="AK12" s="360"/>
      <c r="AL12" s="361"/>
      <c r="AM12" s="360"/>
      <c r="AN12" s="361"/>
    </row>
    <row r="13" spans="1:40" ht="113.25" thickBot="1" x14ac:dyDescent="0.35">
      <c r="B13" s="50" t="s">
        <v>128</v>
      </c>
      <c r="C13" s="51" t="s">
        <v>129</v>
      </c>
      <c r="D13" s="49" t="s">
        <v>130</v>
      </c>
      <c r="E13" s="48" t="s">
        <v>129</v>
      </c>
      <c r="F13" s="49" t="s">
        <v>130</v>
      </c>
      <c r="G13" s="48" t="s">
        <v>129</v>
      </c>
      <c r="H13" s="49" t="s">
        <v>130</v>
      </c>
      <c r="I13" s="48" t="s">
        <v>129</v>
      </c>
      <c r="J13" s="49" t="s">
        <v>130</v>
      </c>
      <c r="K13" s="48" t="s">
        <v>129</v>
      </c>
      <c r="L13" s="49" t="s">
        <v>130</v>
      </c>
      <c r="M13" s="48" t="s">
        <v>129</v>
      </c>
      <c r="N13" s="49" t="s">
        <v>130</v>
      </c>
      <c r="O13" s="48" t="s">
        <v>129</v>
      </c>
      <c r="P13" s="49" t="s">
        <v>130</v>
      </c>
      <c r="Q13" s="48" t="s">
        <v>129</v>
      </c>
      <c r="R13" s="49" t="s">
        <v>130</v>
      </c>
      <c r="S13" s="48" t="s">
        <v>129</v>
      </c>
      <c r="T13" s="49" t="s">
        <v>130</v>
      </c>
      <c r="U13" s="47" t="s">
        <v>129</v>
      </c>
      <c r="V13" s="49" t="s">
        <v>130</v>
      </c>
      <c r="W13" s="51" t="s">
        <v>129</v>
      </c>
      <c r="X13" s="49" t="s">
        <v>130</v>
      </c>
      <c r="Y13" s="48" t="s">
        <v>129</v>
      </c>
      <c r="Z13" s="49" t="s">
        <v>130</v>
      </c>
      <c r="AA13" s="48" t="s">
        <v>129</v>
      </c>
      <c r="AB13" s="49" t="s">
        <v>130</v>
      </c>
      <c r="AC13" s="48" t="s">
        <v>129</v>
      </c>
      <c r="AD13" s="49" t="s">
        <v>130</v>
      </c>
      <c r="AE13" s="48" t="s">
        <v>129</v>
      </c>
      <c r="AF13" s="49" t="s">
        <v>130</v>
      </c>
      <c r="AG13" s="48" t="s">
        <v>129</v>
      </c>
      <c r="AH13" s="49" t="s">
        <v>130</v>
      </c>
      <c r="AI13" s="48" t="s">
        <v>129</v>
      </c>
      <c r="AJ13" s="49" t="s">
        <v>130</v>
      </c>
      <c r="AK13" s="48" t="s">
        <v>129</v>
      </c>
      <c r="AL13" s="49" t="s">
        <v>130</v>
      </c>
      <c r="AM13" s="48" t="s">
        <v>129</v>
      </c>
      <c r="AN13" s="49" t="s">
        <v>130</v>
      </c>
    </row>
    <row r="14" spans="1:40" x14ac:dyDescent="0.25">
      <c r="B14" s="57" t="s">
        <v>131</v>
      </c>
      <c r="C14" s="252">
        <v>7.4300000000000005E-2</v>
      </c>
      <c r="D14" s="208"/>
      <c r="E14" s="252">
        <v>0.1137</v>
      </c>
      <c r="F14" s="208"/>
      <c r="G14" s="253">
        <v>0.10796</v>
      </c>
      <c r="H14" s="208"/>
      <c r="I14" s="252">
        <v>0.121</v>
      </c>
      <c r="J14" s="208"/>
      <c r="K14" s="254">
        <v>9.665E-2</v>
      </c>
      <c r="L14" s="254">
        <v>9.665E-2</v>
      </c>
      <c r="M14" s="207"/>
      <c r="N14" s="83"/>
      <c r="O14" s="82"/>
      <c r="P14" s="83"/>
      <c r="Q14" s="82"/>
      <c r="R14" s="83"/>
      <c r="S14" s="82"/>
      <c r="T14" s="83"/>
      <c r="U14" s="81"/>
      <c r="V14" s="83"/>
      <c r="W14" s="85"/>
      <c r="X14" s="83"/>
      <c r="Y14" s="82"/>
      <c r="Z14" s="83"/>
      <c r="AA14" s="82"/>
      <c r="AB14" s="83"/>
      <c r="AC14" s="82"/>
      <c r="AD14" s="83"/>
      <c r="AE14" s="82"/>
      <c r="AF14" s="83"/>
      <c r="AG14" s="82"/>
      <c r="AH14" s="83"/>
      <c r="AI14" s="82"/>
      <c r="AJ14" s="83"/>
      <c r="AK14" s="82"/>
      <c r="AL14" s="83"/>
      <c r="AM14" s="82"/>
      <c r="AN14" s="83"/>
    </row>
    <row r="15" spans="1:40" x14ac:dyDescent="0.25">
      <c r="B15" s="58" t="s">
        <v>132</v>
      </c>
      <c r="C15" s="252">
        <v>7.4300000000000005E-2</v>
      </c>
      <c r="D15" s="208"/>
      <c r="E15" s="252">
        <v>0.1137</v>
      </c>
      <c r="F15" s="208"/>
      <c r="G15" s="253">
        <v>0.10796</v>
      </c>
      <c r="H15" s="208"/>
      <c r="I15" s="252">
        <v>0.121</v>
      </c>
      <c r="J15" s="208"/>
      <c r="K15" s="254">
        <v>9.665E-2</v>
      </c>
      <c r="L15" s="254">
        <v>9.665E-2</v>
      </c>
      <c r="M15" s="207"/>
      <c r="N15" s="83"/>
      <c r="O15" s="82"/>
      <c r="P15" s="83"/>
      <c r="Q15" s="82"/>
      <c r="R15" s="83"/>
      <c r="S15" s="82"/>
      <c r="T15" s="83"/>
      <c r="U15" s="81"/>
      <c r="V15" s="83"/>
      <c r="W15" s="85"/>
      <c r="X15" s="83"/>
      <c r="Y15" s="82"/>
      <c r="Z15" s="83"/>
      <c r="AA15" s="82"/>
      <c r="AB15" s="83"/>
      <c r="AC15" s="82"/>
      <c r="AD15" s="83"/>
      <c r="AE15" s="82"/>
      <c r="AF15" s="83"/>
      <c r="AG15" s="82"/>
      <c r="AH15" s="83"/>
      <c r="AI15" s="82"/>
      <c r="AJ15" s="83"/>
      <c r="AK15" s="82"/>
      <c r="AL15" s="83"/>
      <c r="AM15" s="82"/>
      <c r="AN15" s="83"/>
    </row>
    <row r="16" spans="1:40" x14ac:dyDescent="0.25">
      <c r="B16" s="58" t="s">
        <v>133</v>
      </c>
      <c r="C16" s="252">
        <v>7.4300000000000005E-2</v>
      </c>
      <c r="D16" s="208"/>
      <c r="E16" s="252">
        <v>0.1137</v>
      </c>
      <c r="F16" s="208"/>
      <c r="G16" s="253">
        <v>0.10796</v>
      </c>
      <c r="H16" s="208"/>
      <c r="I16" s="252">
        <v>0.121</v>
      </c>
      <c r="J16" s="208"/>
      <c r="K16" s="254">
        <v>9.665E-2</v>
      </c>
      <c r="L16" s="254">
        <v>9.665E-2</v>
      </c>
      <c r="M16" s="207"/>
      <c r="N16" s="83"/>
      <c r="O16" s="82"/>
      <c r="P16" s="83"/>
      <c r="Q16" s="82"/>
      <c r="R16" s="83"/>
      <c r="S16" s="82"/>
      <c r="T16" s="83"/>
      <c r="U16" s="81"/>
      <c r="V16" s="83"/>
      <c r="W16" s="85"/>
      <c r="X16" s="83"/>
      <c r="Y16" s="82"/>
      <c r="Z16" s="83"/>
      <c r="AA16" s="82"/>
      <c r="AB16" s="83"/>
      <c r="AC16" s="82"/>
      <c r="AD16" s="83"/>
      <c r="AE16" s="82"/>
      <c r="AF16" s="83"/>
      <c r="AG16" s="82"/>
      <c r="AH16" s="83"/>
      <c r="AI16" s="82"/>
      <c r="AJ16" s="83"/>
      <c r="AK16" s="82"/>
      <c r="AL16" s="83"/>
      <c r="AM16" s="82"/>
      <c r="AN16" s="83"/>
    </row>
    <row r="17" spans="1:40" x14ac:dyDescent="0.25">
      <c r="B17" s="58" t="s">
        <v>134</v>
      </c>
      <c r="C17" s="252">
        <v>7.4300000000000005E-2</v>
      </c>
      <c r="D17" s="208"/>
      <c r="E17" s="252">
        <v>0.1137</v>
      </c>
      <c r="F17" s="208"/>
      <c r="G17" s="253">
        <v>0.10796</v>
      </c>
      <c r="H17" s="208"/>
      <c r="I17" s="252">
        <v>0.121</v>
      </c>
      <c r="J17" s="208"/>
      <c r="K17" s="254">
        <v>9.665E-2</v>
      </c>
      <c r="L17" s="254">
        <v>9.665E-2</v>
      </c>
      <c r="M17" s="209"/>
      <c r="N17" s="83"/>
      <c r="O17" s="82"/>
      <c r="P17" s="83"/>
      <c r="Q17" s="82"/>
      <c r="R17" s="83"/>
      <c r="S17" s="82"/>
      <c r="T17" s="83"/>
      <c r="U17" s="81"/>
      <c r="V17" s="83"/>
      <c r="W17" s="85"/>
      <c r="X17" s="83"/>
      <c r="Y17" s="82"/>
      <c r="Z17" s="83"/>
      <c r="AA17" s="82"/>
      <c r="AB17" s="83"/>
      <c r="AC17" s="82"/>
      <c r="AD17" s="83"/>
      <c r="AE17" s="82"/>
      <c r="AF17" s="83"/>
      <c r="AG17" s="82"/>
      <c r="AH17" s="83"/>
      <c r="AI17" s="82"/>
      <c r="AJ17" s="83"/>
      <c r="AK17" s="82"/>
      <c r="AL17" s="83"/>
      <c r="AM17" s="82"/>
      <c r="AN17" s="83"/>
    </row>
    <row r="18" spans="1:40" x14ac:dyDescent="0.25">
      <c r="B18" s="58" t="s">
        <v>135</v>
      </c>
      <c r="C18" s="252">
        <v>7.4300000000000005E-2</v>
      </c>
      <c r="D18" s="208"/>
      <c r="E18" s="252">
        <v>0.1137</v>
      </c>
      <c r="F18" s="208"/>
      <c r="G18" s="253">
        <v>0.10796</v>
      </c>
      <c r="H18" s="208"/>
      <c r="I18" s="252">
        <v>0.121</v>
      </c>
      <c r="J18" s="208"/>
      <c r="K18" s="254">
        <v>9.665E-2</v>
      </c>
      <c r="L18" s="254">
        <v>9.665E-2</v>
      </c>
      <c r="M18" s="209"/>
      <c r="N18" s="83"/>
      <c r="O18" s="82"/>
      <c r="P18" s="83"/>
      <c r="Q18" s="82"/>
      <c r="R18" s="83"/>
      <c r="S18" s="82"/>
      <c r="T18" s="83"/>
      <c r="U18" s="81"/>
      <c r="V18" s="83"/>
      <c r="W18" s="85"/>
      <c r="X18" s="83"/>
      <c r="Y18" s="82"/>
      <c r="Z18" s="83"/>
      <c r="AA18" s="82"/>
      <c r="AB18" s="83"/>
      <c r="AC18" s="82"/>
      <c r="AD18" s="83"/>
      <c r="AE18" s="82"/>
      <c r="AF18" s="83"/>
      <c r="AG18" s="82"/>
      <c r="AH18" s="83"/>
      <c r="AI18" s="82"/>
      <c r="AJ18" s="83"/>
      <c r="AK18" s="82"/>
      <c r="AL18" s="83"/>
      <c r="AM18" s="82"/>
      <c r="AN18" s="83"/>
    </row>
    <row r="19" spans="1:40" x14ac:dyDescent="0.25">
      <c r="B19" s="58" t="s">
        <v>136</v>
      </c>
      <c r="C19" s="252">
        <v>7.4300000000000005E-2</v>
      </c>
      <c r="D19" s="255"/>
      <c r="E19" s="252">
        <v>0.1137</v>
      </c>
      <c r="F19" s="255"/>
      <c r="G19" s="253">
        <v>0.10796</v>
      </c>
      <c r="H19" s="255"/>
      <c r="I19" s="252">
        <v>0.121</v>
      </c>
      <c r="J19" s="255"/>
      <c r="K19" s="254">
        <v>9.665E-2</v>
      </c>
      <c r="L19" s="254">
        <v>9.665E-2</v>
      </c>
      <c r="M19" s="82"/>
      <c r="N19" s="83"/>
      <c r="O19" s="82"/>
      <c r="P19" s="83"/>
      <c r="Q19" s="82"/>
      <c r="R19" s="83"/>
      <c r="S19" s="82"/>
      <c r="T19" s="83"/>
      <c r="U19" s="81"/>
      <c r="V19" s="83"/>
      <c r="W19" s="85"/>
      <c r="X19" s="83"/>
      <c r="Y19" s="82"/>
      <c r="Z19" s="83"/>
      <c r="AA19" s="82"/>
      <c r="AB19" s="83"/>
      <c r="AC19" s="82"/>
      <c r="AD19" s="83"/>
      <c r="AE19" s="82"/>
      <c r="AF19" s="83"/>
      <c r="AG19" s="82"/>
      <c r="AH19" s="83"/>
      <c r="AI19" s="82"/>
      <c r="AJ19" s="83"/>
      <c r="AK19" s="82"/>
      <c r="AL19" s="83"/>
      <c r="AM19" s="82"/>
      <c r="AN19" s="83"/>
    </row>
    <row r="20" spans="1:40" x14ac:dyDescent="0.25">
      <c r="B20" s="58" t="s">
        <v>137</v>
      </c>
      <c r="C20" s="252">
        <v>7.4300000000000005E-2</v>
      </c>
      <c r="D20" s="255"/>
      <c r="E20" s="252">
        <v>0.1137</v>
      </c>
      <c r="F20" s="255"/>
      <c r="G20" s="253">
        <v>0.10796</v>
      </c>
      <c r="H20" s="255"/>
      <c r="I20" s="252">
        <v>0.121</v>
      </c>
      <c r="J20" s="255"/>
      <c r="K20" s="254">
        <v>9.665E-2</v>
      </c>
      <c r="L20" s="254">
        <v>9.665E-2</v>
      </c>
      <c r="M20" s="82"/>
      <c r="N20" s="83"/>
      <c r="O20" s="82"/>
      <c r="P20" s="83"/>
      <c r="Q20" s="82"/>
      <c r="R20" s="83"/>
      <c r="S20" s="82"/>
      <c r="T20" s="83"/>
      <c r="U20" s="81"/>
      <c r="V20" s="83"/>
      <c r="W20" s="85"/>
      <c r="X20" s="83"/>
      <c r="Y20" s="82"/>
      <c r="Z20" s="83"/>
      <c r="AA20" s="82"/>
      <c r="AB20" s="83"/>
      <c r="AC20" s="82"/>
      <c r="AD20" s="83"/>
      <c r="AE20" s="82"/>
      <c r="AF20" s="83"/>
      <c r="AG20" s="82"/>
      <c r="AH20" s="83"/>
      <c r="AI20" s="82"/>
      <c r="AJ20" s="83"/>
      <c r="AK20" s="82"/>
      <c r="AL20" s="83"/>
      <c r="AM20" s="82"/>
      <c r="AN20" s="83"/>
    </row>
    <row r="21" spans="1:40" x14ac:dyDescent="0.25">
      <c r="B21" s="58" t="s">
        <v>138</v>
      </c>
      <c r="C21" s="252">
        <v>7.4300000000000005E-2</v>
      </c>
      <c r="D21" s="255"/>
      <c r="E21" s="252">
        <v>0.1137</v>
      </c>
      <c r="F21" s="255"/>
      <c r="G21" s="253">
        <v>0.10796</v>
      </c>
      <c r="H21" s="255"/>
      <c r="I21" s="252">
        <v>0.121</v>
      </c>
      <c r="J21" s="255"/>
      <c r="K21" s="254">
        <v>9.665E-2</v>
      </c>
      <c r="L21" s="254">
        <v>9.665E-2</v>
      </c>
      <c r="M21" s="82"/>
      <c r="N21" s="83"/>
      <c r="O21" s="82"/>
      <c r="P21" s="83"/>
      <c r="Q21" s="82"/>
      <c r="R21" s="83"/>
      <c r="S21" s="82"/>
      <c r="T21" s="83"/>
      <c r="U21" s="81"/>
      <c r="V21" s="83"/>
      <c r="W21" s="85"/>
      <c r="X21" s="83"/>
      <c r="Y21" s="82"/>
      <c r="Z21" s="83"/>
      <c r="AA21" s="82"/>
      <c r="AB21" s="83"/>
      <c r="AC21" s="82"/>
      <c r="AD21" s="83"/>
      <c r="AE21" s="82"/>
      <c r="AF21" s="83"/>
      <c r="AG21" s="82"/>
      <c r="AH21" s="83"/>
      <c r="AI21" s="82"/>
      <c r="AJ21" s="83"/>
      <c r="AK21" s="82"/>
      <c r="AL21" s="83"/>
      <c r="AM21" s="82"/>
      <c r="AN21" s="83"/>
    </row>
    <row r="22" spans="1:40" x14ac:dyDescent="0.25">
      <c r="B22" s="58" t="s">
        <v>139</v>
      </c>
      <c r="C22" s="252">
        <v>7.4300000000000005E-2</v>
      </c>
      <c r="D22" s="255"/>
      <c r="E22" s="252">
        <v>0.1137</v>
      </c>
      <c r="F22" s="255"/>
      <c r="G22" s="253">
        <v>0.10796</v>
      </c>
      <c r="H22" s="255"/>
      <c r="I22" s="252">
        <v>0.121</v>
      </c>
      <c r="J22" s="255"/>
      <c r="K22" s="254">
        <v>9.665E-2</v>
      </c>
      <c r="L22" s="254">
        <v>9.665E-2</v>
      </c>
      <c r="M22" s="82"/>
      <c r="N22" s="83"/>
      <c r="O22" s="82"/>
      <c r="P22" s="83"/>
      <c r="Q22" s="82"/>
      <c r="R22" s="83"/>
      <c r="S22" s="82"/>
      <c r="T22" s="83"/>
      <c r="U22" s="81"/>
      <c r="V22" s="83"/>
      <c r="W22" s="85"/>
      <c r="X22" s="83"/>
      <c r="Y22" s="82"/>
      <c r="Z22" s="83"/>
      <c r="AA22" s="82"/>
      <c r="AB22" s="83"/>
      <c r="AC22" s="82"/>
      <c r="AD22" s="83"/>
      <c r="AE22" s="82"/>
      <c r="AF22" s="83"/>
      <c r="AG22" s="82"/>
      <c r="AH22" s="83"/>
      <c r="AI22" s="82"/>
      <c r="AJ22" s="83"/>
      <c r="AK22" s="82"/>
      <c r="AL22" s="83"/>
      <c r="AM22" s="82"/>
      <c r="AN22" s="83"/>
    </row>
    <row r="23" spans="1:40" x14ac:dyDescent="0.25">
      <c r="B23" s="58" t="s">
        <v>140</v>
      </c>
      <c r="C23" s="252">
        <v>7.4300000000000005E-2</v>
      </c>
      <c r="D23" s="83"/>
      <c r="E23" s="252">
        <v>0.1137</v>
      </c>
      <c r="F23" s="83"/>
      <c r="G23" s="253">
        <v>0.10796</v>
      </c>
      <c r="H23" s="83"/>
      <c r="I23" s="252">
        <v>0.121</v>
      </c>
      <c r="J23" s="83"/>
      <c r="K23" s="254">
        <v>9.665E-2</v>
      </c>
      <c r="L23" s="254">
        <v>9.665E-2</v>
      </c>
      <c r="M23" s="82"/>
      <c r="N23" s="83"/>
      <c r="O23" s="82"/>
      <c r="P23" s="83"/>
      <c r="Q23" s="82"/>
      <c r="R23" s="83"/>
      <c r="S23" s="82"/>
      <c r="T23" s="83"/>
      <c r="U23" s="81"/>
      <c r="V23" s="83"/>
      <c r="W23" s="85"/>
      <c r="X23" s="83"/>
      <c r="Y23" s="82"/>
      <c r="Z23" s="83"/>
      <c r="AA23" s="82"/>
      <c r="AB23" s="83"/>
      <c r="AC23" s="82"/>
      <c r="AD23" s="83"/>
      <c r="AE23" s="82"/>
      <c r="AF23" s="83"/>
      <c r="AG23" s="82"/>
      <c r="AH23" s="83"/>
      <c r="AI23" s="82"/>
      <c r="AJ23" s="83"/>
      <c r="AK23" s="82"/>
      <c r="AL23" s="83"/>
      <c r="AM23" s="82"/>
      <c r="AN23" s="83"/>
    </row>
    <row r="24" spans="1:40" x14ac:dyDescent="0.25">
      <c r="B24" s="58" t="s">
        <v>141</v>
      </c>
      <c r="C24" s="252">
        <v>7.4300000000000005E-2</v>
      </c>
      <c r="D24" s="83"/>
      <c r="E24" s="252">
        <v>0.1137</v>
      </c>
      <c r="F24" s="83"/>
      <c r="G24" s="253">
        <v>0.10796</v>
      </c>
      <c r="H24" s="83"/>
      <c r="I24" s="252">
        <v>0.121</v>
      </c>
      <c r="J24" s="83"/>
      <c r="K24" s="254">
        <v>9.665E-2</v>
      </c>
      <c r="L24" s="254">
        <v>9.665E-2</v>
      </c>
      <c r="M24" s="82"/>
      <c r="N24" s="83"/>
      <c r="O24" s="82"/>
      <c r="P24" s="83"/>
      <c r="Q24" s="82"/>
      <c r="R24" s="83"/>
      <c r="S24" s="82"/>
      <c r="T24" s="83"/>
      <c r="U24" s="81"/>
      <c r="V24" s="83"/>
      <c r="W24" s="85"/>
      <c r="X24" s="83"/>
      <c r="Y24" s="82"/>
      <c r="Z24" s="83"/>
      <c r="AA24" s="82"/>
      <c r="AB24" s="83"/>
      <c r="AC24" s="82"/>
      <c r="AD24" s="83"/>
      <c r="AE24" s="82"/>
      <c r="AF24" s="83"/>
      <c r="AG24" s="82"/>
      <c r="AH24" s="83"/>
      <c r="AI24" s="82"/>
      <c r="AJ24" s="83"/>
      <c r="AK24" s="82"/>
      <c r="AL24" s="83"/>
      <c r="AM24" s="82"/>
      <c r="AN24" s="83"/>
    </row>
    <row r="25" spans="1:40" ht="15.75" thickBot="1" x14ac:dyDescent="0.3">
      <c r="B25" s="59" t="s">
        <v>142</v>
      </c>
      <c r="C25" s="252">
        <v>7.4300000000000005E-2</v>
      </c>
      <c r="D25" s="87"/>
      <c r="E25" s="252">
        <v>0.1137</v>
      </c>
      <c r="F25" s="87"/>
      <c r="G25" s="253">
        <v>0.10796</v>
      </c>
      <c r="H25" s="87"/>
      <c r="I25" s="252">
        <v>0.121</v>
      </c>
      <c r="J25" s="87"/>
      <c r="K25" s="254">
        <v>9.665E-2</v>
      </c>
      <c r="L25" s="254">
        <v>9.665E-2</v>
      </c>
      <c r="M25" s="88"/>
      <c r="N25" s="87"/>
      <c r="O25" s="88"/>
      <c r="P25" s="87"/>
      <c r="Q25" s="88"/>
      <c r="R25" s="87"/>
      <c r="S25" s="88"/>
      <c r="T25" s="87"/>
      <c r="U25" s="89"/>
      <c r="V25" s="87"/>
      <c r="W25" s="86"/>
      <c r="X25" s="87"/>
      <c r="Y25" s="88"/>
      <c r="Z25" s="87"/>
      <c r="AA25" s="88"/>
      <c r="AB25" s="87"/>
      <c r="AC25" s="88"/>
      <c r="AD25" s="87"/>
      <c r="AE25" s="88"/>
      <c r="AF25" s="87"/>
      <c r="AG25" s="88"/>
      <c r="AH25" s="87"/>
      <c r="AI25" s="88"/>
      <c r="AJ25" s="87"/>
      <c r="AK25" s="88"/>
      <c r="AL25" s="87"/>
      <c r="AM25" s="88"/>
      <c r="AN25" s="87"/>
    </row>
    <row r="26" spans="1:40" ht="15.75" thickBot="1" x14ac:dyDescent="0.3">
      <c r="A26" s="4"/>
      <c r="B26" s="60" t="s">
        <v>143</v>
      </c>
      <c r="C26" s="257">
        <f>AVERAGE(C14:C25)</f>
        <v>7.4300000000000019E-2</v>
      </c>
      <c r="D26" s="258"/>
      <c r="E26" s="259">
        <f>AVERAGE(E14:E25)</f>
        <v>0.11369999999999998</v>
      </c>
      <c r="F26" s="258"/>
      <c r="G26" s="259">
        <f>AVERAGE(G14:G25)</f>
        <v>0.10796000000000004</v>
      </c>
      <c r="H26" s="258"/>
      <c r="I26" s="259">
        <f>AVERAGE(I14:I25)</f>
        <v>0.121</v>
      </c>
      <c r="J26" s="260"/>
      <c r="K26" s="261">
        <f>AVERAGE(K14:K25)</f>
        <v>9.665E-2</v>
      </c>
      <c r="L26" s="261">
        <f>AVERAGE(L14:L25)</f>
        <v>9.665E-2</v>
      </c>
      <c r="M26" s="62"/>
      <c r="N26" s="41"/>
      <c r="O26" s="62"/>
      <c r="P26" s="41"/>
      <c r="Q26" s="62"/>
      <c r="R26" s="41"/>
      <c r="S26" s="62"/>
      <c r="T26" s="41"/>
      <c r="U26" s="63"/>
      <c r="V26" s="41"/>
      <c r="W26" s="61"/>
      <c r="X26" s="62"/>
      <c r="Y26" s="62"/>
      <c r="Z26" s="62"/>
      <c r="AA26" s="62"/>
      <c r="AB26" s="41"/>
      <c r="AC26" s="62"/>
      <c r="AD26" s="41"/>
      <c r="AE26" s="62"/>
      <c r="AF26" s="41"/>
      <c r="AG26" s="62"/>
      <c r="AH26" s="41"/>
      <c r="AI26" s="62"/>
      <c r="AJ26" s="41"/>
      <c r="AK26" s="62"/>
      <c r="AL26" s="41"/>
      <c r="AM26" s="62"/>
      <c r="AN26" s="41"/>
    </row>
    <row r="27" spans="1:40" x14ac:dyDescent="0.25">
      <c r="B27" s="160" t="s">
        <v>144</v>
      </c>
    </row>
    <row r="28" spans="1:40" x14ac:dyDescent="0.25">
      <c r="B28" s="160" t="s">
        <v>145</v>
      </c>
    </row>
    <row r="29" spans="1:40" x14ac:dyDescent="0.25">
      <c r="B29" s="160" t="s">
        <v>146</v>
      </c>
    </row>
  </sheetData>
  <mergeCells count="97">
    <mergeCell ref="G8:H8"/>
    <mergeCell ref="G9:H9"/>
    <mergeCell ref="G11:H11"/>
    <mergeCell ref="G12:H12"/>
    <mergeCell ref="W12:X12"/>
    <mergeCell ref="I9:J9"/>
    <mergeCell ref="K9:L9"/>
    <mergeCell ref="M9:N9"/>
    <mergeCell ref="Q12:R12"/>
    <mergeCell ref="S12:T12"/>
    <mergeCell ref="U12:V12"/>
    <mergeCell ref="O11:P11"/>
    <mergeCell ref="Q11:R11"/>
    <mergeCell ref="S11:T11"/>
    <mergeCell ref="U11:V11"/>
    <mergeCell ref="W8:X8"/>
    <mergeCell ref="A1:K3"/>
    <mergeCell ref="AC9:AD9"/>
    <mergeCell ref="AE9:AF9"/>
    <mergeCell ref="AG9:AH9"/>
    <mergeCell ref="AE8:AF8"/>
    <mergeCell ref="AG8:AH8"/>
    <mergeCell ref="M8:N8"/>
    <mergeCell ref="O8:P8"/>
    <mergeCell ref="Q8:R8"/>
    <mergeCell ref="A4:B4"/>
    <mergeCell ref="A5:B5"/>
    <mergeCell ref="C8:D8"/>
    <mergeCell ref="E8:F8"/>
    <mergeCell ref="I8:J8"/>
    <mergeCell ref="C9:D9"/>
    <mergeCell ref="E9:F9"/>
    <mergeCell ref="Y12:Z12"/>
    <mergeCell ref="W11:X11"/>
    <mergeCell ref="Y11:Z11"/>
    <mergeCell ref="W10:X10"/>
    <mergeCell ref="Y10:Z10"/>
    <mergeCell ref="AI12:AJ12"/>
    <mergeCell ref="AK12:AL12"/>
    <mergeCell ref="AM12:AN12"/>
    <mergeCell ref="AI11:AJ11"/>
    <mergeCell ref="AK11:AL11"/>
    <mergeCell ref="AM11:AN11"/>
    <mergeCell ref="AG11:AH11"/>
    <mergeCell ref="AA12:AB12"/>
    <mergeCell ref="AC12:AD12"/>
    <mergeCell ref="AE12:AF12"/>
    <mergeCell ref="AG12:AH12"/>
    <mergeCell ref="AA11:AB11"/>
    <mergeCell ref="AC11:AD11"/>
    <mergeCell ref="AE11:AF11"/>
    <mergeCell ref="AK8:AL8"/>
    <mergeCell ref="AM8:AN8"/>
    <mergeCell ref="AA10:AB10"/>
    <mergeCell ref="AC10:AD10"/>
    <mergeCell ref="AE10:AF10"/>
    <mergeCell ref="AC8:AD8"/>
    <mergeCell ref="AK9:AL9"/>
    <mergeCell ref="AM9:AN9"/>
    <mergeCell ref="AI9:AJ9"/>
    <mergeCell ref="AI8:AJ8"/>
    <mergeCell ref="AG10:AH10"/>
    <mergeCell ref="AI10:AJ10"/>
    <mergeCell ref="AK10:AL10"/>
    <mergeCell ref="AM10:AN10"/>
    <mergeCell ref="Y8:Z8"/>
    <mergeCell ref="AA8:AB8"/>
    <mergeCell ref="U9:V9"/>
    <mergeCell ref="W9:X9"/>
    <mergeCell ref="Y9:Z9"/>
    <mergeCell ref="AA9:AB9"/>
    <mergeCell ref="U8:V8"/>
    <mergeCell ref="O12:P12"/>
    <mergeCell ref="C10:D10"/>
    <mergeCell ref="E10:F10"/>
    <mergeCell ref="I10:J10"/>
    <mergeCell ref="K10:L10"/>
    <mergeCell ref="M10:N10"/>
    <mergeCell ref="C12:D12"/>
    <mergeCell ref="E12:F12"/>
    <mergeCell ref="I12:J12"/>
    <mergeCell ref="K12:L12"/>
    <mergeCell ref="M12:N12"/>
    <mergeCell ref="C11:D11"/>
    <mergeCell ref="E11:F11"/>
    <mergeCell ref="I11:J11"/>
    <mergeCell ref="K11:L11"/>
    <mergeCell ref="M11:N11"/>
    <mergeCell ref="K8:L8"/>
    <mergeCell ref="O10:P10"/>
    <mergeCell ref="Q10:R10"/>
    <mergeCell ref="S10:T10"/>
    <mergeCell ref="U10:V10"/>
    <mergeCell ref="S8:T8"/>
    <mergeCell ref="O9:P9"/>
    <mergeCell ref="Q9:R9"/>
    <mergeCell ref="S9:T9"/>
  </mergeCells>
  <dataValidations count="3">
    <dataValidation allowBlank="1" showInputMessage="1" showErrorMessage="1" prompt="Report Quarter" sqref="C5 U5" xr:uid="{7E592C79-6C2A-4A17-98D3-A1D66161DD17}"/>
    <dataValidation errorStyle="warning" allowBlank="1" showInputMessage="1" showErrorMessage="1" error="Pick from list" promptTitle="Enter" prompt="Administrator" sqref="C4 U4" xr:uid="{08008AA0-D63D-4FD3-9D12-27D174C7BC65}"/>
    <dataValidation allowBlank="1" showInputMessage="1" showErrorMessage="1" prompt="Year" sqref="D5 V5" xr:uid="{2FFC5B58-E625-4288-9F50-9FA672A60A3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C025-07D6-4C87-BCD5-7E3EB6023AE5}">
  <sheetPr>
    <tabColor rgb="FF92D050"/>
  </sheetPr>
  <dimension ref="A1:AD24"/>
  <sheetViews>
    <sheetView zoomScale="85" zoomScaleNormal="85" workbookViewId="0">
      <selection activeCell="H26" sqref="H26"/>
    </sheetView>
  </sheetViews>
  <sheetFormatPr defaultRowHeight="15" x14ac:dyDescent="0.25"/>
  <cols>
    <col min="2" max="2" width="24.85546875" customWidth="1"/>
    <col min="3" max="28" width="19.28515625" customWidth="1"/>
  </cols>
  <sheetData>
    <row r="1" spans="1:30" ht="15" customHeight="1" x14ac:dyDescent="0.25">
      <c r="A1" s="343" t="s">
        <v>147</v>
      </c>
      <c r="B1" s="343"/>
      <c r="C1" s="343"/>
      <c r="D1" s="343"/>
      <c r="E1" s="343"/>
      <c r="F1" s="343"/>
      <c r="G1" s="343"/>
      <c r="H1" s="343"/>
      <c r="I1" s="343"/>
      <c r="J1" s="343"/>
      <c r="K1" s="196"/>
    </row>
    <row r="2" spans="1:30" x14ac:dyDescent="0.25">
      <c r="A2" s="343"/>
      <c r="B2" s="343"/>
      <c r="C2" s="343"/>
      <c r="D2" s="343"/>
      <c r="E2" s="343"/>
      <c r="F2" s="343"/>
      <c r="G2" s="343"/>
      <c r="H2" s="343"/>
      <c r="I2" s="343"/>
      <c r="J2" s="343"/>
      <c r="K2" s="196"/>
    </row>
    <row r="3" spans="1:30" ht="21" customHeight="1" x14ac:dyDescent="0.25">
      <c r="A3" s="373" t="s">
        <v>148</v>
      </c>
      <c r="B3" s="373"/>
      <c r="C3" s="373"/>
      <c r="D3" s="373"/>
      <c r="E3" s="373"/>
      <c r="F3" s="373"/>
      <c r="G3" s="196"/>
      <c r="H3" s="196"/>
      <c r="I3" s="196"/>
      <c r="J3" s="196"/>
      <c r="K3" s="196"/>
    </row>
    <row r="4" spans="1:30" ht="18.75" x14ac:dyDescent="0.3">
      <c r="A4" s="324" t="s">
        <v>35</v>
      </c>
      <c r="B4" s="324"/>
      <c r="C4" s="12" t="str">
        <f>'CCA Admin Dashboard'!D3</f>
        <v>Good Energy LP</v>
      </c>
    </row>
    <row r="5" spans="1:30" ht="15.75" x14ac:dyDescent="0.25">
      <c r="A5" s="323" t="s">
        <v>37</v>
      </c>
      <c r="B5" s="323"/>
      <c r="C5" s="15" t="s">
        <v>215</v>
      </c>
      <c r="D5" s="16">
        <v>2024</v>
      </c>
    </row>
    <row r="7" spans="1:30" ht="15.75" thickBot="1" x14ac:dyDescent="0.3">
      <c r="C7" s="117" t="s">
        <v>95</v>
      </c>
      <c r="D7" s="117" t="s">
        <v>95</v>
      </c>
      <c r="E7" s="117" t="s">
        <v>95</v>
      </c>
      <c r="F7" s="117" t="s">
        <v>95</v>
      </c>
      <c r="G7" s="117" t="s">
        <v>95</v>
      </c>
      <c r="H7" s="117" t="s">
        <v>95</v>
      </c>
      <c r="I7" s="117"/>
      <c r="J7" s="117"/>
    </row>
    <row r="8" spans="1:30" ht="38.25" thickBot="1" x14ac:dyDescent="0.35">
      <c r="B8" s="53" t="s">
        <v>124</v>
      </c>
      <c r="C8" s="367" t="s">
        <v>49</v>
      </c>
      <c r="D8" s="368"/>
      <c r="E8" s="367" t="s">
        <v>54</v>
      </c>
      <c r="F8" s="368"/>
      <c r="G8" s="367" t="s">
        <v>61</v>
      </c>
      <c r="H8" s="368"/>
      <c r="I8" s="367" t="s">
        <v>189</v>
      </c>
      <c r="J8" s="368"/>
      <c r="K8" s="367"/>
      <c r="L8" s="368"/>
      <c r="M8" s="367"/>
      <c r="N8" s="368"/>
      <c r="O8" s="367"/>
      <c r="P8" s="368"/>
      <c r="Q8" s="367"/>
      <c r="R8" s="368"/>
      <c r="S8" s="367"/>
      <c r="T8" s="368"/>
      <c r="U8" s="367"/>
      <c r="V8" s="368"/>
      <c r="W8" s="367"/>
      <c r="X8" s="368"/>
      <c r="Y8" s="367"/>
      <c r="Z8" s="368"/>
      <c r="AA8" s="367"/>
      <c r="AB8" s="368"/>
      <c r="AC8" s="197"/>
      <c r="AD8" s="197"/>
    </row>
    <row r="9" spans="1:30" ht="38.25" thickBot="1" x14ac:dyDescent="0.35">
      <c r="B9" s="53" t="s">
        <v>43</v>
      </c>
      <c r="C9" s="369" t="s">
        <v>50</v>
      </c>
      <c r="D9" s="370"/>
      <c r="E9" s="369"/>
      <c r="F9" s="370"/>
      <c r="G9" s="369"/>
      <c r="H9" s="370"/>
      <c r="I9" s="369"/>
      <c r="J9" s="370"/>
      <c r="K9" s="371"/>
      <c r="L9" s="372"/>
      <c r="M9" s="369"/>
      <c r="N9" s="370"/>
      <c r="O9" s="369"/>
      <c r="P9" s="370"/>
      <c r="Q9" s="371"/>
      <c r="R9" s="372"/>
      <c r="S9" s="369"/>
      <c r="T9" s="370"/>
      <c r="U9" s="369"/>
      <c r="V9" s="370"/>
      <c r="W9" s="369"/>
      <c r="X9" s="370"/>
      <c r="Y9" s="371"/>
      <c r="Z9" s="372"/>
      <c r="AA9" s="369"/>
      <c r="AB9" s="370"/>
    </row>
    <row r="10" spans="1:30" ht="38.25" thickBot="1" x14ac:dyDescent="0.35">
      <c r="B10" s="52" t="s">
        <v>127</v>
      </c>
      <c r="C10" s="365">
        <v>1</v>
      </c>
      <c r="D10" s="366"/>
      <c r="E10" s="365">
        <v>3</v>
      </c>
      <c r="F10" s="366"/>
      <c r="G10" s="365">
        <v>1</v>
      </c>
      <c r="H10" s="366"/>
      <c r="I10" s="365">
        <v>1</v>
      </c>
      <c r="J10" s="366"/>
      <c r="K10" s="365"/>
      <c r="L10" s="366"/>
      <c r="M10" s="365"/>
      <c r="N10" s="366"/>
      <c r="O10" s="365"/>
      <c r="P10" s="366"/>
      <c r="Q10" s="365"/>
      <c r="R10" s="366"/>
      <c r="S10" s="365"/>
      <c r="T10" s="366"/>
      <c r="U10" s="365"/>
      <c r="V10" s="366"/>
      <c r="W10" s="365"/>
      <c r="X10" s="366"/>
      <c r="Y10" s="365"/>
      <c r="Z10" s="366"/>
      <c r="AA10" s="365"/>
      <c r="AB10" s="366"/>
    </row>
    <row r="11" spans="1:30" ht="57" thickBot="1" x14ac:dyDescent="0.35">
      <c r="B11" s="52" t="s">
        <v>128</v>
      </c>
      <c r="C11" s="48" t="s">
        <v>149</v>
      </c>
      <c r="D11" s="49" t="s">
        <v>150</v>
      </c>
      <c r="E11" s="48" t="s">
        <v>149</v>
      </c>
      <c r="F11" s="49" t="s">
        <v>150</v>
      </c>
      <c r="G11" s="48" t="s">
        <v>149</v>
      </c>
      <c r="H11" s="49" t="s">
        <v>150</v>
      </c>
      <c r="I11" s="48" t="s">
        <v>149</v>
      </c>
      <c r="J11" s="49" t="s">
        <v>150</v>
      </c>
      <c r="K11" s="48" t="s">
        <v>149</v>
      </c>
      <c r="L11" s="49" t="s">
        <v>150</v>
      </c>
      <c r="M11" s="48" t="s">
        <v>149</v>
      </c>
      <c r="N11" s="49" t="s">
        <v>150</v>
      </c>
      <c r="O11" s="48" t="s">
        <v>149</v>
      </c>
      <c r="P11" s="49" t="s">
        <v>150</v>
      </c>
      <c r="Q11" s="48" t="s">
        <v>149</v>
      </c>
      <c r="R11" s="49" t="s">
        <v>150</v>
      </c>
      <c r="S11" s="48" t="s">
        <v>149</v>
      </c>
      <c r="T11" s="49" t="s">
        <v>150</v>
      </c>
      <c r="U11" s="48" t="s">
        <v>149</v>
      </c>
      <c r="V11" s="49" t="s">
        <v>150</v>
      </c>
      <c r="W11" s="48" t="s">
        <v>149</v>
      </c>
      <c r="X11" s="49" t="s">
        <v>150</v>
      </c>
      <c r="Y11" s="48" t="s">
        <v>149</v>
      </c>
      <c r="Z11" s="49" t="s">
        <v>150</v>
      </c>
      <c r="AA11" s="48" t="s">
        <v>149</v>
      </c>
      <c r="AB11" s="49" t="s">
        <v>150</v>
      </c>
    </row>
    <row r="12" spans="1:30" x14ac:dyDescent="0.25">
      <c r="A12" s="153" t="s">
        <v>95</v>
      </c>
      <c r="B12" s="26" t="s">
        <v>131</v>
      </c>
      <c r="C12" s="202">
        <v>0.10606617423499466</v>
      </c>
      <c r="D12" s="208">
        <v>0.10428988092478961</v>
      </c>
      <c r="E12" s="202">
        <v>8.4959999999999994E-2</v>
      </c>
      <c r="F12" s="208">
        <v>8.7669999999999984E-2</v>
      </c>
      <c r="G12" s="221">
        <v>0.10434</v>
      </c>
      <c r="H12" s="222">
        <v>9.0950000000000003E-2</v>
      </c>
      <c r="I12" s="202">
        <v>7.7386034090020983E-2</v>
      </c>
      <c r="J12" s="208">
        <v>7.6145082514441131E-2</v>
      </c>
      <c r="K12" s="82"/>
      <c r="L12" s="83"/>
      <c r="M12" s="82"/>
      <c r="N12" s="83"/>
      <c r="O12" s="82"/>
      <c r="P12" s="83"/>
      <c r="Q12" s="82"/>
      <c r="R12" s="83"/>
      <c r="S12" s="82"/>
      <c r="T12" s="83"/>
      <c r="U12" s="82"/>
      <c r="V12" s="83"/>
      <c r="W12" s="82"/>
      <c r="X12" s="83"/>
      <c r="Y12" s="82"/>
      <c r="Z12" s="83"/>
      <c r="AA12" s="82"/>
      <c r="AB12" s="83"/>
    </row>
    <row r="13" spans="1:30" x14ac:dyDescent="0.25">
      <c r="A13" s="153" t="s">
        <v>95</v>
      </c>
      <c r="B13" s="26" t="s">
        <v>132</v>
      </c>
      <c r="C13" s="202">
        <v>0.12162787111476862</v>
      </c>
      <c r="D13" s="208">
        <v>0.1182764991661811</v>
      </c>
      <c r="E13" s="202">
        <v>0.11507000000000001</v>
      </c>
      <c r="F13" s="208">
        <v>0.11778</v>
      </c>
      <c r="G13" s="221">
        <v>0.11022999999999999</v>
      </c>
      <c r="H13" s="222">
        <v>9.6939999999999998E-2</v>
      </c>
      <c r="I13" s="202">
        <v>7.9048954697251303E-2</v>
      </c>
      <c r="J13" s="208">
        <v>7.616900146645518E-2</v>
      </c>
      <c r="K13" s="82"/>
      <c r="L13" s="83"/>
      <c r="M13" s="82"/>
      <c r="N13" s="83"/>
      <c r="O13" s="82"/>
      <c r="P13" s="83"/>
      <c r="Q13" s="82"/>
      <c r="R13" s="83"/>
      <c r="S13" s="82"/>
      <c r="T13" s="83"/>
      <c r="U13" s="82"/>
      <c r="V13" s="83"/>
      <c r="W13" s="82"/>
      <c r="X13" s="83"/>
      <c r="Y13" s="82"/>
      <c r="Z13" s="83"/>
      <c r="AA13" s="82"/>
      <c r="AB13" s="83"/>
    </row>
    <row r="14" spans="1:30" x14ac:dyDescent="0.25">
      <c r="A14" s="153" t="s">
        <v>95</v>
      </c>
      <c r="B14" s="26" t="s">
        <v>133</v>
      </c>
      <c r="C14" s="202">
        <v>8.0366402700216361E-2</v>
      </c>
      <c r="D14" s="208">
        <v>7.8998314685017626E-2</v>
      </c>
      <c r="E14" s="202">
        <v>0.12488999999999999</v>
      </c>
      <c r="F14" s="208">
        <v>0.12759999999999999</v>
      </c>
      <c r="G14" s="221">
        <v>7.7460000000000001E-2</v>
      </c>
      <c r="H14" s="222">
        <v>6.4259999999999998E-2</v>
      </c>
      <c r="I14" s="202">
        <v>5.4566768724743885E-2</v>
      </c>
      <c r="J14" s="208">
        <v>5.326041325407941E-2</v>
      </c>
      <c r="K14" s="82"/>
      <c r="L14" s="83"/>
      <c r="M14" s="82"/>
      <c r="N14" s="83"/>
      <c r="O14" s="82"/>
      <c r="P14" s="83"/>
      <c r="Q14" s="82"/>
      <c r="R14" s="83"/>
      <c r="S14" s="82"/>
      <c r="T14" s="83"/>
      <c r="U14" s="82"/>
      <c r="V14" s="83"/>
      <c r="W14" s="82"/>
      <c r="X14" s="83"/>
      <c r="Y14" s="82"/>
      <c r="Z14" s="83"/>
      <c r="AA14" s="82"/>
      <c r="AB14" s="83"/>
    </row>
    <row r="15" spans="1:30" x14ac:dyDescent="0.25">
      <c r="B15" s="26" t="s">
        <v>134</v>
      </c>
      <c r="C15" s="202">
        <v>7.3473293975605231E-2</v>
      </c>
      <c r="D15" s="208">
        <v>7.3011716864363072E-2</v>
      </c>
      <c r="E15" s="202">
        <v>0.10033</v>
      </c>
      <c r="F15" s="208">
        <v>0.10303999999999999</v>
      </c>
      <c r="G15" s="221">
        <v>6.9800000000000015E-2</v>
      </c>
      <c r="H15" s="222">
        <v>5.6659999999999995E-2</v>
      </c>
      <c r="I15" s="202">
        <v>5.7170482874196231E-2</v>
      </c>
      <c r="J15" s="208">
        <v>5.6622497427101195E-2</v>
      </c>
      <c r="K15" s="82"/>
      <c r="L15" s="83"/>
      <c r="M15" s="82"/>
      <c r="N15" s="83"/>
      <c r="O15" s="82"/>
      <c r="P15" s="83"/>
      <c r="Q15" s="82"/>
      <c r="R15" s="83"/>
      <c r="S15" s="82"/>
      <c r="T15" s="83"/>
      <c r="U15" s="82"/>
      <c r="V15" s="83"/>
      <c r="W15" s="82"/>
      <c r="X15" s="83"/>
      <c r="Y15" s="82"/>
      <c r="Z15" s="83"/>
      <c r="AA15" s="82"/>
      <c r="AB15" s="83"/>
    </row>
    <row r="16" spans="1:30" x14ac:dyDescent="0.25">
      <c r="B16" s="26" t="s">
        <v>135</v>
      </c>
      <c r="C16" s="202">
        <v>5.7085004862106173E-2</v>
      </c>
      <c r="D16" s="208">
        <v>5.2881163414179595E-2</v>
      </c>
      <c r="E16" s="202">
        <v>8.4610000000000005E-2</v>
      </c>
      <c r="F16" s="208">
        <v>8.7319999999999995E-2</v>
      </c>
      <c r="G16" s="221">
        <v>6.1349999999999995E-2</v>
      </c>
      <c r="H16" s="222">
        <v>4.9849999999999992E-2</v>
      </c>
      <c r="I16" s="202">
        <v>5.5597619924270869E-2</v>
      </c>
      <c r="J16" s="208">
        <v>5.2267989774824511E-2</v>
      </c>
      <c r="K16" s="82"/>
      <c r="L16" s="83"/>
      <c r="M16" s="82"/>
      <c r="N16" s="83"/>
      <c r="O16" s="82"/>
      <c r="P16" s="83"/>
      <c r="Q16" s="82"/>
      <c r="R16" s="83"/>
      <c r="S16" s="82"/>
      <c r="T16" s="83"/>
      <c r="U16" s="82"/>
      <c r="V16" s="83"/>
      <c r="W16" s="82"/>
      <c r="X16" s="83"/>
      <c r="Y16" s="82"/>
      <c r="Z16" s="83"/>
      <c r="AA16" s="82"/>
      <c r="AB16" s="83"/>
    </row>
    <row r="17" spans="1:28" x14ac:dyDescent="0.25">
      <c r="B17" s="26" t="s">
        <v>136</v>
      </c>
      <c r="C17" s="202">
        <v>5.8804195923375838E-2</v>
      </c>
      <c r="D17" s="208">
        <v>5.6963726670680295E-2</v>
      </c>
      <c r="E17" s="202">
        <v>8.0570000000000003E-2</v>
      </c>
      <c r="F17" s="208">
        <v>8.3279999999999993E-2</v>
      </c>
      <c r="G17" s="221">
        <v>7.0019999999999999E-2</v>
      </c>
      <c r="H17" s="222">
        <v>5.8779999999999999E-2</v>
      </c>
      <c r="I17" s="202">
        <v>6.2638884838091047E-2</v>
      </c>
      <c r="J17" s="208">
        <v>6.2526933600601353E-2</v>
      </c>
      <c r="K17" s="82"/>
      <c r="L17" s="83"/>
      <c r="M17" s="82"/>
      <c r="N17" s="83"/>
      <c r="O17" s="82"/>
      <c r="P17" s="83"/>
      <c r="Q17" s="82"/>
      <c r="R17" s="83"/>
      <c r="S17" s="82"/>
      <c r="T17" s="83"/>
      <c r="U17" s="82"/>
      <c r="V17" s="83"/>
      <c r="W17" s="82"/>
      <c r="X17" s="83"/>
      <c r="Y17" s="82"/>
      <c r="Z17" s="83"/>
      <c r="AA17" s="82"/>
      <c r="AB17" s="83"/>
    </row>
    <row r="18" spans="1:28" x14ac:dyDescent="0.25">
      <c r="B18" s="26" t="s">
        <v>137</v>
      </c>
      <c r="C18" s="202">
        <v>8.2894997408543156E-2</v>
      </c>
      <c r="D18" s="208">
        <v>8.4442870485678723E-2</v>
      </c>
      <c r="E18" s="202">
        <v>9.5880000000000007E-2</v>
      </c>
      <c r="F18" s="208">
        <v>9.9099999999999994E-2</v>
      </c>
      <c r="G18" s="221">
        <v>9.8169999999999993E-2</v>
      </c>
      <c r="H18" s="222">
        <v>8.7119999999999989E-2</v>
      </c>
      <c r="I18" s="202">
        <v>6.905171834922863E-2</v>
      </c>
      <c r="J18" s="208">
        <v>7.0279167931296169E-2</v>
      </c>
      <c r="K18" s="82"/>
      <c r="L18" s="83"/>
      <c r="M18" s="82"/>
      <c r="N18" s="83"/>
      <c r="O18" s="82"/>
      <c r="P18" s="83"/>
      <c r="Q18" s="82"/>
      <c r="R18" s="83"/>
      <c r="S18" s="82"/>
      <c r="T18" s="83"/>
      <c r="U18" s="82"/>
      <c r="V18" s="83"/>
      <c r="W18" s="82"/>
      <c r="X18" s="83"/>
      <c r="Y18" s="82"/>
      <c r="Z18" s="83"/>
      <c r="AA18" s="82"/>
      <c r="AB18" s="83"/>
    </row>
    <row r="19" spans="1:28" x14ac:dyDescent="0.25">
      <c r="B19" s="26" t="s">
        <v>138</v>
      </c>
      <c r="C19" s="202">
        <v>7.7354573537762636E-2</v>
      </c>
      <c r="D19" s="208">
        <v>7.7993605023662177E-2</v>
      </c>
      <c r="E19" s="202">
        <v>0.10154000000000001</v>
      </c>
      <c r="F19" s="208">
        <v>0.10392999999999999</v>
      </c>
      <c r="G19" s="221">
        <v>8.7719999999999992E-2</v>
      </c>
      <c r="H19" s="222">
        <v>7.6989999999999989E-2</v>
      </c>
      <c r="I19" s="202">
        <v>7.3223819495269613E-2</v>
      </c>
      <c r="J19" s="208">
        <v>7.4246379870925555E-2</v>
      </c>
      <c r="K19" s="82"/>
      <c r="L19" s="83"/>
      <c r="M19" s="82"/>
      <c r="N19" s="83"/>
      <c r="O19" s="82"/>
      <c r="P19" s="83"/>
      <c r="Q19" s="82"/>
      <c r="R19" s="83"/>
      <c r="S19" s="82"/>
      <c r="T19" s="83"/>
      <c r="U19" s="82"/>
      <c r="V19" s="83"/>
      <c r="W19" s="82"/>
      <c r="X19" s="83"/>
      <c r="Y19" s="82"/>
      <c r="Z19" s="83"/>
      <c r="AA19" s="82"/>
      <c r="AB19" s="83"/>
    </row>
    <row r="20" spans="1:28" x14ac:dyDescent="0.25">
      <c r="B20" s="26" t="s">
        <v>139</v>
      </c>
      <c r="C20" s="202">
        <v>7.2288618613004382E-2</v>
      </c>
      <c r="D20" s="208">
        <v>7.0995327482202067E-2</v>
      </c>
      <c r="E20" s="202">
        <v>7.3700000000000002E-2</v>
      </c>
      <c r="F20" s="208">
        <v>7.6089999999999991E-2</v>
      </c>
      <c r="G20" s="221">
        <v>9.6970000000000001E-2</v>
      </c>
      <c r="H20" s="222">
        <v>8.5559999999999983E-2</v>
      </c>
      <c r="I20" s="202">
        <v>7.2737388262195515E-2</v>
      </c>
      <c r="J20" s="208">
        <v>7.1560666106268114E-2</v>
      </c>
      <c r="K20" s="82"/>
      <c r="L20" s="83"/>
      <c r="M20" s="82"/>
      <c r="N20" s="83"/>
      <c r="O20" s="82"/>
      <c r="P20" s="83"/>
      <c r="Q20" s="82"/>
      <c r="R20" s="83"/>
      <c r="S20" s="82"/>
      <c r="T20" s="83"/>
      <c r="U20" s="82"/>
      <c r="V20" s="83"/>
      <c r="W20" s="82"/>
      <c r="X20" s="83"/>
      <c r="Y20" s="82"/>
      <c r="Z20" s="83"/>
      <c r="AA20" s="82"/>
      <c r="AB20" s="83"/>
    </row>
    <row r="21" spans="1:28" x14ac:dyDescent="0.25">
      <c r="B21" s="26" t="s">
        <v>140</v>
      </c>
      <c r="C21" s="202">
        <v>6.628261130495465E-2</v>
      </c>
      <c r="D21" s="208">
        <v>6.6359049210878804E-2</v>
      </c>
      <c r="E21" s="202">
        <v>4.8430000000000001E-2</v>
      </c>
      <c r="F21" s="208">
        <v>5.0819999999999997E-2</v>
      </c>
      <c r="G21" s="221">
        <v>9.6280000000000004E-2</v>
      </c>
      <c r="H21" s="222">
        <v>8.4679999999999991E-2</v>
      </c>
      <c r="I21" s="202">
        <v>6.923456165250598E-2</v>
      </c>
      <c r="J21" s="208">
        <v>6.793768133470543E-2</v>
      </c>
      <c r="K21" s="82"/>
      <c r="L21" s="83"/>
      <c r="M21" s="82"/>
      <c r="N21" s="83"/>
      <c r="O21" s="82"/>
      <c r="P21" s="83"/>
      <c r="Q21" s="82"/>
      <c r="R21" s="83"/>
      <c r="S21" s="82"/>
      <c r="T21" s="83"/>
      <c r="U21" s="82"/>
      <c r="V21" s="83"/>
      <c r="W21" s="82"/>
      <c r="X21" s="83"/>
      <c r="Y21" s="82"/>
      <c r="Z21" s="83"/>
      <c r="AA21" s="82"/>
      <c r="AB21" s="83"/>
    </row>
    <row r="22" spans="1:28" x14ac:dyDescent="0.25">
      <c r="B22" s="26" t="s">
        <v>141</v>
      </c>
      <c r="C22" s="202">
        <v>7.3092412374772625E-2</v>
      </c>
      <c r="D22" s="208">
        <v>7.2873399080134432E-2</v>
      </c>
      <c r="E22" s="202">
        <v>5.6470000000000006E-2</v>
      </c>
      <c r="F22" s="208">
        <v>5.8860000000000003E-2</v>
      </c>
      <c r="G22" s="221">
        <v>7.4200000000000002E-2</v>
      </c>
      <c r="H22" s="222">
        <v>6.7670000000000008E-2</v>
      </c>
      <c r="I22" s="202">
        <v>6.0691761808546733E-2</v>
      </c>
      <c r="J22" s="208">
        <v>6.0671421679988936E-2</v>
      </c>
      <c r="K22" s="82"/>
      <c r="L22" s="83"/>
      <c r="M22" s="82"/>
      <c r="N22" s="83"/>
      <c r="O22" s="82"/>
      <c r="P22" s="83"/>
      <c r="Q22" s="82"/>
      <c r="R22" s="83"/>
      <c r="S22" s="82"/>
      <c r="T22" s="83"/>
      <c r="U22" s="82"/>
      <c r="V22" s="83"/>
      <c r="W22" s="82"/>
      <c r="X22" s="83"/>
      <c r="Y22" s="82"/>
      <c r="Z22" s="83"/>
      <c r="AA22" s="82"/>
      <c r="AB22" s="83"/>
    </row>
    <row r="23" spans="1:28" x14ac:dyDescent="0.25">
      <c r="B23" s="26" t="s">
        <v>142</v>
      </c>
      <c r="C23" s="202">
        <v>8.1323215542906682E-2</v>
      </c>
      <c r="D23" s="208">
        <v>8.0545975644813528E-2</v>
      </c>
      <c r="E23" s="202">
        <v>6.3770000000000007E-2</v>
      </c>
      <c r="F23" s="208">
        <v>6.6159999999999997E-2</v>
      </c>
      <c r="G23" s="221">
        <v>0.10061999999999999</v>
      </c>
      <c r="H23" s="222">
        <v>9.398999999999999E-2</v>
      </c>
      <c r="I23" s="202">
        <v>5.9425129121850002E-2</v>
      </c>
      <c r="J23" s="208">
        <v>5.9165410342025347E-2</v>
      </c>
      <c r="K23" s="82"/>
      <c r="L23" s="83"/>
      <c r="M23" s="82"/>
      <c r="N23" s="83"/>
      <c r="O23" s="82"/>
      <c r="P23" s="83"/>
      <c r="Q23" s="82"/>
      <c r="R23" s="83"/>
      <c r="S23" s="82"/>
      <c r="T23" s="83"/>
      <c r="U23" s="82"/>
      <c r="V23" s="83"/>
      <c r="W23" s="82"/>
      <c r="X23" s="83"/>
      <c r="Y23" s="82"/>
      <c r="Z23" s="83"/>
      <c r="AA23" s="82"/>
      <c r="AB23" s="83"/>
    </row>
    <row r="24" spans="1:28" ht="15.75" thickBot="1" x14ac:dyDescent="0.3">
      <c r="A24" s="4"/>
      <c r="B24" s="7" t="s">
        <v>143</v>
      </c>
      <c r="C24" s="262">
        <f>AVERAGE(C12:C23)</f>
        <v>7.9221614299417584E-2</v>
      </c>
      <c r="D24" s="262">
        <f>AVERAGE(D12:D23)</f>
        <v>7.8135960721048406E-2</v>
      </c>
      <c r="E24" s="262">
        <f t="shared" ref="E24:J24" si="0">AVERAGE(E12:E23)</f>
        <v>8.5851666666666659E-2</v>
      </c>
      <c r="F24" s="262">
        <f t="shared" si="0"/>
        <v>8.8470833333333318E-2</v>
      </c>
      <c r="G24" s="262">
        <f>AVERAGE(G12:G23)</f>
        <v>8.7263333333333346E-2</v>
      </c>
      <c r="H24" s="262">
        <f t="shared" si="0"/>
        <v>7.6120833333333332E-2</v>
      </c>
      <c r="I24" s="262">
        <f t="shared" si="0"/>
        <v>6.5897760319847579E-2</v>
      </c>
      <c r="J24" s="262">
        <f t="shared" si="0"/>
        <v>6.5071053775226026E-2</v>
      </c>
      <c r="K24" s="27"/>
      <c r="L24" s="56"/>
      <c r="M24" s="27"/>
      <c r="N24" s="56"/>
      <c r="O24" s="27"/>
      <c r="P24" s="56"/>
      <c r="Q24" s="27"/>
      <c r="R24" s="56"/>
      <c r="S24" s="27"/>
      <c r="T24" s="56"/>
      <c r="U24" s="27"/>
      <c r="V24" s="56"/>
      <c r="W24" s="27"/>
      <c r="X24" s="56"/>
      <c r="Y24" s="27"/>
      <c r="Z24" s="56"/>
      <c r="AA24" s="27"/>
      <c r="AB24" s="56"/>
    </row>
  </sheetData>
  <mergeCells count="43">
    <mergeCell ref="O10:P10"/>
    <mergeCell ref="Q10:R10"/>
    <mergeCell ref="S10:T10"/>
    <mergeCell ref="O8:P8"/>
    <mergeCell ref="Q8:R8"/>
    <mergeCell ref="S8:T8"/>
    <mergeCell ref="O9:P9"/>
    <mergeCell ref="Q9:R9"/>
    <mergeCell ref="S9:T9"/>
    <mergeCell ref="K9:L9"/>
    <mergeCell ref="K10:L10"/>
    <mergeCell ref="M8:N8"/>
    <mergeCell ref="M9:N9"/>
    <mergeCell ref="M10:N10"/>
    <mergeCell ref="E10:F10"/>
    <mergeCell ref="G9:H9"/>
    <mergeCell ref="G10:H10"/>
    <mergeCell ref="I8:J8"/>
    <mergeCell ref="I9:J9"/>
    <mergeCell ref="I10:J10"/>
    <mergeCell ref="A1:J2"/>
    <mergeCell ref="A3:F3"/>
    <mergeCell ref="U10:V10"/>
    <mergeCell ref="W10:X10"/>
    <mergeCell ref="Y10:Z10"/>
    <mergeCell ref="A4:B4"/>
    <mergeCell ref="A5:B5"/>
    <mergeCell ref="U8:V8"/>
    <mergeCell ref="W8:X8"/>
    <mergeCell ref="C8:D8"/>
    <mergeCell ref="G8:H8"/>
    <mergeCell ref="K8:L8"/>
    <mergeCell ref="C9:D9"/>
    <mergeCell ref="C10:D10"/>
    <mergeCell ref="E8:F8"/>
    <mergeCell ref="E9:F9"/>
    <mergeCell ref="AA10:AB10"/>
    <mergeCell ref="Y8:Z8"/>
    <mergeCell ref="AA8:AB8"/>
    <mergeCell ref="U9:V9"/>
    <mergeCell ref="W9:X9"/>
    <mergeCell ref="Y9:Z9"/>
    <mergeCell ref="AA9:AB9"/>
  </mergeCells>
  <dataValidations count="3">
    <dataValidation allowBlank="1" showInputMessage="1" showErrorMessage="1" prompt="Year" sqref="D5" xr:uid="{1AB2BE01-324E-49C4-A638-FD9D400549E0}"/>
    <dataValidation errorStyle="warning" allowBlank="1" showInputMessage="1" showErrorMessage="1" error="Pick from list" promptTitle="Enter" prompt="Administrator" sqref="C4" xr:uid="{A0C9F3C6-3E73-4C8E-BEDA-5D40CF947946}"/>
    <dataValidation allowBlank="1" showInputMessage="1" showErrorMessage="1" prompt="Report Quarter" sqref="C5" xr:uid="{D402F6B5-59C4-4AF2-B348-13BA7452FAA8}"/>
  </dataValidations>
  <hyperlinks>
    <hyperlink ref="A3" r:id="rId1" xr:uid="{3E2502D2-618A-4740-8588-8BCBDD1EF168}"/>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F2EA-5905-4E76-A81A-055EE6B28A39}">
  <sheetPr>
    <tabColor rgb="FF00B050"/>
  </sheetPr>
  <dimension ref="A1:AO69"/>
  <sheetViews>
    <sheetView workbookViewId="0">
      <pane ySplit="8" topLeftCell="A69" activePane="bottomLeft" state="frozen"/>
      <selection activeCell="C12" sqref="C12:D12"/>
      <selection pane="bottomLeft" activeCell="C73" sqref="C73"/>
    </sheetView>
  </sheetViews>
  <sheetFormatPr defaultRowHeight="15" x14ac:dyDescent="0.25"/>
  <cols>
    <col min="1" max="1" width="9.28515625" customWidth="1"/>
    <col min="2" max="2" width="26" customWidth="1"/>
    <col min="3" max="3" width="16" customWidth="1"/>
    <col min="4" max="4" width="19.7109375" bestFit="1" customWidth="1"/>
    <col min="5" max="5" width="18.5703125" customWidth="1"/>
    <col min="6" max="6" width="41.7109375" customWidth="1"/>
    <col min="7" max="7" width="12.28515625" customWidth="1"/>
  </cols>
  <sheetData>
    <row r="1" spans="1:41" x14ac:dyDescent="0.25">
      <c r="A1" s="323" t="s">
        <v>151</v>
      </c>
      <c r="B1" s="323"/>
      <c r="C1" s="323"/>
      <c r="D1" s="323"/>
      <c r="E1" s="323"/>
      <c r="F1" s="323"/>
      <c r="G1" s="323"/>
      <c r="H1" s="323"/>
      <c r="I1" s="323"/>
      <c r="J1" s="323"/>
      <c r="K1" s="323"/>
      <c r="L1" s="323"/>
    </row>
    <row r="2" spans="1:41" x14ac:dyDescent="0.25">
      <c r="A2" s="323"/>
      <c r="B2" s="323"/>
      <c r="C2" s="323"/>
      <c r="D2" s="323"/>
      <c r="E2" s="323"/>
      <c r="F2" s="323"/>
      <c r="G2" s="323"/>
      <c r="H2" s="323"/>
      <c r="I2" s="323"/>
      <c r="J2" s="323"/>
      <c r="K2" s="323"/>
      <c r="L2" s="323"/>
    </row>
    <row r="3" spans="1:41" x14ac:dyDescent="0.25">
      <c r="A3" s="323"/>
      <c r="B3" s="323"/>
      <c r="C3" s="323"/>
      <c r="D3" s="323"/>
      <c r="E3" s="323"/>
      <c r="F3" s="323"/>
      <c r="G3" s="323"/>
      <c r="H3" s="323"/>
      <c r="I3" s="323"/>
      <c r="J3" s="323"/>
      <c r="K3" s="323"/>
      <c r="L3" s="323"/>
    </row>
    <row r="4" spans="1:41" ht="18.75" x14ac:dyDescent="0.3">
      <c r="A4" s="324" t="s">
        <v>35</v>
      </c>
      <c r="B4" s="324"/>
      <c r="C4" s="12" t="str">
        <f>'CCA Admin Dashboard'!D3</f>
        <v>Good Energy LP</v>
      </c>
      <c r="D4" s="13"/>
      <c r="F4" s="14"/>
      <c r="G4" s="14"/>
      <c r="H4" s="14"/>
      <c r="I4" s="14"/>
      <c r="J4" s="14"/>
      <c r="K4" s="14"/>
      <c r="L4" s="14"/>
    </row>
    <row r="5" spans="1:41" ht="15.75" x14ac:dyDescent="0.25">
      <c r="A5" s="323" t="s">
        <v>92</v>
      </c>
      <c r="B5" s="323"/>
      <c r="C5" s="15" t="s">
        <v>215</v>
      </c>
      <c r="D5" s="16">
        <v>2024</v>
      </c>
      <c r="F5" s="17"/>
      <c r="G5" s="14"/>
      <c r="H5" s="14"/>
      <c r="I5" s="14"/>
      <c r="J5" s="14"/>
      <c r="K5" s="14"/>
      <c r="L5" s="14"/>
    </row>
    <row r="7" spans="1:41" ht="16.5" thickBot="1" x14ac:dyDescent="0.3">
      <c r="B7" s="117" t="s">
        <v>152</v>
      </c>
      <c r="C7" s="117" t="s">
        <v>152</v>
      </c>
      <c r="D7" s="117" t="s">
        <v>152</v>
      </c>
      <c r="E7" s="117" t="s">
        <v>152</v>
      </c>
      <c r="F7" s="117" t="s">
        <v>152</v>
      </c>
      <c r="G7" s="117" t="s">
        <v>153</v>
      </c>
      <c r="H7" s="34"/>
      <c r="I7" s="200"/>
      <c r="J7" s="200"/>
      <c r="K7" s="200"/>
      <c r="L7" s="200"/>
      <c r="M7" s="200"/>
      <c r="N7" s="200"/>
      <c r="O7" s="33"/>
      <c r="P7" s="33"/>
      <c r="Q7" s="33"/>
      <c r="R7" s="33"/>
      <c r="U7" s="33"/>
      <c r="V7" s="33"/>
      <c r="W7" s="33"/>
      <c r="X7" s="33"/>
      <c r="Y7" s="33"/>
      <c r="Z7" s="33"/>
      <c r="AA7" s="33"/>
      <c r="AB7" s="33"/>
      <c r="AC7" s="33"/>
      <c r="AD7" s="33"/>
      <c r="AE7" s="33"/>
      <c r="AF7" s="33"/>
      <c r="AG7" s="33"/>
      <c r="AH7" s="33"/>
      <c r="AI7" s="33"/>
      <c r="AJ7" s="33"/>
      <c r="AK7" s="33"/>
      <c r="AL7" s="33"/>
      <c r="AM7" s="33"/>
      <c r="AN7" s="33"/>
      <c r="AO7" s="33"/>
    </row>
    <row r="8" spans="1:41" ht="57" thickBot="1" x14ac:dyDescent="0.35">
      <c r="B8" s="47" t="s">
        <v>40</v>
      </c>
      <c r="C8" s="48" t="s">
        <v>41</v>
      </c>
      <c r="D8" s="48" t="s">
        <v>42</v>
      </c>
      <c r="E8" s="48" t="s">
        <v>43</v>
      </c>
      <c r="F8" s="48" t="s">
        <v>44</v>
      </c>
      <c r="G8" s="49" t="s">
        <v>154</v>
      </c>
      <c r="H8" s="20" t="s">
        <v>194</v>
      </c>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row>
    <row r="9" spans="1:41" ht="15.75" thickBot="1" x14ac:dyDescent="0.3">
      <c r="B9" s="214"/>
      <c r="C9" s="215"/>
      <c r="D9" s="215"/>
      <c r="E9" s="147"/>
      <c r="F9" s="147"/>
      <c r="G9" s="148"/>
      <c r="H9" s="35"/>
      <c r="I9" s="36"/>
      <c r="J9" s="36"/>
      <c r="K9" s="36"/>
      <c r="L9" s="37"/>
      <c r="M9" s="37"/>
      <c r="N9" s="37"/>
      <c r="O9" s="37"/>
      <c r="P9" s="37"/>
      <c r="Q9" s="37"/>
      <c r="R9" s="37"/>
      <c r="S9" s="37"/>
      <c r="T9" s="37"/>
      <c r="U9" s="37"/>
      <c r="AD9" s="37"/>
    </row>
    <row r="10" spans="1:41" x14ac:dyDescent="0.25">
      <c r="B10" s="149" t="s">
        <v>195</v>
      </c>
      <c r="C10" s="150" t="s">
        <v>48</v>
      </c>
      <c r="D10" s="215" t="s">
        <v>155</v>
      </c>
      <c r="E10" s="147" t="s">
        <v>156</v>
      </c>
      <c r="F10" s="151" t="s">
        <v>196</v>
      </c>
      <c r="G10" s="216">
        <v>54874</v>
      </c>
      <c r="H10" s="35"/>
      <c r="I10" s="36"/>
      <c r="J10" s="36"/>
      <c r="K10" s="36"/>
      <c r="L10" s="37"/>
      <c r="M10" s="37"/>
      <c r="N10" s="37"/>
      <c r="O10" s="37"/>
      <c r="P10" s="37"/>
      <c r="Q10" s="37"/>
      <c r="R10" s="37"/>
      <c r="S10" s="37"/>
      <c r="T10" s="37"/>
      <c r="U10" s="37"/>
      <c r="AD10" s="37"/>
    </row>
    <row r="11" spans="1:41" x14ac:dyDescent="0.25">
      <c r="B11" s="149" t="s">
        <v>211</v>
      </c>
      <c r="C11" s="150" t="s">
        <v>48</v>
      </c>
      <c r="D11" s="150" t="s">
        <v>49</v>
      </c>
      <c r="E11" s="147"/>
      <c r="F11" s="151" t="s">
        <v>212</v>
      </c>
      <c r="G11" s="148"/>
      <c r="H11" s="35"/>
      <c r="I11" s="36"/>
      <c r="J11" s="36"/>
      <c r="K11" s="36"/>
      <c r="L11" s="37"/>
      <c r="M11" s="37"/>
      <c r="N11" s="37"/>
      <c r="O11" s="37"/>
      <c r="P11" s="37"/>
      <c r="Q11" s="37"/>
      <c r="R11" s="37"/>
      <c r="S11" s="37"/>
      <c r="T11" s="37"/>
      <c r="U11" s="37"/>
      <c r="AD11" s="37"/>
    </row>
    <row r="12" spans="1:41" x14ac:dyDescent="0.25">
      <c r="B12" s="149"/>
      <c r="C12" s="150"/>
      <c r="D12" s="150"/>
      <c r="E12" s="147"/>
      <c r="F12" s="151"/>
      <c r="G12" s="148"/>
      <c r="H12" s="35"/>
      <c r="I12" s="36"/>
      <c r="J12" s="36"/>
      <c r="K12" s="36"/>
      <c r="L12" s="37"/>
      <c r="M12" s="37"/>
      <c r="N12" s="37"/>
      <c r="O12" s="37"/>
      <c r="P12" s="37"/>
      <c r="Q12" s="37"/>
      <c r="R12" s="37"/>
      <c r="S12" s="37"/>
      <c r="T12" s="37"/>
      <c r="U12" s="37"/>
      <c r="AD12" s="37"/>
    </row>
    <row r="13" spans="1:41" x14ac:dyDescent="0.25">
      <c r="B13" s="149"/>
      <c r="C13" s="150"/>
      <c r="D13" s="150"/>
      <c r="E13" s="147"/>
      <c r="F13" s="151"/>
      <c r="G13" s="148"/>
      <c r="H13" s="35"/>
      <c r="I13" s="36"/>
      <c r="J13" s="36"/>
      <c r="K13" s="36"/>
      <c r="L13" s="37"/>
      <c r="M13" s="37"/>
      <c r="N13" s="37"/>
      <c r="O13" s="37"/>
      <c r="P13" s="37"/>
      <c r="Q13" s="37"/>
      <c r="R13" s="37"/>
      <c r="S13" s="37"/>
      <c r="T13" s="37"/>
      <c r="U13" s="37"/>
      <c r="AD13" s="37"/>
    </row>
    <row r="14" spans="1:41" x14ac:dyDescent="0.25">
      <c r="B14" s="149"/>
      <c r="C14" s="150"/>
      <c r="D14" s="150"/>
      <c r="E14" s="147"/>
      <c r="F14" s="151"/>
      <c r="G14" s="148"/>
      <c r="H14" s="35"/>
      <c r="I14" s="36"/>
      <c r="J14" s="36"/>
      <c r="K14" s="36"/>
      <c r="L14" s="37"/>
      <c r="M14" s="37"/>
      <c r="N14" s="37"/>
      <c r="O14" s="37"/>
      <c r="P14" s="37"/>
      <c r="Q14" s="37"/>
      <c r="R14" s="37"/>
      <c r="S14" s="37"/>
      <c r="T14" s="37"/>
      <c r="U14" s="37"/>
      <c r="AD14" s="37"/>
    </row>
    <row r="15" spans="1:41" x14ac:dyDescent="0.25">
      <c r="B15" s="149"/>
      <c r="C15" s="150"/>
      <c r="D15" s="150"/>
      <c r="E15" s="147"/>
      <c r="F15" s="151"/>
      <c r="G15" s="148"/>
      <c r="H15" s="35"/>
      <c r="I15" s="36"/>
      <c r="J15" s="36"/>
      <c r="K15" s="36"/>
      <c r="L15" s="37"/>
      <c r="M15" s="37"/>
      <c r="N15" s="37"/>
      <c r="O15" s="37"/>
      <c r="P15" s="37"/>
      <c r="Q15" s="37"/>
      <c r="R15" s="37"/>
      <c r="S15" s="37"/>
      <c r="T15" s="37"/>
      <c r="U15" s="37"/>
      <c r="AD15" s="37"/>
    </row>
    <row r="16" spans="1:41" x14ac:dyDescent="0.25">
      <c r="B16" s="149"/>
      <c r="C16" s="150"/>
      <c r="D16" s="150"/>
      <c r="E16" s="147"/>
      <c r="F16" s="151"/>
      <c r="G16" s="148"/>
      <c r="H16" s="35"/>
      <c r="I16" s="36"/>
      <c r="J16" s="36"/>
      <c r="K16" s="36"/>
      <c r="L16" s="37"/>
      <c r="M16" s="37"/>
      <c r="N16" s="37"/>
      <c r="O16" s="37"/>
      <c r="P16" s="37"/>
      <c r="Q16" s="37"/>
      <c r="R16" s="37"/>
      <c r="S16" s="37"/>
      <c r="T16" s="37"/>
      <c r="U16" s="37"/>
      <c r="AD16" s="37"/>
    </row>
    <row r="17" spans="2:30" x14ac:dyDescent="0.25">
      <c r="B17" s="149"/>
      <c r="C17" s="150"/>
      <c r="D17" s="150"/>
      <c r="E17" s="147"/>
      <c r="F17" s="151"/>
      <c r="G17" s="148"/>
      <c r="H17" s="35"/>
      <c r="I17" s="36"/>
      <c r="J17" s="36"/>
      <c r="K17" s="36"/>
      <c r="L17" s="37"/>
      <c r="M17" s="37"/>
      <c r="N17" s="37"/>
      <c r="O17" s="37"/>
      <c r="P17" s="37"/>
      <c r="Q17" s="37"/>
      <c r="R17" s="37"/>
      <c r="S17" s="37"/>
      <c r="T17" s="37"/>
      <c r="U17" s="37"/>
      <c r="AD17" s="37"/>
    </row>
    <row r="18" spans="2:30" x14ac:dyDescent="0.25">
      <c r="B18" s="149"/>
      <c r="C18" s="150"/>
      <c r="D18" s="150"/>
      <c r="E18" s="147"/>
      <c r="F18" s="151"/>
      <c r="G18" s="148"/>
      <c r="H18" s="35"/>
      <c r="I18" s="36"/>
      <c r="J18" s="36"/>
      <c r="K18" s="36"/>
      <c r="L18" s="37"/>
      <c r="M18" s="37"/>
      <c r="N18" s="37"/>
      <c r="O18" s="37"/>
      <c r="P18" s="37"/>
      <c r="Q18" s="37"/>
      <c r="R18" s="37"/>
      <c r="S18" s="37"/>
      <c r="T18" s="37"/>
      <c r="U18" s="37"/>
      <c r="AD18" s="37"/>
    </row>
    <row r="19" spans="2:30" x14ac:dyDescent="0.25">
      <c r="B19" s="149"/>
      <c r="C19" s="150"/>
      <c r="D19" s="150"/>
      <c r="E19" s="151"/>
      <c r="F19" s="151"/>
      <c r="G19" s="148"/>
      <c r="H19" s="35"/>
      <c r="I19" s="36"/>
      <c r="J19" s="36"/>
      <c r="K19" s="36"/>
      <c r="L19" s="37"/>
      <c r="M19" s="37"/>
      <c r="N19" s="37"/>
      <c r="O19" s="37"/>
      <c r="P19" s="37"/>
      <c r="Q19" s="37"/>
      <c r="R19" s="37"/>
      <c r="S19" s="37"/>
      <c r="T19" s="37"/>
      <c r="U19" s="37"/>
      <c r="AD19" s="37"/>
    </row>
    <row r="20" spans="2:30" x14ac:dyDescent="0.25">
      <c r="B20" s="149"/>
      <c r="C20" s="150"/>
      <c r="D20" s="150"/>
      <c r="E20" s="151"/>
      <c r="F20" s="151"/>
      <c r="G20" s="148"/>
      <c r="H20" s="35"/>
      <c r="I20" s="36"/>
      <c r="J20" s="36"/>
      <c r="K20" s="36"/>
      <c r="L20" s="37"/>
      <c r="M20" s="37"/>
      <c r="N20" s="37"/>
      <c r="O20" s="37"/>
      <c r="P20" s="37"/>
      <c r="Q20" s="37"/>
      <c r="R20" s="37"/>
      <c r="S20" s="37"/>
      <c r="T20" s="37"/>
      <c r="U20" s="37"/>
      <c r="AD20" s="37"/>
    </row>
    <row r="21" spans="2:30" x14ac:dyDescent="0.25">
      <c r="B21" s="149"/>
      <c r="C21" s="150"/>
      <c r="D21" s="150"/>
      <c r="E21" s="151"/>
      <c r="F21" s="151"/>
      <c r="G21" s="148"/>
      <c r="H21" s="35"/>
      <c r="I21" s="36"/>
      <c r="J21" s="36"/>
      <c r="K21" s="36"/>
      <c r="L21" s="37"/>
      <c r="M21" s="37"/>
      <c r="N21" s="37"/>
      <c r="O21" s="37"/>
      <c r="P21" s="37"/>
      <c r="Q21" s="37"/>
      <c r="R21" s="37"/>
      <c r="S21" s="37"/>
      <c r="T21" s="37"/>
      <c r="U21" s="37"/>
      <c r="AD21" s="37"/>
    </row>
    <row r="22" spans="2:30" x14ac:dyDescent="0.25">
      <c r="B22" s="149"/>
      <c r="C22" s="150"/>
      <c r="D22" s="150"/>
      <c r="E22" s="147"/>
      <c r="F22" s="151"/>
      <c r="G22" s="148"/>
      <c r="H22" s="35"/>
      <c r="I22" s="36"/>
      <c r="J22" s="36"/>
      <c r="K22" s="36"/>
      <c r="L22" s="37"/>
      <c r="M22" s="37"/>
      <c r="N22" s="37"/>
      <c r="O22" s="37"/>
      <c r="P22" s="37"/>
      <c r="Q22" s="37"/>
      <c r="R22" s="37"/>
      <c r="S22" s="37"/>
      <c r="T22" s="37"/>
      <c r="U22" s="37"/>
      <c r="AD22" s="37"/>
    </row>
    <row r="23" spans="2:30" x14ac:dyDescent="0.25">
      <c r="B23" s="149"/>
      <c r="C23" s="150"/>
      <c r="D23" s="150"/>
      <c r="E23" s="147"/>
      <c r="F23" s="151"/>
      <c r="G23" s="148"/>
      <c r="H23" s="35"/>
      <c r="I23" s="36"/>
      <c r="J23" s="36"/>
      <c r="K23" s="36"/>
      <c r="L23" s="37"/>
      <c r="M23" s="37"/>
      <c r="N23" s="37"/>
      <c r="O23" s="37"/>
      <c r="P23" s="37"/>
      <c r="Q23" s="37"/>
      <c r="R23" s="37"/>
      <c r="S23" s="37"/>
      <c r="T23" s="37"/>
      <c r="U23" s="37"/>
      <c r="AD23" s="37"/>
    </row>
    <row r="24" spans="2:30" x14ac:dyDescent="0.25">
      <c r="B24" s="149"/>
      <c r="C24" s="150"/>
      <c r="D24" s="150"/>
      <c r="E24" s="147"/>
      <c r="F24" s="151"/>
      <c r="G24" s="148"/>
      <c r="H24" s="35"/>
      <c r="I24" s="36"/>
      <c r="J24" s="36"/>
      <c r="K24" s="36"/>
      <c r="L24" s="37"/>
      <c r="M24" s="37"/>
      <c r="N24" s="37"/>
      <c r="O24" s="37"/>
      <c r="P24" s="37"/>
      <c r="Q24" s="37"/>
      <c r="R24" s="37"/>
      <c r="S24" s="37"/>
      <c r="T24" s="37"/>
      <c r="U24" s="37"/>
      <c r="AD24" s="37"/>
    </row>
    <row r="25" spans="2:30" x14ac:dyDescent="0.25">
      <c r="B25" s="149"/>
      <c r="C25" s="150"/>
      <c r="D25" s="150"/>
      <c r="E25" s="147"/>
      <c r="F25" s="151"/>
      <c r="G25" s="148"/>
      <c r="H25" s="35"/>
      <c r="I25" s="36"/>
      <c r="J25" s="36"/>
      <c r="K25" s="36"/>
      <c r="L25" s="37"/>
      <c r="M25" s="37"/>
      <c r="N25" s="37"/>
      <c r="O25" s="37"/>
      <c r="P25" s="37"/>
      <c r="Q25" s="37"/>
      <c r="R25" s="37"/>
      <c r="S25" s="37"/>
      <c r="T25" s="37"/>
      <c r="U25" s="37"/>
      <c r="AD25" s="37"/>
    </row>
    <row r="26" spans="2:30" x14ac:dyDescent="0.25">
      <c r="B26" s="149"/>
      <c r="C26" s="150"/>
      <c r="D26" s="150"/>
      <c r="E26" s="147"/>
      <c r="F26" s="151"/>
      <c r="G26" s="148"/>
      <c r="H26" s="35"/>
      <c r="I26" s="36"/>
      <c r="J26" s="36"/>
      <c r="K26" s="36"/>
      <c r="L26" s="37"/>
      <c r="M26" s="37"/>
      <c r="N26" s="37"/>
      <c r="O26" s="37"/>
      <c r="P26" s="37"/>
      <c r="Q26" s="37"/>
      <c r="R26" s="37"/>
      <c r="S26" s="37"/>
      <c r="T26" s="37"/>
      <c r="U26" s="37"/>
      <c r="AD26" s="37"/>
    </row>
    <row r="27" spans="2:30" x14ac:dyDescent="0.25">
      <c r="B27" s="149"/>
      <c r="C27" s="150"/>
      <c r="D27" s="150"/>
      <c r="E27" s="147"/>
      <c r="F27" s="151"/>
      <c r="G27" s="148"/>
      <c r="H27" s="35"/>
      <c r="I27" s="36"/>
      <c r="J27" s="36"/>
      <c r="K27" s="36"/>
      <c r="L27" s="37"/>
      <c r="M27" s="37"/>
      <c r="N27" s="37"/>
      <c r="O27" s="37"/>
      <c r="P27" s="37"/>
      <c r="Q27" s="37"/>
      <c r="R27" s="37"/>
      <c r="S27" s="37"/>
      <c r="T27" s="37"/>
      <c r="U27" s="37"/>
      <c r="AD27" s="37"/>
    </row>
    <row r="28" spans="2:30" x14ac:dyDescent="0.25">
      <c r="B28" s="149"/>
      <c r="C28" s="150"/>
      <c r="D28" s="150"/>
      <c r="E28" s="147"/>
      <c r="F28" s="151"/>
      <c r="G28" s="148"/>
      <c r="H28" s="35"/>
      <c r="I28" s="36"/>
      <c r="J28" s="36"/>
      <c r="K28" s="36"/>
      <c r="L28" s="37"/>
      <c r="M28" s="37"/>
      <c r="N28" s="37"/>
      <c r="O28" s="37"/>
      <c r="P28" s="37"/>
      <c r="Q28" s="37"/>
      <c r="R28" s="37"/>
      <c r="S28" s="37"/>
      <c r="T28" s="37"/>
      <c r="U28" s="37"/>
      <c r="AD28" s="37"/>
    </row>
    <row r="29" spans="2:30" x14ac:dyDescent="0.25">
      <c r="B29" s="149"/>
      <c r="C29" s="150"/>
      <c r="D29" s="150"/>
      <c r="E29" s="147"/>
      <c r="F29" s="151"/>
      <c r="G29" s="148"/>
      <c r="H29" s="35"/>
      <c r="I29" s="36"/>
      <c r="J29" s="36"/>
      <c r="K29" s="36"/>
      <c r="L29" s="37"/>
      <c r="M29" s="37"/>
      <c r="N29" s="37"/>
      <c r="O29" s="37"/>
      <c r="P29" s="37"/>
      <c r="Q29" s="37"/>
      <c r="R29" s="37"/>
      <c r="S29" s="37"/>
      <c r="T29" s="37"/>
      <c r="U29" s="37"/>
      <c r="AD29" s="37"/>
    </row>
    <row r="30" spans="2:30" x14ac:dyDescent="0.25">
      <c r="B30" s="149"/>
      <c r="C30" s="150"/>
      <c r="D30" s="150"/>
      <c r="E30" s="147"/>
      <c r="F30" s="151"/>
      <c r="G30" s="148"/>
      <c r="H30" s="35"/>
      <c r="I30" s="36"/>
      <c r="J30" s="36"/>
      <c r="K30" s="36"/>
      <c r="L30" s="37"/>
      <c r="M30" s="37"/>
      <c r="N30" s="37"/>
      <c r="O30" s="37"/>
      <c r="P30" s="37"/>
      <c r="Q30" s="37"/>
      <c r="R30" s="37"/>
      <c r="S30" s="37"/>
      <c r="T30" s="37"/>
      <c r="U30" s="37"/>
      <c r="AD30" s="37"/>
    </row>
    <row r="31" spans="2:30" x14ac:dyDescent="0.25">
      <c r="B31" s="149"/>
      <c r="C31" s="150"/>
      <c r="D31" s="150"/>
      <c r="E31" s="151"/>
      <c r="F31" s="151"/>
      <c r="G31" s="148"/>
      <c r="H31" s="35"/>
      <c r="I31" s="36"/>
      <c r="J31" s="36"/>
      <c r="K31" s="36"/>
      <c r="L31" s="37"/>
      <c r="M31" s="37"/>
      <c r="N31" s="37"/>
      <c r="O31" s="37"/>
      <c r="P31" s="37"/>
      <c r="Q31" s="37"/>
      <c r="R31" s="37"/>
      <c r="S31" s="37"/>
      <c r="T31" s="37"/>
      <c r="U31" s="37"/>
      <c r="AD31" s="37"/>
    </row>
    <row r="32" spans="2:30" x14ac:dyDescent="0.25">
      <c r="B32" s="149"/>
      <c r="C32" s="150"/>
      <c r="D32" s="150"/>
      <c r="E32" s="151"/>
      <c r="F32" s="151"/>
      <c r="G32" s="148"/>
      <c r="H32" s="35"/>
      <c r="I32" s="36"/>
      <c r="J32" s="36"/>
      <c r="K32" s="36"/>
      <c r="L32" s="37"/>
      <c r="M32" s="37"/>
      <c r="N32" s="37"/>
      <c r="O32" s="37"/>
      <c r="P32" s="37"/>
      <c r="Q32" s="37"/>
      <c r="R32" s="37"/>
      <c r="S32" s="37"/>
      <c r="T32" s="37"/>
      <c r="U32" s="37"/>
      <c r="AD32" s="37"/>
    </row>
    <row r="33" spans="2:30" x14ac:dyDescent="0.25">
      <c r="B33" s="149"/>
      <c r="C33" s="150"/>
      <c r="D33" s="150"/>
      <c r="E33" s="151"/>
      <c r="F33" s="151"/>
      <c r="G33" s="148"/>
      <c r="H33" s="35"/>
      <c r="I33" s="36"/>
      <c r="J33" s="36"/>
      <c r="K33" s="36"/>
      <c r="L33" s="37"/>
      <c r="M33" s="37"/>
      <c r="N33" s="37"/>
      <c r="O33" s="37"/>
      <c r="P33" s="37"/>
      <c r="Q33" s="37"/>
      <c r="R33" s="37"/>
      <c r="S33" s="37"/>
      <c r="T33" s="37"/>
      <c r="U33" s="37"/>
      <c r="AD33" s="37"/>
    </row>
    <row r="34" spans="2:30" x14ac:dyDescent="0.25">
      <c r="B34" s="149"/>
      <c r="C34" s="150"/>
      <c r="D34" s="150"/>
      <c r="E34" s="147"/>
      <c r="F34" s="151"/>
      <c r="G34" s="148"/>
      <c r="H34" s="35"/>
      <c r="I34" s="36"/>
      <c r="J34" s="36"/>
      <c r="K34" s="36"/>
      <c r="L34" s="37"/>
      <c r="M34" s="37"/>
      <c r="N34" s="37"/>
      <c r="O34" s="37"/>
      <c r="P34" s="37"/>
      <c r="Q34" s="37"/>
      <c r="R34" s="37"/>
      <c r="S34" s="37"/>
      <c r="T34" s="37"/>
      <c r="U34" s="37"/>
      <c r="AD34" s="37"/>
    </row>
    <row r="35" spans="2:30" x14ac:dyDescent="0.25">
      <c r="B35" s="149"/>
      <c r="C35" s="150"/>
      <c r="D35" s="150"/>
      <c r="E35" s="147"/>
      <c r="F35" s="151"/>
      <c r="G35" s="148"/>
      <c r="H35" s="35"/>
      <c r="I35" s="36"/>
      <c r="J35" s="36"/>
      <c r="K35" s="36"/>
      <c r="L35" s="37"/>
      <c r="M35" s="37"/>
      <c r="N35" s="37"/>
      <c r="O35" s="37"/>
      <c r="P35" s="37"/>
      <c r="Q35" s="37"/>
      <c r="R35" s="37"/>
      <c r="S35" s="37"/>
      <c r="T35" s="37"/>
      <c r="U35" s="37"/>
      <c r="AD35" s="37"/>
    </row>
    <row r="36" spans="2:30" x14ac:dyDescent="0.25">
      <c r="B36" s="149"/>
      <c r="C36" s="150"/>
      <c r="D36" s="150"/>
      <c r="E36" s="147"/>
      <c r="F36" s="151"/>
      <c r="G36" s="148"/>
      <c r="H36" s="35"/>
      <c r="I36" s="36"/>
      <c r="J36" s="36"/>
      <c r="K36" s="36"/>
      <c r="L36" s="37"/>
      <c r="M36" s="37"/>
      <c r="N36" s="37"/>
      <c r="O36" s="37"/>
      <c r="P36" s="37"/>
      <c r="Q36" s="37"/>
      <c r="R36" s="37"/>
      <c r="S36" s="37"/>
      <c r="T36" s="37"/>
      <c r="U36" s="37"/>
      <c r="AD36" s="37"/>
    </row>
    <row r="37" spans="2:30" x14ac:dyDescent="0.25">
      <c r="B37" s="149"/>
      <c r="C37" s="150"/>
      <c r="D37" s="150"/>
      <c r="E37" s="147"/>
      <c r="F37" s="151"/>
      <c r="G37" s="148"/>
      <c r="H37" s="35"/>
      <c r="I37" s="36"/>
      <c r="J37" s="36"/>
      <c r="K37" s="36"/>
      <c r="L37" s="37"/>
      <c r="M37" s="37"/>
      <c r="N37" s="37"/>
      <c r="O37" s="37"/>
      <c r="P37" s="37"/>
      <c r="Q37" s="37"/>
      <c r="R37" s="37"/>
      <c r="S37" s="37"/>
      <c r="T37" s="37"/>
      <c r="U37" s="37"/>
      <c r="AD37" s="37"/>
    </row>
    <row r="38" spans="2:30" x14ac:dyDescent="0.25">
      <c r="B38" s="149"/>
      <c r="C38" s="150"/>
      <c r="D38" s="150"/>
      <c r="E38" s="147"/>
      <c r="F38" s="151"/>
      <c r="G38" s="148"/>
      <c r="H38" s="35"/>
      <c r="I38" s="36"/>
      <c r="J38" s="36"/>
      <c r="K38" s="36"/>
      <c r="L38" s="37"/>
      <c r="M38" s="37"/>
      <c r="N38" s="37"/>
      <c r="O38" s="37"/>
      <c r="P38" s="37"/>
      <c r="Q38" s="37"/>
      <c r="R38" s="37"/>
      <c r="S38" s="37"/>
      <c r="T38" s="37"/>
      <c r="U38" s="37"/>
      <c r="AD38" s="37"/>
    </row>
    <row r="39" spans="2:30" x14ac:dyDescent="0.25">
      <c r="B39" s="149"/>
      <c r="C39" s="150"/>
      <c r="D39" s="150"/>
      <c r="E39" s="147"/>
      <c r="F39" s="151"/>
      <c r="G39" s="148"/>
      <c r="H39" s="35"/>
      <c r="I39" s="36"/>
      <c r="J39" s="36"/>
      <c r="K39" s="36"/>
      <c r="L39" s="37"/>
      <c r="M39" s="37"/>
      <c r="N39" s="37"/>
      <c r="O39" s="37"/>
      <c r="P39" s="37"/>
      <c r="Q39" s="37"/>
      <c r="R39" s="37"/>
      <c r="S39" s="37"/>
      <c r="T39" s="37"/>
      <c r="U39" s="37"/>
      <c r="AD39" s="37"/>
    </row>
    <row r="40" spans="2:30" x14ac:dyDescent="0.25">
      <c r="B40" s="149"/>
      <c r="C40" s="150"/>
      <c r="D40" s="150"/>
      <c r="E40" s="147"/>
      <c r="F40" s="151"/>
      <c r="G40" s="148"/>
      <c r="H40" s="35"/>
      <c r="I40" s="36"/>
      <c r="J40" s="36"/>
      <c r="K40" s="36"/>
      <c r="L40" s="37"/>
      <c r="M40" s="37"/>
      <c r="N40" s="37"/>
      <c r="O40" s="37"/>
      <c r="P40" s="37"/>
      <c r="Q40" s="37"/>
      <c r="R40" s="37"/>
      <c r="S40" s="37"/>
      <c r="T40" s="37"/>
      <c r="U40" s="37"/>
      <c r="AD40" s="37"/>
    </row>
    <row r="41" spans="2:30" x14ac:dyDescent="0.25">
      <c r="B41" s="149"/>
      <c r="C41" s="150"/>
      <c r="D41" s="150"/>
      <c r="E41" s="147"/>
      <c r="F41" s="151"/>
      <c r="G41" s="148"/>
      <c r="H41" s="35"/>
      <c r="I41" s="36"/>
      <c r="J41" s="36"/>
      <c r="K41" s="36"/>
      <c r="L41" s="37"/>
      <c r="M41" s="37"/>
      <c r="N41" s="37"/>
      <c r="O41" s="37"/>
      <c r="P41" s="37"/>
      <c r="Q41" s="37"/>
      <c r="R41" s="37"/>
      <c r="S41" s="37"/>
      <c r="T41" s="37"/>
      <c r="U41" s="37"/>
      <c r="AD41" s="37"/>
    </row>
    <row r="42" spans="2:30" x14ac:dyDescent="0.25">
      <c r="B42" s="149"/>
      <c r="C42" s="150"/>
      <c r="D42" s="150"/>
      <c r="E42" s="147"/>
      <c r="F42" s="151"/>
      <c r="G42" s="148"/>
      <c r="H42" s="35"/>
      <c r="I42" s="36"/>
      <c r="J42" s="36"/>
      <c r="K42" s="36"/>
      <c r="L42" s="37"/>
      <c r="M42" s="37"/>
      <c r="N42" s="37"/>
      <c r="O42" s="37"/>
      <c r="P42" s="37"/>
      <c r="Q42" s="37"/>
      <c r="R42" s="37"/>
      <c r="S42" s="37"/>
      <c r="T42" s="37"/>
      <c r="U42" s="37"/>
      <c r="AD42" s="37"/>
    </row>
    <row r="43" spans="2:30" x14ac:dyDescent="0.25">
      <c r="B43" s="149"/>
      <c r="C43" s="150"/>
      <c r="D43" s="150"/>
      <c r="E43" s="151"/>
      <c r="F43" s="151"/>
      <c r="G43" s="148"/>
      <c r="H43" s="35"/>
      <c r="I43" s="36"/>
      <c r="J43" s="36"/>
      <c r="K43" s="36"/>
      <c r="L43" s="37"/>
      <c r="M43" s="37"/>
      <c r="N43" s="37"/>
      <c r="O43" s="37"/>
      <c r="P43" s="37"/>
      <c r="Q43" s="37"/>
      <c r="R43" s="37"/>
      <c r="S43" s="37"/>
      <c r="T43" s="37"/>
      <c r="U43" s="37"/>
      <c r="AD43" s="37"/>
    </row>
    <row r="44" spans="2:30" x14ac:dyDescent="0.25">
      <c r="B44" s="149"/>
      <c r="C44" s="150"/>
      <c r="D44" s="150"/>
      <c r="E44" s="151"/>
      <c r="F44" s="151"/>
      <c r="G44" s="148"/>
      <c r="H44" s="35"/>
      <c r="I44" s="36"/>
      <c r="J44" s="36"/>
      <c r="K44" s="36"/>
      <c r="L44" s="37"/>
      <c r="M44" s="37"/>
      <c r="N44" s="37"/>
      <c r="O44" s="37"/>
      <c r="P44" s="37"/>
      <c r="Q44" s="37"/>
      <c r="R44" s="37"/>
      <c r="S44" s="37"/>
      <c r="T44" s="37"/>
      <c r="U44" s="37"/>
      <c r="AD44" s="37"/>
    </row>
    <row r="45" spans="2:30" x14ac:dyDescent="0.25">
      <c r="B45" s="149"/>
      <c r="C45" s="150"/>
      <c r="D45" s="150"/>
      <c r="E45" s="151"/>
      <c r="F45" s="151"/>
      <c r="G45" s="148"/>
      <c r="H45" s="35"/>
      <c r="I45" s="36"/>
      <c r="J45" s="36"/>
      <c r="K45" s="36"/>
      <c r="L45" s="37"/>
      <c r="M45" s="37"/>
      <c r="N45" s="37"/>
      <c r="O45" s="37"/>
      <c r="P45" s="37"/>
      <c r="Q45" s="37"/>
      <c r="R45" s="37"/>
      <c r="S45" s="37"/>
      <c r="T45" s="37"/>
      <c r="U45" s="37"/>
      <c r="AD45" s="37"/>
    </row>
    <row r="46" spans="2:30" x14ac:dyDescent="0.25">
      <c r="B46" s="149"/>
      <c r="C46" s="150"/>
      <c r="D46" s="150"/>
      <c r="E46" s="147"/>
      <c r="F46" s="151"/>
      <c r="G46" s="148"/>
      <c r="H46" s="35"/>
      <c r="I46" s="36"/>
      <c r="J46" s="36"/>
      <c r="K46" s="36"/>
      <c r="L46" s="37"/>
      <c r="M46" s="37"/>
      <c r="N46" s="37"/>
      <c r="O46" s="37"/>
      <c r="P46" s="37"/>
      <c r="Q46" s="37"/>
      <c r="R46" s="37"/>
      <c r="S46" s="37"/>
      <c r="T46" s="37"/>
      <c r="U46" s="37"/>
      <c r="AD46" s="37"/>
    </row>
    <row r="47" spans="2:30" x14ac:dyDescent="0.25">
      <c r="B47" s="149"/>
      <c r="C47" s="150"/>
      <c r="D47" s="150"/>
      <c r="E47" s="147"/>
      <c r="F47" s="151"/>
      <c r="G47" s="148"/>
      <c r="H47" s="35"/>
      <c r="I47" s="36"/>
      <c r="J47" s="36"/>
      <c r="K47" s="36"/>
      <c r="L47" s="37"/>
      <c r="M47" s="37"/>
      <c r="N47" s="37"/>
      <c r="O47" s="37"/>
      <c r="P47" s="37"/>
      <c r="Q47" s="37"/>
      <c r="R47" s="37"/>
      <c r="S47" s="37"/>
      <c r="T47" s="37"/>
      <c r="U47" s="37"/>
      <c r="AD47" s="37"/>
    </row>
    <row r="48" spans="2:30" x14ac:dyDescent="0.25">
      <c r="B48" s="149"/>
      <c r="C48" s="150"/>
      <c r="D48" s="150"/>
      <c r="E48" s="147"/>
      <c r="F48" s="151"/>
      <c r="G48" s="148"/>
      <c r="H48" s="35"/>
      <c r="I48" s="36"/>
      <c r="J48" s="36"/>
      <c r="K48" s="36"/>
      <c r="L48" s="37"/>
      <c r="M48" s="37"/>
      <c r="N48" s="37"/>
      <c r="O48" s="37"/>
      <c r="P48" s="37"/>
      <c r="Q48" s="37"/>
      <c r="R48" s="37"/>
      <c r="S48" s="37"/>
      <c r="T48" s="37"/>
      <c r="U48" s="37"/>
      <c r="AD48" s="37"/>
    </row>
    <row r="49" spans="2:30" x14ac:dyDescent="0.25">
      <c r="B49" s="149"/>
      <c r="C49" s="150"/>
      <c r="D49" s="150"/>
      <c r="E49" s="147"/>
      <c r="F49" s="151"/>
      <c r="G49" s="148"/>
      <c r="H49" s="35"/>
      <c r="I49" s="36"/>
      <c r="J49" s="36"/>
      <c r="K49" s="36"/>
      <c r="L49" s="37"/>
      <c r="M49" s="37"/>
      <c r="N49" s="37"/>
      <c r="O49" s="37"/>
      <c r="P49" s="37"/>
      <c r="Q49" s="37"/>
      <c r="R49" s="37"/>
      <c r="S49" s="37"/>
      <c r="T49" s="37"/>
      <c r="U49" s="37"/>
      <c r="AD49" s="37"/>
    </row>
    <row r="50" spans="2:30" x14ac:dyDescent="0.25">
      <c r="B50" s="149"/>
      <c r="C50" s="150"/>
      <c r="D50" s="150"/>
      <c r="E50" s="147"/>
      <c r="F50" s="151"/>
      <c r="G50" s="148"/>
      <c r="H50" s="35"/>
      <c r="I50" s="36"/>
      <c r="J50" s="36"/>
      <c r="K50" s="36"/>
      <c r="L50" s="37"/>
      <c r="M50" s="37"/>
      <c r="N50" s="37"/>
      <c r="O50" s="37"/>
      <c r="P50" s="37"/>
      <c r="Q50" s="37"/>
      <c r="R50" s="37"/>
      <c r="S50" s="37"/>
      <c r="T50" s="37"/>
      <c r="U50" s="37"/>
      <c r="AD50" s="37"/>
    </row>
    <row r="51" spans="2:30" x14ac:dyDescent="0.25">
      <c r="B51" s="149"/>
      <c r="C51" s="150"/>
      <c r="D51" s="150"/>
      <c r="E51" s="147"/>
      <c r="F51" s="151"/>
      <c r="G51" s="148"/>
      <c r="H51" s="35"/>
      <c r="I51" s="36"/>
      <c r="J51" s="36"/>
      <c r="K51" s="36"/>
      <c r="L51" s="37"/>
      <c r="M51" s="37"/>
      <c r="N51" s="37"/>
      <c r="O51" s="37"/>
      <c r="P51" s="37"/>
      <c r="Q51" s="37"/>
      <c r="R51" s="37"/>
      <c r="S51" s="37"/>
      <c r="T51" s="37"/>
      <c r="U51" s="37"/>
      <c r="AD51" s="37"/>
    </row>
    <row r="52" spans="2:30" x14ac:dyDescent="0.25">
      <c r="B52" s="149"/>
      <c r="C52" s="150"/>
      <c r="D52" s="150"/>
      <c r="E52" s="147"/>
      <c r="F52" s="151"/>
      <c r="G52" s="148"/>
      <c r="H52" s="35"/>
      <c r="I52" s="36"/>
      <c r="J52" s="36"/>
      <c r="K52" s="36"/>
      <c r="L52" s="37"/>
      <c r="M52" s="37"/>
      <c r="N52" s="37"/>
      <c r="O52" s="37"/>
      <c r="P52" s="37"/>
      <c r="Q52" s="37"/>
      <c r="R52" s="37"/>
      <c r="S52" s="37"/>
      <c r="T52" s="37"/>
      <c r="U52" s="37"/>
      <c r="AD52" s="37"/>
    </row>
    <row r="53" spans="2:30" x14ac:dyDescent="0.25">
      <c r="B53" s="149"/>
      <c r="C53" s="150"/>
      <c r="D53" s="150"/>
      <c r="E53" s="147"/>
      <c r="F53" s="151"/>
      <c r="G53" s="148"/>
      <c r="H53" s="35"/>
      <c r="I53" s="36"/>
      <c r="J53" s="36"/>
      <c r="K53" s="36"/>
      <c r="L53" s="37"/>
      <c r="M53" s="37"/>
      <c r="N53" s="37"/>
      <c r="O53" s="37"/>
      <c r="P53" s="37"/>
      <c r="Q53" s="37"/>
      <c r="R53" s="37"/>
      <c r="S53" s="37"/>
      <c r="T53" s="37"/>
      <c r="U53" s="37"/>
      <c r="AD53" s="37"/>
    </row>
    <row r="54" spans="2:30" x14ac:dyDescent="0.25">
      <c r="B54" s="149"/>
      <c r="C54" s="150"/>
      <c r="D54" s="150"/>
      <c r="E54" s="147"/>
      <c r="F54" s="151"/>
      <c r="G54" s="148"/>
      <c r="H54" s="35"/>
      <c r="I54" s="36"/>
      <c r="J54" s="36"/>
      <c r="K54" s="36"/>
      <c r="L54" s="37"/>
      <c r="M54" s="37"/>
      <c r="N54" s="37"/>
      <c r="O54" s="37"/>
      <c r="P54" s="37"/>
      <c r="Q54" s="37"/>
      <c r="R54" s="37"/>
      <c r="S54" s="37"/>
      <c r="T54" s="37"/>
      <c r="U54" s="37"/>
      <c r="AD54" s="37"/>
    </row>
    <row r="55" spans="2:30" x14ac:dyDescent="0.25">
      <c r="B55" s="149"/>
      <c r="C55" s="150"/>
      <c r="D55" s="150"/>
      <c r="E55" s="147"/>
      <c r="F55" s="151"/>
      <c r="G55" s="148"/>
      <c r="H55" s="35"/>
      <c r="I55" s="36"/>
      <c r="J55" s="36"/>
      <c r="K55" s="36"/>
      <c r="L55" s="37"/>
      <c r="M55" s="37"/>
      <c r="N55" s="37"/>
      <c r="O55" s="37"/>
      <c r="P55" s="37"/>
      <c r="Q55" s="37"/>
      <c r="R55" s="37"/>
      <c r="S55" s="37"/>
      <c r="T55" s="37"/>
      <c r="U55" s="37"/>
      <c r="AD55" s="37"/>
    </row>
    <row r="56" spans="2:30" x14ac:dyDescent="0.25">
      <c r="B56" s="149"/>
      <c r="C56" s="150"/>
      <c r="D56" s="150"/>
      <c r="E56" s="147"/>
      <c r="F56" s="151"/>
      <c r="G56" s="148"/>
      <c r="H56" s="35"/>
      <c r="I56" s="36"/>
      <c r="J56" s="36"/>
      <c r="K56" s="36"/>
      <c r="L56" s="37"/>
      <c r="M56" s="37"/>
      <c r="N56" s="37"/>
      <c r="O56" s="37"/>
      <c r="P56" s="37"/>
      <c r="Q56" s="37"/>
      <c r="R56" s="37"/>
      <c r="S56" s="37"/>
      <c r="T56" s="37"/>
      <c r="U56" s="37"/>
      <c r="AD56" s="37"/>
    </row>
    <row r="57" spans="2:30" x14ac:dyDescent="0.25">
      <c r="B57" s="149"/>
      <c r="C57" s="150"/>
      <c r="D57" s="150"/>
      <c r="E57" s="147"/>
      <c r="F57" s="151"/>
      <c r="G57" s="148"/>
      <c r="H57" s="35"/>
      <c r="I57" s="36"/>
      <c r="J57" s="36"/>
      <c r="K57" s="36"/>
      <c r="L57" s="37"/>
      <c r="M57" s="37"/>
      <c r="N57" s="37"/>
      <c r="O57" s="37"/>
      <c r="P57" s="37"/>
      <c r="Q57" s="37"/>
      <c r="R57" s="37"/>
      <c r="S57" s="37"/>
      <c r="T57" s="37"/>
      <c r="U57" s="37"/>
      <c r="AD57" s="37"/>
    </row>
    <row r="58" spans="2:30" x14ac:dyDescent="0.25">
      <c r="B58" s="149"/>
      <c r="C58" s="150"/>
      <c r="D58" s="150"/>
      <c r="E58" s="147"/>
      <c r="F58" s="151"/>
      <c r="G58" s="148"/>
      <c r="H58" s="35"/>
      <c r="I58" s="36"/>
      <c r="J58" s="36"/>
      <c r="K58" s="36"/>
      <c r="L58" s="37"/>
      <c r="M58" s="37"/>
      <c r="N58" s="37"/>
      <c r="O58" s="37"/>
      <c r="P58" s="37"/>
      <c r="Q58" s="37"/>
      <c r="R58" s="37"/>
      <c r="S58" s="37"/>
      <c r="T58" s="37"/>
      <c r="U58" s="37"/>
      <c r="AD58" s="37"/>
    </row>
    <row r="59" spans="2:30" x14ac:dyDescent="0.25">
      <c r="B59" s="149"/>
      <c r="C59" s="150"/>
      <c r="D59" s="150"/>
      <c r="E59" s="147"/>
      <c r="F59" s="151"/>
      <c r="G59" s="148"/>
      <c r="H59" s="35"/>
      <c r="I59" s="36"/>
      <c r="J59" s="36"/>
      <c r="K59" s="36"/>
      <c r="L59" s="37"/>
      <c r="M59" s="37"/>
      <c r="N59" s="37"/>
      <c r="O59" s="37"/>
      <c r="P59" s="37"/>
      <c r="Q59" s="37"/>
      <c r="R59" s="37"/>
      <c r="S59" s="37"/>
      <c r="T59" s="37"/>
      <c r="U59" s="37"/>
      <c r="AD59" s="37"/>
    </row>
    <row r="60" spans="2:30" x14ac:dyDescent="0.25">
      <c r="B60" s="149"/>
      <c r="C60" s="150"/>
      <c r="D60" s="150"/>
      <c r="E60" s="151"/>
      <c r="F60" s="151"/>
      <c r="G60" s="148"/>
      <c r="H60" s="35"/>
      <c r="I60" s="36"/>
      <c r="J60" s="36"/>
      <c r="K60" s="36"/>
      <c r="L60" s="37"/>
      <c r="M60" s="37"/>
      <c r="N60" s="37"/>
      <c r="O60" s="37"/>
      <c r="P60" s="37"/>
      <c r="Q60" s="37"/>
      <c r="R60" s="37"/>
      <c r="S60" s="37"/>
      <c r="T60" s="37"/>
      <c r="U60" s="37"/>
      <c r="AD60" s="37"/>
    </row>
    <row r="61" spans="2:30" x14ac:dyDescent="0.25">
      <c r="B61" s="149"/>
      <c r="C61" s="150"/>
      <c r="D61" s="150"/>
      <c r="E61" s="151"/>
      <c r="F61" s="151"/>
      <c r="G61" s="148"/>
      <c r="H61" s="35"/>
      <c r="I61" s="36"/>
      <c r="J61" s="36"/>
      <c r="K61" s="36"/>
      <c r="L61" s="37"/>
      <c r="M61" s="37"/>
      <c r="N61" s="37"/>
      <c r="O61" s="37"/>
      <c r="P61" s="37"/>
      <c r="Q61" s="37"/>
      <c r="R61" s="37"/>
      <c r="S61" s="37"/>
      <c r="T61" s="37"/>
      <c r="U61" s="37"/>
      <c r="AD61" s="37"/>
    </row>
    <row r="62" spans="2:30" x14ac:dyDescent="0.25">
      <c r="B62" s="149"/>
      <c r="C62" s="150"/>
      <c r="D62" s="150"/>
      <c r="E62" s="151"/>
      <c r="F62" s="151"/>
      <c r="G62" s="148"/>
      <c r="H62" s="35"/>
      <c r="I62" s="36"/>
      <c r="J62" s="36"/>
      <c r="K62" s="36"/>
      <c r="L62" s="37"/>
      <c r="M62" s="37"/>
      <c r="N62" s="37"/>
      <c r="O62" s="37"/>
      <c r="P62" s="37"/>
      <c r="Q62" s="37"/>
      <c r="R62" s="37"/>
      <c r="S62" s="37"/>
      <c r="T62" s="37"/>
      <c r="U62" s="37"/>
      <c r="AD62" s="37"/>
    </row>
    <row r="63" spans="2:30" x14ac:dyDescent="0.25">
      <c r="B63" s="149"/>
      <c r="C63" s="150"/>
      <c r="D63" s="150"/>
      <c r="E63" s="147"/>
      <c r="F63" s="151"/>
      <c r="G63" s="148"/>
      <c r="H63" s="35"/>
      <c r="I63" s="36"/>
      <c r="J63" s="36"/>
      <c r="K63" s="36"/>
      <c r="L63" s="37"/>
      <c r="M63" s="37"/>
      <c r="N63" s="37"/>
      <c r="O63" s="37"/>
      <c r="P63" s="37"/>
      <c r="Q63" s="37"/>
      <c r="R63" s="37"/>
      <c r="S63" s="37"/>
      <c r="T63" s="37"/>
      <c r="U63" s="37"/>
      <c r="AD63" s="37"/>
    </row>
    <row r="64" spans="2:30" x14ac:dyDescent="0.25">
      <c r="B64" s="149"/>
      <c r="C64" s="150"/>
      <c r="D64" s="150"/>
      <c r="E64" s="147"/>
      <c r="F64" s="151"/>
      <c r="G64" s="148"/>
      <c r="H64" s="35"/>
      <c r="I64" s="36"/>
      <c r="J64" s="36"/>
      <c r="K64" s="36"/>
      <c r="L64" s="37"/>
      <c r="M64" s="37"/>
      <c r="N64" s="37"/>
      <c r="O64" s="37"/>
      <c r="P64" s="37"/>
      <c r="Q64" s="37"/>
      <c r="R64" s="37"/>
      <c r="S64" s="37"/>
      <c r="T64" s="37"/>
      <c r="U64" s="37"/>
      <c r="AD64" s="37"/>
    </row>
    <row r="65" spans="1:41" x14ac:dyDescent="0.25">
      <c r="B65" s="149"/>
      <c r="C65" s="150"/>
      <c r="D65" s="150"/>
      <c r="E65" s="147"/>
      <c r="F65" s="151"/>
      <c r="G65" s="148"/>
      <c r="H65" s="35"/>
      <c r="I65" s="36"/>
      <c r="J65" s="36"/>
      <c r="K65" s="36"/>
      <c r="L65" s="37"/>
      <c r="M65" s="37"/>
      <c r="N65" s="37"/>
      <c r="O65" s="37"/>
      <c r="P65" s="37"/>
      <c r="Q65" s="37"/>
      <c r="R65" s="37"/>
      <c r="S65" s="37"/>
      <c r="T65" s="37"/>
      <c r="U65" s="37"/>
      <c r="AD65" s="37"/>
    </row>
    <row r="66" spans="1:41" x14ac:dyDescent="0.25">
      <c r="B66" s="149"/>
      <c r="C66" s="150"/>
      <c r="D66" s="150"/>
      <c r="E66" s="151"/>
      <c r="F66" s="151"/>
      <c r="G66" s="148"/>
      <c r="H66" s="35"/>
      <c r="I66" s="36"/>
      <c r="J66" s="36"/>
      <c r="K66" s="36"/>
      <c r="L66" s="37"/>
      <c r="M66" s="37"/>
      <c r="N66" s="37"/>
      <c r="O66" s="37"/>
      <c r="P66" s="37"/>
      <c r="Q66" s="37"/>
      <c r="R66" s="37"/>
      <c r="S66" s="37"/>
      <c r="T66" s="37"/>
      <c r="U66" s="37"/>
      <c r="AD66" s="37"/>
    </row>
    <row r="67" spans="1:41" x14ac:dyDescent="0.25">
      <c r="B67" s="149"/>
      <c r="C67" s="150"/>
      <c r="D67" s="150"/>
      <c r="E67" s="151"/>
      <c r="F67" s="151"/>
      <c r="G67" s="148"/>
      <c r="H67" s="35"/>
      <c r="I67" s="36"/>
      <c r="J67" s="36"/>
      <c r="K67" s="36"/>
      <c r="L67" s="37"/>
      <c r="M67" s="37"/>
      <c r="N67" s="37"/>
      <c r="O67" s="37"/>
      <c r="P67" s="37"/>
      <c r="Q67" s="37"/>
      <c r="R67" s="37"/>
      <c r="S67" s="37"/>
      <c r="T67" s="37"/>
      <c r="U67" s="37"/>
      <c r="AD67" s="37"/>
    </row>
    <row r="68" spans="1:41" ht="15.75" thickBot="1" x14ac:dyDescent="0.3">
      <c r="B68" s="149"/>
      <c r="C68" s="150"/>
      <c r="D68" s="150"/>
      <c r="E68" s="152"/>
      <c r="F68" s="152"/>
      <c r="G68" s="148"/>
      <c r="H68" s="35"/>
      <c r="I68" s="36"/>
      <c r="J68" s="36"/>
      <c r="K68" s="36"/>
      <c r="L68" s="37"/>
      <c r="M68" s="37"/>
      <c r="N68" s="37"/>
      <c r="O68" s="37"/>
      <c r="P68" s="37"/>
      <c r="Q68" s="37"/>
      <c r="R68" s="37"/>
      <c r="S68" s="37"/>
      <c r="T68" s="37"/>
      <c r="U68" s="37"/>
      <c r="AD68" s="37"/>
    </row>
    <row r="69" spans="1:41" ht="15.75" thickBot="1" x14ac:dyDescent="0.3">
      <c r="A69" s="4" t="s">
        <v>63</v>
      </c>
      <c r="B69" s="39">
        <f>COUNTA(B9:B68)</f>
        <v>2</v>
      </c>
      <c r="C69" s="40"/>
      <c r="D69" s="40"/>
      <c r="E69" s="40"/>
      <c r="F69" s="40"/>
      <c r="G69" s="256">
        <f>SUM(G10:G11)</f>
        <v>54874</v>
      </c>
      <c r="H69" s="38"/>
      <c r="I69" s="28"/>
      <c r="J69" s="28"/>
      <c r="K69" s="28"/>
      <c r="L69" s="28"/>
      <c r="M69" s="28"/>
      <c r="N69" s="28"/>
      <c r="O69" s="28"/>
      <c r="P69" s="28"/>
      <c r="Q69" s="28"/>
      <c r="R69" s="28"/>
      <c r="S69" s="28"/>
      <c r="T69" s="28"/>
      <c r="U69" s="30"/>
      <c r="V69" s="30"/>
      <c r="W69" s="30"/>
      <c r="X69" s="30"/>
      <c r="Y69" s="30"/>
      <c r="Z69" s="30"/>
      <c r="AA69" s="30"/>
      <c r="AB69" s="30"/>
      <c r="AC69" s="30"/>
      <c r="AD69" s="30"/>
      <c r="AE69" s="30"/>
      <c r="AF69" s="30"/>
      <c r="AG69" s="30"/>
      <c r="AH69" s="30"/>
      <c r="AI69" s="30"/>
      <c r="AJ69" s="30"/>
      <c r="AK69" s="30"/>
      <c r="AL69" s="30"/>
      <c r="AM69" s="30"/>
      <c r="AN69" s="30"/>
      <c r="AO69" s="30"/>
    </row>
  </sheetData>
  <mergeCells count="3">
    <mergeCell ref="A1:L3"/>
    <mergeCell ref="A4:B4"/>
    <mergeCell ref="A5:B5"/>
  </mergeCells>
  <phoneticPr fontId="12" type="noConversion"/>
  <dataValidations count="9">
    <dataValidation allowBlank="1" showInputMessage="1" showErrorMessage="1" promptTitle="Enter" prompt="Utility Zone or Region_x000a_" sqref="E9:E68" xr:uid="{EC123547-3A5C-4704-B58C-AD0FB8C7EDC7}"/>
    <dataValidation allowBlank="1" showInputMessage="1" showErrorMessage="1" promptTitle="Enter" prompt="Number of customers that are opt-out eligible for CCA reported by Utility" sqref="G9:G68" xr:uid="{622C9EA1-9B7A-43C3-A5CF-54B6B11E2BC3}"/>
    <dataValidation errorStyle="warning" allowBlank="1" showInputMessage="1" showErrorMessage="1" error="pick from list" promptTitle="Enter" prompt="Municipality" sqref="B9:B68" xr:uid="{D8B9A94A-D959-4147-918C-060249E3654E}"/>
    <dataValidation errorStyle="warning" allowBlank="1" showInputMessage="1" showErrorMessage="1" error="pick from list" promptTitle="Enter" prompt="Type of Municipality" sqref="C9:C68" xr:uid="{89E3CEE5-D4D4-4FB5-B8D5-5872AE07506F}"/>
    <dataValidation errorStyle="warning" allowBlank="1" showInputMessage="1" showErrorMessage="1" error="pick from list" promptTitle="Enter" prompt="Utility Coverage" sqref="D9:D68" xr:uid="{90FD2227-DD97-4EAA-9A95-AB14293BC59F}"/>
    <dataValidation allowBlank="1" showInputMessage="1" showErrorMessage="1" prompt="Year" sqref="D5" xr:uid="{43677399-9D31-4C7E-AF7B-9A5B24BDBF43}"/>
    <dataValidation allowBlank="1" showInputMessage="1" showErrorMessage="1" prompt="Report Quarter" sqref="C5" xr:uid="{BEBC17C5-E235-4C38-9BE3-BBB0D4BCF740}"/>
    <dataValidation errorStyle="warning" allowBlank="1" showInputMessage="1" showErrorMessage="1" error="Pick from list" promptTitle="Enter" prompt="Administrator" sqref="C4" xr:uid="{6658B87F-B6D1-4BCD-9EA5-D7F80D39D73C}"/>
    <dataValidation allowBlank="1" showInputMessage="1" showErrorMessage="1" promptTitle="Enter" prompt="CCA Program that Municipality is Aggregated with for Supply Price" sqref="F9:F68" xr:uid="{03872F3F-DE84-4FC4-BC9D-C745DFC61B44}"/>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C705-396B-4F3C-A8DC-2F11274DF72A}">
  <sheetPr>
    <tabColor rgb="FF00B050"/>
  </sheetPr>
  <dimension ref="A1:AO74"/>
  <sheetViews>
    <sheetView workbookViewId="0">
      <pane ySplit="8" topLeftCell="A69" activePane="bottomLeft" state="frozen"/>
      <selection activeCell="L28" sqref="L28"/>
      <selection pane="bottomLeft" activeCell="C80" sqref="C80"/>
    </sheetView>
  </sheetViews>
  <sheetFormatPr defaultRowHeight="15" x14ac:dyDescent="0.25"/>
  <cols>
    <col min="2" max="2" width="22.85546875" customWidth="1"/>
    <col min="3" max="3" width="16.85546875" customWidth="1"/>
    <col min="4" max="4" width="16.7109375" bestFit="1" customWidth="1"/>
    <col min="5" max="29" width="12" customWidth="1"/>
  </cols>
  <sheetData>
    <row r="1" spans="1:41" x14ac:dyDescent="0.25">
      <c r="A1" s="376" t="s">
        <v>157</v>
      </c>
      <c r="B1" s="376"/>
      <c r="C1" s="376"/>
      <c r="D1" s="376"/>
      <c r="E1" s="376"/>
      <c r="F1" s="376"/>
      <c r="G1" s="376"/>
      <c r="H1" s="376"/>
      <c r="I1" s="376"/>
      <c r="J1" s="376"/>
      <c r="K1" s="376"/>
      <c r="L1" s="376"/>
    </row>
    <row r="2" spans="1:41" x14ac:dyDescent="0.25">
      <c r="A2" s="376"/>
      <c r="B2" s="376"/>
      <c r="C2" s="376"/>
      <c r="D2" s="376"/>
      <c r="E2" s="376"/>
      <c r="F2" s="376"/>
      <c r="G2" s="376"/>
      <c r="H2" s="376"/>
      <c r="I2" s="376"/>
      <c r="J2" s="376"/>
      <c r="K2" s="376"/>
      <c r="L2" s="376"/>
    </row>
    <row r="3" spans="1:41" x14ac:dyDescent="0.25">
      <c r="A3" s="376"/>
      <c r="B3" s="376"/>
      <c r="C3" s="376"/>
      <c r="D3" s="376"/>
      <c r="E3" s="376"/>
      <c r="F3" s="376"/>
      <c r="G3" s="376"/>
      <c r="H3" s="376"/>
      <c r="I3" s="376"/>
      <c r="J3" s="376"/>
      <c r="K3" s="376"/>
      <c r="L3" s="376"/>
    </row>
    <row r="4" spans="1:41" ht="18.75" x14ac:dyDescent="0.3">
      <c r="A4" s="377" t="s">
        <v>35</v>
      </c>
      <c r="B4" s="377"/>
      <c r="C4" s="69" t="str">
        <f>'CCA Admin Dashboard'!D3</f>
        <v>Good Energy LP</v>
      </c>
      <c r="D4" s="70"/>
      <c r="E4" s="71"/>
      <c r="F4" s="72"/>
      <c r="G4" s="72"/>
      <c r="H4" s="72"/>
      <c r="I4" s="72"/>
      <c r="J4" s="72"/>
      <c r="K4" s="72"/>
      <c r="L4" s="72"/>
      <c r="M4" s="14"/>
      <c r="N4" s="14"/>
      <c r="O4" s="199"/>
      <c r="P4" s="199"/>
      <c r="Q4" s="199"/>
    </row>
    <row r="5" spans="1:41" ht="16.5" thickBot="1" x14ac:dyDescent="0.3">
      <c r="A5" s="376" t="s">
        <v>37</v>
      </c>
      <c r="B5" s="376"/>
      <c r="C5" s="73" t="s">
        <v>215</v>
      </c>
      <c r="D5" s="68">
        <v>2024</v>
      </c>
      <c r="E5" s="71"/>
      <c r="F5" s="195" t="s">
        <v>95</v>
      </c>
      <c r="G5" s="195" t="s">
        <v>95</v>
      </c>
      <c r="H5" s="195" t="s">
        <v>95</v>
      </c>
      <c r="I5" s="195" t="s">
        <v>95</v>
      </c>
      <c r="J5" s="195" t="s">
        <v>95</v>
      </c>
      <c r="K5" s="195" t="s">
        <v>95</v>
      </c>
      <c r="L5" s="72"/>
      <c r="M5" s="14"/>
      <c r="N5" s="14"/>
      <c r="O5" s="14"/>
      <c r="P5" s="199"/>
      <c r="Q5" s="199"/>
      <c r="R5" s="199"/>
    </row>
    <row r="6" spans="1:41" ht="16.5" thickBot="1" x14ac:dyDescent="0.3">
      <c r="B6" s="18"/>
      <c r="C6" s="18"/>
      <c r="D6" s="18"/>
      <c r="E6" s="18"/>
      <c r="F6" s="335" t="s">
        <v>68</v>
      </c>
      <c r="G6" s="380"/>
      <c r="H6" s="380"/>
      <c r="I6" s="380"/>
      <c r="J6" s="380"/>
      <c r="K6" s="380"/>
      <c r="L6" s="380"/>
      <c r="M6" s="380"/>
      <c r="N6" s="380"/>
      <c r="O6" s="380"/>
      <c r="P6" s="380"/>
      <c r="Q6" s="380"/>
      <c r="R6" s="380"/>
      <c r="S6" s="380"/>
      <c r="T6" s="380"/>
      <c r="U6" s="380"/>
      <c r="V6" s="380"/>
      <c r="W6" s="380"/>
      <c r="X6" s="380"/>
      <c r="Y6" s="380"/>
      <c r="Z6" s="380"/>
      <c r="AA6" s="380"/>
      <c r="AB6" s="380"/>
      <c r="AC6" s="381"/>
      <c r="AD6" s="198"/>
      <c r="AE6" s="198"/>
      <c r="AF6" s="198"/>
      <c r="AG6" s="198"/>
      <c r="AH6" s="198"/>
      <c r="AI6" s="198"/>
      <c r="AJ6" s="198"/>
      <c r="AK6" s="198"/>
      <c r="AL6" s="198"/>
      <c r="AM6" s="198"/>
      <c r="AN6" s="198"/>
      <c r="AO6" s="198"/>
    </row>
    <row r="7" spans="1:41" ht="16.5" thickBot="1" x14ac:dyDescent="0.3">
      <c r="C7" s="19"/>
      <c r="D7" s="19"/>
      <c r="E7" s="19"/>
      <c r="F7" s="374" t="s">
        <v>69</v>
      </c>
      <c r="G7" s="378"/>
      <c r="H7" s="379" t="s">
        <v>70</v>
      </c>
      <c r="I7" s="379"/>
      <c r="J7" s="379" t="s">
        <v>71</v>
      </c>
      <c r="K7" s="379"/>
      <c r="L7" s="326" t="s">
        <v>72</v>
      </c>
      <c r="M7" s="328"/>
      <c r="N7" s="374" t="s">
        <v>73</v>
      </c>
      <c r="O7" s="382"/>
      <c r="P7" s="374" t="s">
        <v>74</v>
      </c>
      <c r="Q7" s="374"/>
      <c r="R7" s="374" t="s">
        <v>75</v>
      </c>
      <c r="S7" s="374"/>
      <c r="T7" s="374" t="s">
        <v>76</v>
      </c>
      <c r="U7" s="374"/>
      <c r="V7" s="374" t="s">
        <v>77</v>
      </c>
      <c r="W7" s="374"/>
      <c r="X7" s="374" t="s">
        <v>78</v>
      </c>
      <c r="Y7" s="374"/>
      <c r="Z7" s="374" t="s">
        <v>79</v>
      </c>
      <c r="AA7" s="374"/>
      <c r="AB7" s="374" t="s">
        <v>80</v>
      </c>
      <c r="AC7" s="374"/>
    </row>
    <row r="8" spans="1:41" ht="49.5" thickTop="1" thickBot="1" x14ac:dyDescent="0.35">
      <c r="B8" s="20" t="s">
        <v>40</v>
      </c>
      <c r="C8" s="21" t="s">
        <v>41</v>
      </c>
      <c r="D8" s="21" t="s">
        <v>42</v>
      </c>
      <c r="E8" s="74" t="s">
        <v>154</v>
      </c>
      <c r="F8" s="24" t="s">
        <v>158</v>
      </c>
      <c r="G8" s="44" t="s">
        <v>84</v>
      </c>
      <c r="H8" s="23" t="s">
        <v>158</v>
      </c>
      <c r="I8" s="24" t="s">
        <v>84</v>
      </c>
      <c r="J8" s="23" t="s">
        <v>158</v>
      </c>
      <c r="K8" s="24" t="s">
        <v>84</v>
      </c>
      <c r="L8" s="23" t="s">
        <v>158</v>
      </c>
      <c r="M8" s="24" t="s">
        <v>84</v>
      </c>
      <c r="N8" s="23" t="s">
        <v>158</v>
      </c>
      <c r="O8" s="24" t="s">
        <v>84</v>
      </c>
      <c r="P8" s="23" t="s">
        <v>158</v>
      </c>
      <c r="Q8" s="24" t="s">
        <v>84</v>
      </c>
      <c r="R8" s="23" t="s">
        <v>158</v>
      </c>
      <c r="S8" s="24" t="s">
        <v>84</v>
      </c>
      <c r="T8" s="23" t="s">
        <v>158</v>
      </c>
      <c r="U8" s="24" t="s">
        <v>84</v>
      </c>
      <c r="V8" s="23" t="s">
        <v>158</v>
      </c>
      <c r="W8" s="24" t="s">
        <v>84</v>
      </c>
      <c r="X8" s="23" t="s">
        <v>158</v>
      </c>
      <c r="Y8" s="24" t="s">
        <v>84</v>
      </c>
      <c r="Z8" s="23" t="s">
        <v>158</v>
      </c>
      <c r="AA8" s="24" t="s">
        <v>84</v>
      </c>
      <c r="AB8" s="23" t="s">
        <v>158</v>
      </c>
      <c r="AC8" s="25" t="s">
        <v>84</v>
      </c>
    </row>
    <row r="9" spans="1:41" ht="15.75" thickTop="1" x14ac:dyDescent="0.25">
      <c r="B9" s="90" t="str">
        <f>IF(ISBLANK('Municipal Info GAS'!B9),"",'Municipal Info GAS'!B9)</f>
        <v/>
      </c>
      <c r="C9" s="91" t="str">
        <f>IF(ISBLANK('Municipal Info GAS'!C9),"",'Municipal Info GAS'!C9)</f>
        <v/>
      </c>
      <c r="D9" s="91" t="str">
        <f>IF(ISBLANK('Municipal Info GAS'!D9),"",'Municipal Info GAS'!D9)</f>
        <v/>
      </c>
      <c r="E9" s="106" t="str">
        <f>IF(ISBLANK('Municipal Info GAS'!G9),"",'Municipal Info GAS'!G9)</f>
        <v/>
      </c>
      <c r="F9" s="165"/>
      <c r="G9" s="165"/>
      <c r="H9" s="166"/>
      <c r="I9" s="165"/>
      <c r="J9" s="165"/>
      <c r="K9" s="166"/>
      <c r="L9" s="165"/>
      <c r="M9" s="165"/>
      <c r="N9" s="165"/>
      <c r="O9" s="166"/>
      <c r="P9" s="165"/>
      <c r="Q9" s="165"/>
      <c r="R9" s="166"/>
      <c r="S9" s="165"/>
      <c r="T9" s="165"/>
      <c r="U9" s="165"/>
      <c r="V9" s="166"/>
      <c r="W9" s="165"/>
      <c r="X9" s="165"/>
      <c r="Y9" s="166"/>
      <c r="Z9" s="165"/>
      <c r="AA9" s="165"/>
      <c r="AB9" s="165"/>
      <c r="AC9" s="166"/>
    </row>
    <row r="10" spans="1:41" x14ac:dyDescent="0.25">
      <c r="B10" s="92" t="str">
        <f>IF(ISBLANK('Municipal Info GAS'!B10),"",'Municipal Info GAS'!B10)</f>
        <v>Brookhaven</v>
      </c>
      <c r="C10" s="93" t="str">
        <f>IF(ISBLANK('Municipal Info GAS'!C10),"",'Municipal Info GAS'!C10)</f>
        <v>Town</v>
      </c>
      <c r="D10" s="93" t="str">
        <f>IF(ISBLANK('Municipal Info GAS'!D10),"",'Municipal Info GAS'!D10)</f>
        <v>National Grid (KEDLI)</v>
      </c>
      <c r="E10" s="217">
        <f>IF(ISBLANK('Municipal Info GAS'!G10),"",'Municipal Info GAS'!G10)</f>
        <v>54874</v>
      </c>
      <c r="F10" s="165">
        <v>8992626</v>
      </c>
      <c r="G10" s="165">
        <v>43343</v>
      </c>
      <c r="H10" s="166">
        <v>7275875</v>
      </c>
      <c r="I10" s="165">
        <v>36106</v>
      </c>
      <c r="J10" s="165">
        <v>4621893</v>
      </c>
      <c r="K10" s="166">
        <v>29015</v>
      </c>
      <c r="L10" s="165">
        <v>4653579</v>
      </c>
      <c r="M10" s="165">
        <v>35613</v>
      </c>
      <c r="N10" s="165">
        <v>2750209</v>
      </c>
      <c r="O10" s="166">
        <v>40547</v>
      </c>
      <c r="P10" s="165">
        <v>1073798</v>
      </c>
      <c r="Q10" s="165">
        <v>26487</v>
      </c>
      <c r="R10" s="166">
        <v>1164417</v>
      </c>
      <c r="S10" s="165">
        <v>31364</v>
      </c>
      <c r="T10" s="165">
        <v>1302233</v>
      </c>
      <c r="U10" s="165">
        <v>36769</v>
      </c>
      <c r="V10" s="166">
        <v>1123518</v>
      </c>
      <c r="W10" s="165">
        <v>30589</v>
      </c>
      <c r="X10" s="165">
        <v>1548389</v>
      </c>
      <c r="Y10" s="166">
        <v>31683</v>
      </c>
      <c r="Z10" s="165">
        <v>2123810</v>
      </c>
      <c r="AA10" s="165">
        <v>25898</v>
      </c>
      <c r="AB10" s="165">
        <v>5582373</v>
      </c>
      <c r="AC10" s="166">
        <v>31970</v>
      </c>
    </row>
    <row r="11" spans="1:41" x14ac:dyDescent="0.25">
      <c r="B11" s="92" t="str">
        <f>IF(ISBLANK('Municipal Info GAS'!B11),"",'Municipal Info GAS'!B11)</f>
        <v>Union</v>
      </c>
      <c r="C11" s="93" t="str">
        <f>IF(ISBLANK('Municipal Info GAS'!C11),"",'Municipal Info GAS'!C11)</f>
        <v>Town</v>
      </c>
      <c r="D11" s="93" t="str">
        <f>IF(ISBLANK('Municipal Info GAS'!D11),"",'Municipal Info GAS'!D11)</f>
        <v>NYSEG</v>
      </c>
      <c r="E11" s="93" t="str">
        <f>IF(ISBLANK('Municipal Info GAS'!G11),"",'Municipal Info GAS'!G11)</f>
        <v/>
      </c>
      <c r="F11" s="165"/>
      <c r="G11" s="165"/>
      <c r="H11" s="166"/>
      <c r="I11" s="165"/>
      <c r="J11" s="165"/>
      <c r="K11" s="166"/>
      <c r="L11" s="165"/>
      <c r="M11" s="165"/>
      <c r="N11" s="165"/>
      <c r="O11" s="166"/>
      <c r="P11" s="165"/>
      <c r="Q11" s="165"/>
      <c r="R11" s="166">
        <v>79.2</v>
      </c>
      <c r="S11" s="165">
        <v>12</v>
      </c>
      <c r="T11" s="165">
        <v>65993.500000000044</v>
      </c>
      <c r="U11" s="165">
        <v>3194</v>
      </c>
      <c r="V11" s="166">
        <v>72368.700000000012</v>
      </c>
      <c r="W11" s="165">
        <v>3217</v>
      </c>
      <c r="X11" s="165">
        <v>122993.60000000033</v>
      </c>
      <c r="Y11" s="166">
        <v>3306</v>
      </c>
      <c r="Z11" s="165">
        <v>245012.89999999997</v>
      </c>
      <c r="AA11" s="165">
        <v>3298</v>
      </c>
      <c r="AB11" s="165">
        <v>481576.60000000038</v>
      </c>
      <c r="AC11" s="166">
        <v>3267</v>
      </c>
    </row>
    <row r="12" spans="1:41" x14ac:dyDescent="0.25">
      <c r="B12" s="92" t="str">
        <f>IF(ISBLANK('Municipal Info GAS'!B12),"",'Municipal Info GAS'!B12)</f>
        <v/>
      </c>
      <c r="C12" s="93" t="str">
        <f>IF(ISBLANK('Municipal Info GAS'!C12),"",'Municipal Info GAS'!C12)</f>
        <v/>
      </c>
      <c r="D12" s="93" t="str">
        <f>IF(ISBLANK('Municipal Info GAS'!D12),"",'Municipal Info GAS'!D12)</f>
        <v/>
      </c>
      <c r="E12" s="93" t="str">
        <f>IF(ISBLANK('Municipal Info GAS'!G12),"",'Municipal Info GAS'!G12)</f>
        <v/>
      </c>
      <c r="F12" s="165"/>
      <c r="G12" s="165"/>
      <c r="H12" s="166"/>
      <c r="I12" s="165"/>
      <c r="J12" s="165"/>
      <c r="K12" s="166"/>
      <c r="L12" s="165"/>
      <c r="M12" s="165"/>
      <c r="N12" s="165"/>
      <c r="O12" s="166"/>
      <c r="P12" s="165"/>
      <c r="Q12" s="165"/>
      <c r="R12" s="166"/>
      <c r="S12" s="165"/>
      <c r="T12" s="165"/>
      <c r="U12" s="165"/>
      <c r="V12" s="166"/>
      <c r="W12" s="165"/>
      <c r="X12" s="165"/>
      <c r="Y12" s="166"/>
      <c r="Z12" s="165"/>
      <c r="AA12" s="165"/>
      <c r="AB12" s="165"/>
      <c r="AC12" s="166"/>
    </row>
    <row r="13" spans="1:41" x14ac:dyDescent="0.25">
      <c r="B13" s="92" t="str">
        <f>IF(ISBLANK('Municipal Info GAS'!B13),"",'Municipal Info GAS'!B13)</f>
        <v/>
      </c>
      <c r="C13" s="93" t="str">
        <f>IF(ISBLANK('Municipal Info GAS'!C13),"",'Municipal Info GAS'!C13)</f>
        <v/>
      </c>
      <c r="D13" s="93" t="str">
        <f>IF(ISBLANK('Municipal Info GAS'!D13),"",'Municipal Info GAS'!D13)</f>
        <v/>
      </c>
      <c r="E13" s="93" t="str">
        <f>IF(ISBLANK('Municipal Info GAS'!G13),"",'Municipal Info GAS'!G13)</f>
        <v/>
      </c>
      <c r="F13" s="165"/>
      <c r="G13" s="165"/>
      <c r="H13" s="166"/>
      <c r="I13" s="165"/>
      <c r="J13" s="165"/>
      <c r="K13" s="166"/>
      <c r="L13" s="165"/>
      <c r="M13" s="165"/>
      <c r="N13" s="165"/>
      <c r="O13" s="166"/>
      <c r="P13" s="165"/>
      <c r="Q13" s="165"/>
      <c r="R13" s="166"/>
      <c r="S13" s="165"/>
      <c r="T13" s="165"/>
      <c r="U13" s="165"/>
      <c r="V13" s="166"/>
      <c r="W13" s="165"/>
      <c r="X13" s="165"/>
      <c r="Y13" s="166"/>
      <c r="Z13" s="165"/>
      <c r="AA13" s="165"/>
      <c r="AB13" s="165"/>
      <c r="AC13" s="166"/>
    </row>
    <row r="14" spans="1:41" x14ac:dyDescent="0.25">
      <c r="B14" s="92" t="str">
        <f>IF(ISBLANK('Municipal Info GAS'!B14),"",'Municipal Info GAS'!B14)</f>
        <v/>
      </c>
      <c r="C14" s="93" t="str">
        <f>IF(ISBLANK('Municipal Info GAS'!C14),"",'Municipal Info GAS'!C14)</f>
        <v/>
      </c>
      <c r="D14" s="93" t="str">
        <f>IF(ISBLANK('Municipal Info GAS'!D14),"",'Municipal Info GAS'!D14)</f>
        <v/>
      </c>
      <c r="E14" s="93" t="str">
        <f>IF(ISBLANK('Municipal Info GAS'!G14),"",'Municipal Info GAS'!G14)</f>
        <v/>
      </c>
      <c r="F14" s="165"/>
      <c r="G14" s="165"/>
      <c r="H14" s="166"/>
      <c r="I14" s="165"/>
      <c r="J14" s="165"/>
      <c r="K14" s="166"/>
      <c r="L14" s="165"/>
      <c r="M14" s="165"/>
      <c r="N14" s="165"/>
      <c r="O14" s="166"/>
      <c r="P14" s="165"/>
      <c r="Q14" s="165"/>
      <c r="R14" s="166"/>
      <c r="S14" s="165"/>
      <c r="T14" s="165"/>
      <c r="U14" s="165"/>
      <c r="V14" s="166"/>
      <c r="W14" s="165"/>
      <c r="X14" s="165"/>
      <c r="Y14" s="166"/>
      <c r="Z14" s="165"/>
      <c r="AA14" s="165"/>
      <c r="AB14" s="165"/>
      <c r="AC14" s="166"/>
    </row>
    <row r="15" spans="1:41" x14ac:dyDescent="0.25">
      <c r="B15" s="92" t="str">
        <f>IF(ISBLANK('Municipal Info GAS'!B15),"",'Municipal Info GAS'!B15)</f>
        <v/>
      </c>
      <c r="C15" s="93" t="str">
        <f>IF(ISBLANK('Municipal Info GAS'!C15),"",'Municipal Info GAS'!C15)</f>
        <v/>
      </c>
      <c r="D15" s="93" t="str">
        <f>IF(ISBLANK('Municipal Info GAS'!D15),"",'Municipal Info GAS'!D15)</f>
        <v/>
      </c>
      <c r="E15" s="93" t="str">
        <f>IF(ISBLANK('Municipal Info GAS'!G15),"",'Municipal Info GAS'!G15)</f>
        <v/>
      </c>
      <c r="F15" s="165"/>
      <c r="G15" s="165"/>
      <c r="H15" s="166"/>
      <c r="I15" s="165"/>
      <c r="J15" s="165"/>
      <c r="K15" s="166"/>
      <c r="L15" s="165"/>
      <c r="M15" s="165"/>
      <c r="N15" s="165"/>
      <c r="O15" s="166"/>
      <c r="P15" s="165"/>
      <c r="Q15" s="165"/>
      <c r="R15" s="166"/>
      <c r="S15" s="165"/>
      <c r="T15" s="165"/>
      <c r="U15" s="165"/>
      <c r="V15" s="166"/>
      <c r="W15" s="165"/>
      <c r="X15" s="165"/>
      <c r="Y15" s="166"/>
      <c r="Z15" s="165"/>
      <c r="AA15" s="165"/>
      <c r="AB15" s="165"/>
      <c r="AC15" s="166"/>
    </row>
    <row r="16" spans="1:41" x14ac:dyDescent="0.25">
      <c r="B16" s="92" t="str">
        <f>IF(ISBLANK('Municipal Info GAS'!B16),"",'Municipal Info GAS'!B16)</f>
        <v/>
      </c>
      <c r="C16" s="93" t="str">
        <f>IF(ISBLANK('Municipal Info GAS'!C16),"",'Municipal Info GAS'!C16)</f>
        <v/>
      </c>
      <c r="D16" s="93" t="str">
        <f>IF(ISBLANK('Municipal Info GAS'!D16),"",'Municipal Info GAS'!D16)</f>
        <v/>
      </c>
      <c r="E16" s="93" t="str">
        <f>IF(ISBLANK('Municipal Info GAS'!G16),"",'Municipal Info GAS'!G16)</f>
        <v/>
      </c>
      <c r="F16" s="165"/>
      <c r="G16" s="165"/>
      <c r="H16" s="166"/>
      <c r="I16" s="165"/>
      <c r="J16" s="165"/>
      <c r="K16" s="166"/>
      <c r="L16" s="165"/>
      <c r="M16" s="165"/>
      <c r="N16" s="165"/>
      <c r="O16" s="166"/>
      <c r="P16" s="165"/>
      <c r="Q16" s="165"/>
      <c r="R16" s="166"/>
      <c r="S16" s="165"/>
      <c r="T16" s="165"/>
      <c r="U16" s="165"/>
      <c r="V16" s="166"/>
      <c r="W16" s="165"/>
      <c r="X16" s="165"/>
      <c r="Y16" s="166"/>
      <c r="Z16" s="165"/>
      <c r="AA16" s="165"/>
      <c r="AB16" s="165"/>
      <c r="AC16" s="166"/>
    </row>
    <row r="17" spans="2:29" x14ac:dyDescent="0.25">
      <c r="B17" s="92" t="str">
        <f>IF(ISBLANK('Municipal Info GAS'!B17),"",'Municipal Info GAS'!B17)</f>
        <v/>
      </c>
      <c r="C17" s="93" t="str">
        <f>IF(ISBLANK('Municipal Info GAS'!C17),"",'Municipal Info GAS'!C17)</f>
        <v/>
      </c>
      <c r="D17" s="93" t="str">
        <f>IF(ISBLANK('Municipal Info GAS'!D17),"",'Municipal Info GAS'!D17)</f>
        <v/>
      </c>
      <c r="E17" s="93" t="str">
        <f>IF(ISBLANK('Municipal Info GAS'!G17),"",'Municipal Info GAS'!G17)</f>
        <v/>
      </c>
      <c r="F17" s="165"/>
      <c r="G17" s="165"/>
      <c r="H17" s="166"/>
      <c r="I17" s="165"/>
      <c r="J17" s="165"/>
      <c r="K17" s="166"/>
      <c r="L17" s="165"/>
      <c r="M17" s="165"/>
      <c r="N17" s="165"/>
      <c r="O17" s="166"/>
      <c r="P17" s="165"/>
      <c r="Q17" s="165"/>
      <c r="R17" s="166"/>
      <c r="S17" s="165"/>
      <c r="T17" s="165"/>
      <c r="U17" s="165"/>
      <c r="V17" s="166"/>
      <c r="W17" s="165"/>
      <c r="X17" s="165"/>
      <c r="Y17" s="166"/>
      <c r="Z17" s="165"/>
      <c r="AA17" s="165"/>
      <c r="AB17" s="165"/>
      <c r="AC17" s="166"/>
    </row>
    <row r="18" spans="2:29" x14ac:dyDescent="0.25">
      <c r="B18" s="92" t="str">
        <f>IF(ISBLANK('Municipal Info GAS'!B18),"",'Municipal Info GAS'!B18)</f>
        <v/>
      </c>
      <c r="C18" s="93" t="str">
        <f>IF(ISBLANK('Municipal Info GAS'!C18),"",'Municipal Info GAS'!C18)</f>
        <v/>
      </c>
      <c r="D18" s="93" t="str">
        <f>IF(ISBLANK('Municipal Info GAS'!D18),"",'Municipal Info GAS'!D18)</f>
        <v/>
      </c>
      <c r="E18" s="93" t="str">
        <f>IF(ISBLANK('Municipal Info GAS'!G18),"",'Municipal Info GAS'!G18)</f>
        <v/>
      </c>
      <c r="F18" s="165"/>
      <c r="G18" s="165"/>
      <c r="H18" s="166"/>
      <c r="I18" s="165"/>
      <c r="J18" s="165"/>
      <c r="K18" s="166"/>
      <c r="L18" s="165"/>
      <c r="M18" s="165"/>
      <c r="N18" s="165"/>
      <c r="O18" s="166"/>
      <c r="P18" s="165"/>
      <c r="Q18" s="165"/>
      <c r="R18" s="166"/>
      <c r="S18" s="165"/>
      <c r="T18" s="165"/>
      <c r="U18" s="165"/>
      <c r="V18" s="166"/>
      <c r="W18" s="165"/>
      <c r="X18" s="165"/>
      <c r="Y18" s="166"/>
      <c r="Z18" s="165"/>
      <c r="AA18" s="165"/>
      <c r="AB18" s="165"/>
      <c r="AC18" s="166"/>
    </row>
    <row r="19" spans="2:29" x14ac:dyDescent="0.25">
      <c r="B19" s="92" t="str">
        <f>IF(ISBLANK('Municipal Info GAS'!B19),"",'Municipal Info GAS'!B19)</f>
        <v/>
      </c>
      <c r="C19" s="93" t="str">
        <f>IF(ISBLANK('Municipal Info GAS'!C19),"",'Municipal Info GAS'!C19)</f>
        <v/>
      </c>
      <c r="D19" s="93" t="str">
        <f>IF(ISBLANK('Municipal Info GAS'!D19),"",'Municipal Info GAS'!D19)</f>
        <v/>
      </c>
      <c r="E19" s="93" t="str">
        <f>IF(ISBLANK('Municipal Info GAS'!G19),"",'Municipal Info GAS'!G19)</f>
        <v/>
      </c>
      <c r="F19" s="165"/>
      <c r="G19" s="165"/>
      <c r="H19" s="166"/>
      <c r="I19" s="165"/>
      <c r="J19" s="165"/>
      <c r="K19" s="166"/>
      <c r="L19" s="165"/>
      <c r="M19" s="165"/>
      <c r="N19" s="165"/>
      <c r="O19" s="166"/>
      <c r="P19" s="165"/>
      <c r="Q19" s="165"/>
      <c r="R19" s="166"/>
      <c r="S19" s="165"/>
      <c r="T19" s="165"/>
      <c r="U19" s="165"/>
      <c r="V19" s="166"/>
      <c r="W19" s="165"/>
      <c r="X19" s="165"/>
      <c r="Y19" s="166"/>
      <c r="Z19" s="165"/>
      <c r="AA19" s="165"/>
      <c r="AB19" s="165"/>
      <c r="AC19" s="166"/>
    </row>
    <row r="20" spans="2:29" x14ac:dyDescent="0.25">
      <c r="B20" s="92" t="str">
        <f>IF(ISBLANK('Municipal Info GAS'!B20),"",'Municipal Info GAS'!B20)</f>
        <v/>
      </c>
      <c r="C20" s="93" t="str">
        <f>IF(ISBLANK('Municipal Info GAS'!C20),"",'Municipal Info GAS'!C20)</f>
        <v/>
      </c>
      <c r="D20" s="93" t="str">
        <f>IF(ISBLANK('Municipal Info GAS'!D20),"",'Municipal Info GAS'!D20)</f>
        <v/>
      </c>
      <c r="E20" s="93" t="str">
        <f>IF(ISBLANK('Municipal Info GAS'!G20),"",'Municipal Info GAS'!G20)</f>
        <v/>
      </c>
      <c r="F20" s="165"/>
      <c r="G20" s="165"/>
      <c r="H20" s="166"/>
      <c r="I20" s="165"/>
      <c r="J20" s="165"/>
      <c r="K20" s="166"/>
      <c r="L20" s="165"/>
      <c r="M20" s="165"/>
      <c r="N20" s="165"/>
      <c r="O20" s="166"/>
      <c r="P20" s="165"/>
      <c r="Q20" s="165"/>
      <c r="R20" s="166"/>
      <c r="S20" s="165"/>
      <c r="T20" s="165"/>
      <c r="U20" s="165"/>
      <c r="V20" s="166"/>
      <c r="W20" s="165"/>
      <c r="X20" s="165"/>
      <c r="Y20" s="166"/>
      <c r="Z20" s="165"/>
      <c r="AA20" s="165"/>
      <c r="AB20" s="165"/>
      <c r="AC20" s="166"/>
    </row>
    <row r="21" spans="2:29" x14ac:dyDescent="0.25">
      <c r="B21" s="92" t="str">
        <f>IF(ISBLANK('Municipal Info GAS'!B21),"",'Municipal Info GAS'!B21)</f>
        <v/>
      </c>
      <c r="C21" s="93" t="str">
        <f>IF(ISBLANK('Municipal Info GAS'!C21),"",'Municipal Info GAS'!C21)</f>
        <v/>
      </c>
      <c r="D21" s="93" t="str">
        <f>IF(ISBLANK('Municipal Info GAS'!D21),"",'Municipal Info GAS'!D21)</f>
        <v/>
      </c>
      <c r="E21" s="93" t="str">
        <f>IF(ISBLANK('Municipal Info GAS'!G21),"",'Municipal Info GAS'!G21)</f>
        <v/>
      </c>
      <c r="F21" s="165"/>
      <c r="G21" s="165"/>
      <c r="H21" s="166"/>
      <c r="I21" s="165"/>
      <c r="J21" s="165"/>
      <c r="K21" s="166"/>
      <c r="L21" s="165"/>
      <c r="M21" s="165"/>
      <c r="N21" s="165"/>
      <c r="O21" s="166"/>
      <c r="P21" s="165"/>
      <c r="Q21" s="165"/>
      <c r="R21" s="166"/>
      <c r="S21" s="165"/>
      <c r="T21" s="165"/>
      <c r="U21" s="165"/>
      <c r="V21" s="166"/>
      <c r="W21" s="165"/>
      <c r="X21" s="165"/>
      <c r="Y21" s="166"/>
      <c r="Z21" s="165"/>
      <c r="AA21" s="165"/>
      <c r="AB21" s="165"/>
      <c r="AC21" s="166"/>
    </row>
    <row r="22" spans="2:29" x14ac:dyDescent="0.25">
      <c r="B22" s="92" t="str">
        <f>IF(ISBLANK('Municipal Info GAS'!B22),"",'Municipal Info GAS'!B22)</f>
        <v/>
      </c>
      <c r="C22" s="93" t="str">
        <f>IF(ISBLANK('Municipal Info GAS'!C22),"",'Municipal Info GAS'!C22)</f>
        <v/>
      </c>
      <c r="D22" s="93" t="str">
        <f>IF(ISBLANK('Municipal Info GAS'!D22),"",'Municipal Info GAS'!D22)</f>
        <v/>
      </c>
      <c r="E22" s="93" t="str">
        <f>IF(ISBLANK('Municipal Info GAS'!G22),"",'Municipal Info GAS'!G22)</f>
        <v/>
      </c>
      <c r="F22" s="165"/>
      <c r="G22" s="165"/>
      <c r="H22" s="166"/>
      <c r="I22" s="165"/>
      <c r="J22" s="165"/>
      <c r="K22" s="166"/>
      <c r="L22" s="165"/>
      <c r="M22" s="165"/>
      <c r="N22" s="165"/>
      <c r="O22" s="166"/>
      <c r="P22" s="165"/>
      <c r="Q22" s="165"/>
      <c r="R22" s="166"/>
      <c r="S22" s="165"/>
      <c r="T22" s="165"/>
      <c r="U22" s="165"/>
      <c r="V22" s="166"/>
      <c r="W22" s="165"/>
      <c r="X22" s="165"/>
      <c r="Y22" s="166"/>
      <c r="Z22" s="165"/>
      <c r="AA22" s="165"/>
      <c r="AB22" s="165"/>
      <c r="AC22" s="166"/>
    </row>
    <row r="23" spans="2:29" x14ac:dyDescent="0.25">
      <c r="B23" s="92" t="str">
        <f>IF(ISBLANK('Municipal Info GAS'!B23),"",'Municipal Info GAS'!B23)</f>
        <v/>
      </c>
      <c r="C23" s="93" t="str">
        <f>IF(ISBLANK('Municipal Info GAS'!C23),"",'Municipal Info GAS'!C23)</f>
        <v/>
      </c>
      <c r="D23" s="93" t="str">
        <f>IF(ISBLANK('Municipal Info GAS'!D23),"",'Municipal Info GAS'!D23)</f>
        <v/>
      </c>
      <c r="E23" s="93" t="str">
        <f>IF(ISBLANK('Municipal Info GAS'!G23),"",'Municipal Info GAS'!G23)</f>
        <v/>
      </c>
      <c r="F23" s="165"/>
      <c r="G23" s="165"/>
      <c r="H23" s="166"/>
      <c r="I23" s="165"/>
      <c r="J23" s="165"/>
      <c r="K23" s="166"/>
      <c r="L23" s="165"/>
      <c r="M23" s="165"/>
      <c r="N23" s="165"/>
      <c r="O23" s="166"/>
      <c r="P23" s="165"/>
      <c r="Q23" s="165"/>
      <c r="R23" s="166"/>
      <c r="S23" s="165"/>
      <c r="T23" s="165"/>
      <c r="U23" s="165"/>
      <c r="V23" s="166"/>
      <c r="W23" s="165"/>
      <c r="X23" s="165"/>
      <c r="Y23" s="166"/>
      <c r="Z23" s="165"/>
      <c r="AA23" s="165"/>
      <c r="AB23" s="165"/>
      <c r="AC23" s="166"/>
    </row>
    <row r="24" spans="2:29" x14ac:dyDescent="0.25">
      <c r="B24" s="92" t="str">
        <f>IF(ISBLANK('Municipal Info GAS'!B24),"",'Municipal Info GAS'!B24)</f>
        <v/>
      </c>
      <c r="C24" s="93" t="str">
        <f>IF(ISBLANK('Municipal Info GAS'!C24),"",'Municipal Info GAS'!C24)</f>
        <v/>
      </c>
      <c r="D24" s="93" t="str">
        <f>IF(ISBLANK('Municipal Info GAS'!D24),"",'Municipal Info GAS'!D24)</f>
        <v/>
      </c>
      <c r="E24" s="93" t="str">
        <f>IF(ISBLANK('Municipal Info GAS'!G24),"",'Municipal Info GAS'!G24)</f>
        <v/>
      </c>
      <c r="F24" s="165"/>
      <c r="G24" s="165"/>
      <c r="H24" s="166"/>
      <c r="I24" s="165"/>
      <c r="J24" s="165"/>
      <c r="K24" s="166"/>
      <c r="L24" s="165"/>
      <c r="M24" s="165"/>
      <c r="N24" s="165"/>
      <c r="O24" s="166"/>
      <c r="P24" s="165"/>
      <c r="Q24" s="165"/>
      <c r="R24" s="166"/>
      <c r="S24" s="165"/>
      <c r="T24" s="165"/>
      <c r="U24" s="165"/>
      <c r="V24" s="166"/>
      <c r="W24" s="165"/>
      <c r="X24" s="165"/>
      <c r="Y24" s="166"/>
      <c r="Z24" s="165"/>
      <c r="AA24" s="165"/>
      <c r="AB24" s="165"/>
      <c r="AC24" s="166"/>
    </row>
    <row r="25" spans="2:29" x14ac:dyDescent="0.25">
      <c r="B25" s="92" t="str">
        <f>IF(ISBLANK('Municipal Info GAS'!B25),"",'Municipal Info GAS'!B25)</f>
        <v/>
      </c>
      <c r="C25" s="93" t="str">
        <f>IF(ISBLANK('Municipal Info GAS'!C25),"",'Municipal Info GAS'!C25)</f>
        <v/>
      </c>
      <c r="D25" s="93" t="str">
        <f>IF(ISBLANK('Municipal Info GAS'!D25),"",'Municipal Info GAS'!D25)</f>
        <v/>
      </c>
      <c r="E25" s="93" t="str">
        <f>IF(ISBLANK('Municipal Info GAS'!G25),"",'Municipal Info GAS'!G25)</f>
        <v/>
      </c>
      <c r="F25" s="165"/>
      <c r="G25" s="165"/>
      <c r="H25" s="166"/>
      <c r="I25" s="165"/>
      <c r="J25" s="165"/>
      <c r="K25" s="166"/>
      <c r="L25" s="165"/>
      <c r="M25" s="165"/>
      <c r="N25" s="165"/>
      <c r="O25" s="166"/>
      <c r="P25" s="165"/>
      <c r="Q25" s="165"/>
      <c r="R25" s="166"/>
      <c r="S25" s="165"/>
      <c r="T25" s="165"/>
      <c r="U25" s="165"/>
      <c r="V25" s="166"/>
      <c r="W25" s="165"/>
      <c r="X25" s="165"/>
      <c r="Y25" s="166"/>
      <c r="Z25" s="165"/>
      <c r="AA25" s="165"/>
      <c r="AB25" s="165"/>
      <c r="AC25" s="166"/>
    </row>
    <row r="26" spans="2:29" x14ac:dyDescent="0.25">
      <c r="B26" s="92" t="str">
        <f>IF(ISBLANK('Municipal Info GAS'!B26),"",'Municipal Info GAS'!B26)</f>
        <v/>
      </c>
      <c r="C26" s="93" t="str">
        <f>IF(ISBLANK('Municipal Info GAS'!C26),"",'Municipal Info GAS'!C26)</f>
        <v/>
      </c>
      <c r="D26" s="93" t="str">
        <f>IF(ISBLANK('Municipal Info GAS'!D26),"",'Municipal Info GAS'!D26)</f>
        <v/>
      </c>
      <c r="E26" s="93" t="str">
        <f>IF(ISBLANK('Municipal Info GAS'!G26),"",'Municipal Info GAS'!G26)</f>
        <v/>
      </c>
      <c r="F26" s="165"/>
      <c r="G26" s="165"/>
      <c r="H26" s="166"/>
      <c r="I26" s="165"/>
      <c r="J26" s="165"/>
      <c r="K26" s="166"/>
      <c r="L26" s="165"/>
      <c r="M26" s="165"/>
      <c r="N26" s="165"/>
      <c r="O26" s="166"/>
      <c r="P26" s="165"/>
      <c r="Q26" s="165"/>
      <c r="R26" s="166"/>
      <c r="S26" s="165"/>
      <c r="T26" s="165"/>
      <c r="U26" s="165"/>
      <c r="V26" s="166"/>
      <c r="W26" s="165"/>
      <c r="X26" s="165"/>
      <c r="Y26" s="166"/>
      <c r="Z26" s="165"/>
      <c r="AA26" s="165"/>
      <c r="AB26" s="165"/>
      <c r="AC26" s="166"/>
    </row>
    <row r="27" spans="2:29" x14ac:dyDescent="0.25">
      <c r="B27" s="92" t="str">
        <f>IF(ISBLANK('Municipal Info GAS'!B27),"",'Municipal Info GAS'!B27)</f>
        <v/>
      </c>
      <c r="C27" s="93" t="str">
        <f>IF(ISBLANK('Municipal Info GAS'!C27),"",'Municipal Info GAS'!C27)</f>
        <v/>
      </c>
      <c r="D27" s="93" t="str">
        <f>IF(ISBLANK('Municipal Info GAS'!D27),"",'Municipal Info GAS'!D27)</f>
        <v/>
      </c>
      <c r="E27" s="93" t="str">
        <f>IF(ISBLANK('Municipal Info GAS'!G27),"",'Municipal Info GAS'!G27)</f>
        <v/>
      </c>
      <c r="F27" s="165"/>
      <c r="G27" s="165"/>
      <c r="H27" s="166"/>
      <c r="I27" s="165"/>
      <c r="J27" s="165"/>
      <c r="K27" s="166"/>
      <c r="L27" s="165"/>
      <c r="M27" s="165"/>
      <c r="N27" s="165"/>
      <c r="O27" s="166"/>
      <c r="P27" s="165"/>
      <c r="Q27" s="165"/>
      <c r="R27" s="166"/>
      <c r="S27" s="165"/>
      <c r="T27" s="165"/>
      <c r="U27" s="165"/>
      <c r="V27" s="166"/>
      <c r="W27" s="165"/>
      <c r="X27" s="165"/>
      <c r="Y27" s="166"/>
      <c r="Z27" s="165"/>
      <c r="AA27" s="165"/>
      <c r="AB27" s="165"/>
      <c r="AC27" s="166"/>
    </row>
    <row r="28" spans="2:29" x14ac:dyDescent="0.25">
      <c r="B28" s="92" t="str">
        <f>IF(ISBLANK('Municipal Info GAS'!B28),"",'Municipal Info GAS'!B28)</f>
        <v/>
      </c>
      <c r="C28" s="93" t="str">
        <f>IF(ISBLANK('Municipal Info GAS'!C28),"",'Municipal Info GAS'!C28)</f>
        <v/>
      </c>
      <c r="D28" s="93" t="str">
        <f>IF(ISBLANK('Municipal Info GAS'!D28),"",'Municipal Info GAS'!D28)</f>
        <v/>
      </c>
      <c r="E28" s="93" t="str">
        <f>IF(ISBLANK('Municipal Info GAS'!G28),"",'Municipal Info GAS'!G28)</f>
        <v/>
      </c>
      <c r="F28" s="165"/>
      <c r="G28" s="165"/>
      <c r="H28" s="166"/>
      <c r="I28" s="165"/>
      <c r="J28" s="165"/>
      <c r="K28" s="166"/>
      <c r="L28" s="165"/>
      <c r="M28" s="165"/>
      <c r="N28" s="165"/>
      <c r="O28" s="166"/>
      <c r="P28" s="165"/>
      <c r="Q28" s="165"/>
      <c r="R28" s="166"/>
      <c r="S28" s="165"/>
      <c r="T28" s="165"/>
      <c r="U28" s="165"/>
      <c r="V28" s="166"/>
      <c r="W28" s="165"/>
      <c r="X28" s="165"/>
      <c r="Y28" s="166"/>
      <c r="Z28" s="165"/>
      <c r="AA28" s="165"/>
      <c r="AB28" s="165"/>
      <c r="AC28" s="166"/>
    </row>
    <row r="29" spans="2:29" x14ac:dyDescent="0.25">
      <c r="B29" s="92" t="str">
        <f>IF(ISBLANK('Municipal Info GAS'!B29),"",'Municipal Info GAS'!B29)</f>
        <v/>
      </c>
      <c r="C29" s="93" t="str">
        <f>IF(ISBLANK('Municipal Info GAS'!C29),"",'Municipal Info GAS'!C29)</f>
        <v/>
      </c>
      <c r="D29" s="93" t="str">
        <f>IF(ISBLANK('Municipal Info GAS'!D29),"",'Municipal Info GAS'!D29)</f>
        <v/>
      </c>
      <c r="E29" s="93" t="str">
        <f>IF(ISBLANK('Municipal Info GAS'!G29),"",'Municipal Info GAS'!G29)</f>
        <v/>
      </c>
      <c r="F29" s="165"/>
      <c r="G29" s="165"/>
      <c r="H29" s="166"/>
      <c r="I29" s="165"/>
      <c r="J29" s="165"/>
      <c r="K29" s="166"/>
      <c r="L29" s="165"/>
      <c r="M29" s="165"/>
      <c r="N29" s="165"/>
      <c r="O29" s="166"/>
      <c r="P29" s="165"/>
      <c r="Q29" s="165"/>
      <c r="R29" s="166"/>
      <c r="S29" s="165"/>
      <c r="T29" s="165"/>
      <c r="U29" s="165"/>
      <c r="V29" s="166"/>
      <c r="W29" s="165"/>
      <c r="X29" s="165"/>
      <c r="Y29" s="166"/>
      <c r="Z29" s="165"/>
      <c r="AA29" s="165"/>
      <c r="AB29" s="165"/>
      <c r="AC29" s="166"/>
    </row>
    <row r="30" spans="2:29" x14ac:dyDescent="0.25">
      <c r="B30" s="92" t="str">
        <f>IF(ISBLANK('Municipal Info GAS'!B30),"",'Municipal Info GAS'!B30)</f>
        <v/>
      </c>
      <c r="C30" s="93" t="str">
        <f>IF(ISBLANK('Municipal Info GAS'!C30),"",'Municipal Info GAS'!C30)</f>
        <v/>
      </c>
      <c r="D30" s="93" t="str">
        <f>IF(ISBLANK('Municipal Info GAS'!D30),"",'Municipal Info GAS'!D30)</f>
        <v/>
      </c>
      <c r="E30" s="93" t="str">
        <f>IF(ISBLANK('Municipal Info GAS'!G30),"",'Municipal Info GAS'!G30)</f>
        <v/>
      </c>
      <c r="F30" s="165"/>
      <c r="G30" s="165"/>
      <c r="H30" s="166"/>
      <c r="I30" s="165"/>
      <c r="J30" s="165"/>
      <c r="K30" s="166"/>
      <c r="L30" s="165"/>
      <c r="M30" s="165"/>
      <c r="N30" s="165"/>
      <c r="O30" s="166"/>
      <c r="P30" s="165"/>
      <c r="Q30" s="165"/>
      <c r="R30" s="166"/>
      <c r="S30" s="165"/>
      <c r="T30" s="165"/>
      <c r="U30" s="165"/>
      <c r="V30" s="166"/>
      <c r="W30" s="165"/>
      <c r="X30" s="165"/>
      <c r="Y30" s="166"/>
      <c r="Z30" s="165"/>
      <c r="AA30" s="165"/>
      <c r="AB30" s="165"/>
      <c r="AC30" s="166"/>
    </row>
    <row r="31" spans="2:29" x14ac:dyDescent="0.25">
      <c r="B31" s="92" t="str">
        <f>IF(ISBLANK('Municipal Info GAS'!B31),"",'Municipal Info GAS'!B31)</f>
        <v/>
      </c>
      <c r="C31" s="93" t="str">
        <f>IF(ISBLANK('Municipal Info GAS'!C31),"",'Municipal Info GAS'!C31)</f>
        <v/>
      </c>
      <c r="D31" s="93" t="str">
        <f>IF(ISBLANK('Municipal Info GAS'!D31),"",'Municipal Info GAS'!D31)</f>
        <v/>
      </c>
      <c r="E31" s="93" t="str">
        <f>IF(ISBLANK('Municipal Info GAS'!G31),"",'Municipal Info GAS'!G31)</f>
        <v/>
      </c>
      <c r="F31" s="165"/>
      <c r="G31" s="165"/>
      <c r="H31" s="166"/>
      <c r="I31" s="165"/>
      <c r="J31" s="165"/>
      <c r="K31" s="166"/>
      <c r="L31" s="165"/>
      <c r="M31" s="165"/>
      <c r="N31" s="165"/>
      <c r="O31" s="166"/>
      <c r="P31" s="165"/>
      <c r="Q31" s="165"/>
      <c r="R31" s="166"/>
      <c r="S31" s="165"/>
      <c r="T31" s="165"/>
      <c r="U31" s="165"/>
      <c r="V31" s="166"/>
      <c r="W31" s="165"/>
      <c r="X31" s="165"/>
      <c r="Y31" s="166"/>
      <c r="Z31" s="165"/>
      <c r="AA31" s="165"/>
      <c r="AB31" s="165"/>
      <c r="AC31" s="166"/>
    </row>
    <row r="32" spans="2:29" x14ac:dyDescent="0.25">
      <c r="B32" s="92" t="str">
        <f>IF(ISBLANK('Municipal Info GAS'!B32),"",'Municipal Info GAS'!B32)</f>
        <v/>
      </c>
      <c r="C32" s="93" t="str">
        <f>IF(ISBLANK('Municipal Info GAS'!C32),"",'Municipal Info GAS'!C32)</f>
        <v/>
      </c>
      <c r="D32" s="93" t="str">
        <f>IF(ISBLANK('Municipal Info GAS'!D32),"",'Municipal Info GAS'!D32)</f>
        <v/>
      </c>
      <c r="E32" s="93" t="str">
        <f>IF(ISBLANK('Municipal Info GAS'!G32),"",'Municipal Info GAS'!G32)</f>
        <v/>
      </c>
      <c r="F32" s="165"/>
      <c r="G32" s="165"/>
      <c r="H32" s="166"/>
      <c r="I32" s="165"/>
      <c r="J32" s="165"/>
      <c r="K32" s="166"/>
      <c r="L32" s="165"/>
      <c r="M32" s="165"/>
      <c r="N32" s="165"/>
      <c r="O32" s="166"/>
      <c r="P32" s="165"/>
      <c r="Q32" s="165"/>
      <c r="R32" s="166"/>
      <c r="S32" s="165"/>
      <c r="T32" s="165"/>
      <c r="U32" s="165"/>
      <c r="V32" s="166"/>
      <c r="W32" s="165"/>
      <c r="X32" s="165"/>
      <c r="Y32" s="166"/>
      <c r="Z32" s="165"/>
      <c r="AA32" s="165"/>
      <c r="AB32" s="165"/>
      <c r="AC32" s="166"/>
    </row>
    <row r="33" spans="2:29" x14ac:dyDescent="0.25">
      <c r="B33" s="92" t="str">
        <f>IF(ISBLANK('Municipal Info GAS'!B33),"",'Municipal Info GAS'!B33)</f>
        <v/>
      </c>
      <c r="C33" s="93" t="str">
        <f>IF(ISBLANK('Municipal Info GAS'!C33),"",'Municipal Info GAS'!C33)</f>
        <v/>
      </c>
      <c r="D33" s="93" t="str">
        <f>IF(ISBLANK('Municipal Info GAS'!D33),"",'Municipal Info GAS'!D33)</f>
        <v/>
      </c>
      <c r="E33" s="93" t="str">
        <f>IF(ISBLANK('Municipal Info GAS'!G33),"",'Municipal Info GAS'!G33)</f>
        <v/>
      </c>
      <c r="F33" s="165"/>
      <c r="G33" s="165"/>
      <c r="H33" s="166"/>
      <c r="I33" s="165"/>
      <c r="J33" s="165"/>
      <c r="K33" s="166"/>
      <c r="L33" s="165"/>
      <c r="M33" s="165"/>
      <c r="N33" s="165"/>
      <c r="O33" s="166"/>
      <c r="P33" s="165"/>
      <c r="Q33" s="165"/>
      <c r="R33" s="166"/>
      <c r="S33" s="165"/>
      <c r="T33" s="165"/>
      <c r="U33" s="165"/>
      <c r="V33" s="166"/>
      <c r="W33" s="165"/>
      <c r="X33" s="165"/>
      <c r="Y33" s="166"/>
      <c r="Z33" s="165"/>
      <c r="AA33" s="165"/>
      <c r="AB33" s="165"/>
      <c r="AC33" s="166"/>
    </row>
    <row r="34" spans="2:29" x14ac:dyDescent="0.25">
      <c r="B34" s="92" t="str">
        <f>IF(ISBLANK('Municipal Info GAS'!B34),"",'Municipal Info GAS'!B34)</f>
        <v/>
      </c>
      <c r="C34" s="93" t="str">
        <f>IF(ISBLANK('Municipal Info GAS'!C34),"",'Municipal Info GAS'!C34)</f>
        <v/>
      </c>
      <c r="D34" s="93" t="str">
        <f>IF(ISBLANK('Municipal Info GAS'!D34),"",'Municipal Info GAS'!D34)</f>
        <v/>
      </c>
      <c r="E34" s="93" t="str">
        <f>IF(ISBLANK('Municipal Info GAS'!G34),"",'Municipal Info GAS'!G34)</f>
        <v/>
      </c>
      <c r="F34" s="165"/>
      <c r="G34" s="165"/>
      <c r="H34" s="166"/>
      <c r="I34" s="165"/>
      <c r="J34" s="165"/>
      <c r="K34" s="166"/>
      <c r="L34" s="165"/>
      <c r="M34" s="165"/>
      <c r="N34" s="165"/>
      <c r="O34" s="166"/>
      <c r="P34" s="165"/>
      <c r="Q34" s="165"/>
      <c r="R34" s="166"/>
      <c r="S34" s="165"/>
      <c r="T34" s="165"/>
      <c r="U34" s="165"/>
      <c r="V34" s="166"/>
      <c r="W34" s="165"/>
      <c r="X34" s="165"/>
      <c r="Y34" s="166"/>
      <c r="Z34" s="165"/>
      <c r="AA34" s="165"/>
      <c r="AB34" s="165"/>
      <c r="AC34" s="166"/>
    </row>
    <row r="35" spans="2:29" x14ac:dyDescent="0.25">
      <c r="B35" s="92" t="str">
        <f>IF(ISBLANK('Municipal Info GAS'!B35),"",'Municipal Info GAS'!B35)</f>
        <v/>
      </c>
      <c r="C35" s="93" t="str">
        <f>IF(ISBLANK('Municipal Info GAS'!C35),"",'Municipal Info GAS'!C35)</f>
        <v/>
      </c>
      <c r="D35" s="93" t="str">
        <f>IF(ISBLANK('Municipal Info GAS'!D35),"",'Municipal Info GAS'!D35)</f>
        <v/>
      </c>
      <c r="E35" s="93" t="str">
        <f>IF(ISBLANK('Municipal Info GAS'!G35),"",'Municipal Info GAS'!G35)</f>
        <v/>
      </c>
      <c r="F35" s="165"/>
      <c r="G35" s="165"/>
      <c r="H35" s="166"/>
      <c r="I35" s="165"/>
      <c r="J35" s="165"/>
      <c r="K35" s="166"/>
      <c r="L35" s="165"/>
      <c r="M35" s="165"/>
      <c r="N35" s="165"/>
      <c r="O35" s="166"/>
      <c r="P35" s="165"/>
      <c r="Q35" s="165"/>
      <c r="R35" s="166"/>
      <c r="S35" s="165"/>
      <c r="T35" s="165"/>
      <c r="U35" s="165"/>
      <c r="V35" s="166"/>
      <c r="W35" s="165"/>
      <c r="X35" s="165"/>
      <c r="Y35" s="166"/>
      <c r="Z35" s="165"/>
      <c r="AA35" s="165"/>
      <c r="AB35" s="165"/>
      <c r="AC35" s="166"/>
    </row>
    <row r="36" spans="2:29" x14ac:dyDescent="0.25">
      <c r="B36" s="92" t="str">
        <f>IF(ISBLANK('Municipal Info GAS'!B36),"",'Municipal Info GAS'!B36)</f>
        <v/>
      </c>
      <c r="C36" s="93" t="str">
        <f>IF(ISBLANK('Municipal Info GAS'!C36),"",'Municipal Info GAS'!C36)</f>
        <v/>
      </c>
      <c r="D36" s="93" t="str">
        <f>IF(ISBLANK('Municipal Info GAS'!D36),"",'Municipal Info GAS'!D36)</f>
        <v/>
      </c>
      <c r="E36" s="93" t="str">
        <f>IF(ISBLANK('Municipal Info GAS'!G36),"",'Municipal Info GAS'!G36)</f>
        <v/>
      </c>
      <c r="F36" s="165"/>
      <c r="G36" s="165"/>
      <c r="H36" s="166"/>
      <c r="I36" s="165"/>
      <c r="J36" s="165"/>
      <c r="K36" s="166"/>
      <c r="L36" s="165"/>
      <c r="M36" s="165"/>
      <c r="N36" s="165"/>
      <c r="O36" s="166"/>
      <c r="P36" s="165"/>
      <c r="Q36" s="165"/>
      <c r="R36" s="166"/>
      <c r="S36" s="165"/>
      <c r="T36" s="165"/>
      <c r="U36" s="165"/>
      <c r="V36" s="166"/>
      <c r="W36" s="165"/>
      <c r="X36" s="165"/>
      <c r="Y36" s="166"/>
      <c r="Z36" s="165"/>
      <c r="AA36" s="165"/>
      <c r="AB36" s="165"/>
      <c r="AC36" s="166"/>
    </row>
    <row r="37" spans="2:29" x14ac:dyDescent="0.25">
      <c r="B37" s="92" t="str">
        <f>IF(ISBLANK('Municipal Info GAS'!B37),"",'Municipal Info GAS'!B37)</f>
        <v/>
      </c>
      <c r="C37" s="93" t="str">
        <f>IF(ISBLANK('Municipal Info GAS'!C37),"",'Municipal Info GAS'!C37)</f>
        <v/>
      </c>
      <c r="D37" s="93" t="str">
        <f>IF(ISBLANK('Municipal Info GAS'!D37),"",'Municipal Info GAS'!D37)</f>
        <v/>
      </c>
      <c r="E37" s="93" t="str">
        <f>IF(ISBLANK('Municipal Info GAS'!G37),"",'Municipal Info GAS'!G37)</f>
        <v/>
      </c>
      <c r="F37" s="165"/>
      <c r="G37" s="165"/>
      <c r="H37" s="166"/>
      <c r="I37" s="165"/>
      <c r="J37" s="165"/>
      <c r="K37" s="166"/>
      <c r="L37" s="165"/>
      <c r="M37" s="165"/>
      <c r="N37" s="165"/>
      <c r="O37" s="166"/>
      <c r="P37" s="165"/>
      <c r="Q37" s="165"/>
      <c r="R37" s="166"/>
      <c r="S37" s="165"/>
      <c r="T37" s="165"/>
      <c r="U37" s="165"/>
      <c r="V37" s="166"/>
      <c r="W37" s="165"/>
      <c r="X37" s="165"/>
      <c r="Y37" s="166"/>
      <c r="Z37" s="165"/>
      <c r="AA37" s="165"/>
      <c r="AB37" s="165"/>
      <c r="AC37" s="166"/>
    </row>
    <row r="38" spans="2:29" x14ac:dyDescent="0.25">
      <c r="B38" s="92" t="str">
        <f>IF(ISBLANK('Municipal Info GAS'!B38),"",'Municipal Info GAS'!B38)</f>
        <v/>
      </c>
      <c r="C38" s="93" t="str">
        <f>IF(ISBLANK('Municipal Info GAS'!C38),"",'Municipal Info GAS'!C38)</f>
        <v/>
      </c>
      <c r="D38" s="93" t="str">
        <f>IF(ISBLANK('Municipal Info GAS'!D38),"",'Municipal Info GAS'!D38)</f>
        <v/>
      </c>
      <c r="E38" s="93" t="str">
        <f>IF(ISBLANK('Municipal Info GAS'!G38),"",'Municipal Info GAS'!G38)</f>
        <v/>
      </c>
      <c r="F38" s="165"/>
      <c r="G38" s="165"/>
      <c r="H38" s="166"/>
      <c r="I38" s="165"/>
      <c r="J38" s="165"/>
      <c r="K38" s="166"/>
      <c r="L38" s="165"/>
      <c r="M38" s="165"/>
      <c r="N38" s="165"/>
      <c r="O38" s="166"/>
      <c r="P38" s="165"/>
      <c r="Q38" s="165"/>
      <c r="R38" s="166"/>
      <c r="S38" s="165"/>
      <c r="T38" s="165"/>
      <c r="U38" s="165"/>
      <c r="V38" s="166"/>
      <c r="W38" s="165"/>
      <c r="X38" s="165"/>
      <c r="Y38" s="166"/>
      <c r="Z38" s="165"/>
      <c r="AA38" s="165"/>
      <c r="AB38" s="165"/>
      <c r="AC38" s="166"/>
    </row>
    <row r="39" spans="2:29" x14ac:dyDescent="0.25">
      <c r="B39" s="92" t="str">
        <f>IF(ISBLANK('Municipal Info GAS'!B39),"",'Municipal Info GAS'!B39)</f>
        <v/>
      </c>
      <c r="C39" s="93" t="str">
        <f>IF(ISBLANK('Municipal Info GAS'!C39),"",'Municipal Info GAS'!C39)</f>
        <v/>
      </c>
      <c r="D39" s="93" t="str">
        <f>IF(ISBLANK('Municipal Info GAS'!D39),"",'Municipal Info GAS'!D39)</f>
        <v/>
      </c>
      <c r="E39" s="93" t="str">
        <f>IF(ISBLANK('Municipal Info GAS'!G39),"",'Municipal Info GAS'!G39)</f>
        <v/>
      </c>
      <c r="F39" s="165"/>
      <c r="G39" s="165"/>
      <c r="H39" s="166"/>
      <c r="I39" s="165"/>
      <c r="J39" s="165"/>
      <c r="K39" s="166"/>
      <c r="L39" s="165"/>
      <c r="M39" s="165"/>
      <c r="N39" s="165"/>
      <c r="O39" s="166"/>
      <c r="P39" s="165"/>
      <c r="Q39" s="165"/>
      <c r="R39" s="166"/>
      <c r="S39" s="165"/>
      <c r="T39" s="165"/>
      <c r="U39" s="165"/>
      <c r="V39" s="166"/>
      <c r="W39" s="165"/>
      <c r="X39" s="165"/>
      <c r="Y39" s="166"/>
      <c r="Z39" s="165"/>
      <c r="AA39" s="165"/>
      <c r="AB39" s="165"/>
      <c r="AC39" s="166"/>
    </row>
    <row r="40" spans="2:29" x14ac:dyDescent="0.25">
      <c r="B40" s="92" t="str">
        <f>IF(ISBLANK('Municipal Info GAS'!B40),"",'Municipal Info GAS'!B40)</f>
        <v/>
      </c>
      <c r="C40" s="93" t="str">
        <f>IF(ISBLANK('Municipal Info GAS'!C40),"",'Municipal Info GAS'!C40)</f>
        <v/>
      </c>
      <c r="D40" s="93" t="str">
        <f>IF(ISBLANK('Municipal Info GAS'!D40),"",'Municipal Info GAS'!D40)</f>
        <v/>
      </c>
      <c r="E40" s="93" t="str">
        <f>IF(ISBLANK('Municipal Info GAS'!G40),"",'Municipal Info GAS'!G40)</f>
        <v/>
      </c>
      <c r="F40" s="165"/>
      <c r="G40" s="165"/>
      <c r="H40" s="166"/>
      <c r="I40" s="165"/>
      <c r="J40" s="165"/>
      <c r="K40" s="166"/>
      <c r="L40" s="165"/>
      <c r="M40" s="165"/>
      <c r="N40" s="165"/>
      <c r="O40" s="166"/>
      <c r="P40" s="165"/>
      <c r="Q40" s="165"/>
      <c r="R40" s="166"/>
      <c r="S40" s="165"/>
      <c r="T40" s="165"/>
      <c r="U40" s="165"/>
      <c r="V40" s="166"/>
      <c r="W40" s="165"/>
      <c r="X40" s="165"/>
      <c r="Y40" s="166"/>
      <c r="Z40" s="165"/>
      <c r="AA40" s="165"/>
      <c r="AB40" s="165"/>
      <c r="AC40" s="166"/>
    </row>
    <row r="41" spans="2:29" x14ac:dyDescent="0.25">
      <c r="B41" s="92" t="str">
        <f>IF(ISBLANK('Municipal Info GAS'!B41),"",'Municipal Info GAS'!B41)</f>
        <v/>
      </c>
      <c r="C41" s="93" t="str">
        <f>IF(ISBLANK('Municipal Info GAS'!C41),"",'Municipal Info GAS'!C41)</f>
        <v/>
      </c>
      <c r="D41" s="93" t="str">
        <f>IF(ISBLANK('Municipal Info GAS'!D41),"",'Municipal Info GAS'!D41)</f>
        <v/>
      </c>
      <c r="E41" s="93" t="str">
        <f>IF(ISBLANK('Municipal Info GAS'!G41),"",'Municipal Info GAS'!G41)</f>
        <v/>
      </c>
      <c r="F41" s="165"/>
      <c r="G41" s="165"/>
      <c r="H41" s="166"/>
      <c r="I41" s="165"/>
      <c r="J41" s="165"/>
      <c r="K41" s="166"/>
      <c r="L41" s="165"/>
      <c r="M41" s="165"/>
      <c r="N41" s="165"/>
      <c r="O41" s="166"/>
      <c r="P41" s="165"/>
      <c r="Q41" s="165"/>
      <c r="R41" s="166"/>
      <c r="S41" s="165"/>
      <c r="T41" s="165"/>
      <c r="U41" s="165"/>
      <c r="V41" s="166"/>
      <c r="W41" s="165"/>
      <c r="X41" s="165"/>
      <c r="Y41" s="166"/>
      <c r="Z41" s="165"/>
      <c r="AA41" s="165"/>
      <c r="AB41" s="165"/>
      <c r="AC41" s="166"/>
    </row>
    <row r="42" spans="2:29" x14ac:dyDescent="0.25">
      <c r="B42" s="92" t="str">
        <f>IF(ISBLANK('Municipal Info GAS'!B42),"",'Municipal Info GAS'!B42)</f>
        <v/>
      </c>
      <c r="C42" s="93" t="str">
        <f>IF(ISBLANK('Municipal Info GAS'!C42),"",'Municipal Info GAS'!C42)</f>
        <v/>
      </c>
      <c r="D42" s="93" t="str">
        <f>IF(ISBLANK('Municipal Info GAS'!D42),"",'Municipal Info GAS'!D42)</f>
        <v/>
      </c>
      <c r="E42" s="93" t="str">
        <f>IF(ISBLANK('Municipal Info GAS'!G42),"",'Municipal Info GAS'!G42)</f>
        <v/>
      </c>
      <c r="F42" s="165"/>
      <c r="G42" s="165"/>
      <c r="H42" s="166"/>
      <c r="I42" s="165"/>
      <c r="J42" s="165"/>
      <c r="K42" s="166"/>
      <c r="L42" s="165"/>
      <c r="M42" s="165"/>
      <c r="N42" s="165"/>
      <c r="O42" s="166"/>
      <c r="P42" s="165"/>
      <c r="Q42" s="165"/>
      <c r="R42" s="166"/>
      <c r="S42" s="165"/>
      <c r="T42" s="165"/>
      <c r="U42" s="165"/>
      <c r="V42" s="166"/>
      <c r="W42" s="165"/>
      <c r="X42" s="165"/>
      <c r="Y42" s="166"/>
      <c r="Z42" s="165"/>
      <c r="AA42" s="165"/>
      <c r="AB42" s="165"/>
      <c r="AC42" s="166"/>
    </row>
    <row r="43" spans="2:29" x14ac:dyDescent="0.25">
      <c r="B43" s="92" t="str">
        <f>IF(ISBLANK('Municipal Info GAS'!B43),"",'Municipal Info GAS'!B43)</f>
        <v/>
      </c>
      <c r="C43" s="93" t="str">
        <f>IF(ISBLANK('Municipal Info GAS'!C43),"",'Municipal Info GAS'!C43)</f>
        <v/>
      </c>
      <c r="D43" s="93" t="str">
        <f>IF(ISBLANK('Municipal Info GAS'!D43),"",'Municipal Info GAS'!D43)</f>
        <v/>
      </c>
      <c r="E43" s="93" t="str">
        <f>IF(ISBLANK('Municipal Info GAS'!G43),"",'Municipal Info GAS'!G43)</f>
        <v/>
      </c>
      <c r="F43" s="165"/>
      <c r="G43" s="165"/>
      <c r="H43" s="166"/>
      <c r="I43" s="165"/>
      <c r="J43" s="165"/>
      <c r="K43" s="166"/>
      <c r="L43" s="165"/>
      <c r="M43" s="165"/>
      <c r="N43" s="165"/>
      <c r="O43" s="166"/>
      <c r="P43" s="165"/>
      <c r="Q43" s="165"/>
      <c r="R43" s="166"/>
      <c r="S43" s="165"/>
      <c r="T43" s="165"/>
      <c r="U43" s="165"/>
      <c r="V43" s="166"/>
      <c r="W43" s="165"/>
      <c r="X43" s="165"/>
      <c r="Y43" s="166"/>
      <c r="Z43" s="165"/>
      <c r="AA43" s="165"/>
      <c r="AB43" s="165"/>
      <c r="AC43" s="166"/>
    </row>
    <row r="44" spans="2:29" x14ac:dyDescent="0.25">
      <c r="B44" s="92" t="str">
        <f>IF(ISBLANK('Municipal Info GAS'!B44),"",'Municipal Info GAS'!B44)</f>
        <v/>
      </c>
      <c r="C44" s="93" t="str">
        <f>IF(ISBLANK('Municipal Info GAS'!C44),"",'Municipal Info GAS'!C44)</f>
        <v/>
      </c>
      <c r="D44" s="93" t="str">
        <f>IF(ISBLANK('Municipal Info GAS'!D44),"",'Municipal Info GAS'!D44)</f>
        <v/>
      </c>
      <c r="E44" s="93" t="str">
        <f>IF(ISBLANK('Municipal Info GAS'!G44),"",'Municipal Info GAS'!G44)</f>
        <v/>
      </c>
      <c r="F44" s="165"/>
      <c r="G44" s="165"/>
      <c r="H44" s="166"/>
      <c r="I44" s="165"/>
      <c r="J44" s="165"/>
      <c r="K44" s="166"/>
      <c r="L44" s="165"/>
      <c r="M44" s="165"/>
      <c r="N44" s="165"/>
      <c r="O44" s="166"/>
      <c r="P44" s="165"/>
      <c r="Q44" s="165"/>
      <c r="R44" s="166"/>
      <c r="S44" s="165"/>
      <c r="T44" s="165"/>
      <c r="U44" s="165"/>
      <c r="V44" s="166"/>
      <c r="W44" s="165"/>
      <c r="X44" s="165"/>
      <c r="Y44" s="166"/>
      <c r="Z44" s="165"/>
      <c r="AA44" s="165"/>
      <c r="AB44" s="165"/>
      <c r="AC44" s="166"/>
    </row>
    <row r="45" spans="2:29" x14ac:dyDescent="0.25">
      <c r="B45" s="92" t="str">
        <f>IF(ISBLANK('Municipal Info GAS'!B45),"",'Municipal Info GAS'!B45)</f>
        <v/>
      </c>
      <c r="C45" s="93" t="str">
        <f>IF(ISBLANK('Municipal Info GAS'!C45),"",'Municipal Info GAS'!C45)</f>
        <v/>
      </c>
      <c r="D45" s="93" t="str">
        <f>IF(ISBLANK('Municipal Info GAS'!D45),"",'Municipal Info GAS'!D45)</f>
        <v/>
      </c>
      <c r="E45" s="93" t="str">
        <f>IF(ISBLANK('Municipal Info GAS'!G45),"",'Municipal Info GAS'!G45)</f>
        <v/>
      </c>
      <c r="F45" s="165"/>
      <c r="G45" s="165"/>
      <c r="H45" s="166"/>
      <c r="I45" s="165"/>
      <c r="J45" s="165"/>
      <c r="K45" s="166"/>
      <c r="L45" s="165"/>
      <c r="M45" s="165"/>
      <c r="N45" s="165"/>
      <c r="O45" s="166"/>
      <c r="P45" s="165"/>
      <c r="Q45" s="165"/>
      <c r="R45" s="166"/>
      <c r="S45" s="165"/>
      <c r="T45" s="165"/>
      <c r="U45" s="165"/>
      <c r="V45" s="166"/>
      <c r="W45" s="165"/>
      <c r="X45" s="165"/>
      <c r="Y45" s="166"/>
      <c r="Z45" s="165"/>
      <c r="AA45" s="165"/>
      <c r="AB45" s="165"/>
      <c r="AC45" s="166"/>
    </row>
    <row r="46" spans="2:29" x14ac:dyDescent="0.25">
      <c r="B46" s="92" t="str">
        <f>IF(ISBLANK('Municipal Info GAS'!B46),"",'Municipal Info GAS'!B46)</f>
        <v/>
      </c>
      <c r="C46" s="93" t="str">
        <f>IF(ISBLANK('Municipal Info GAS'!C46),"",'Municipal Info GAS'!C46)</f>
        <v/>
      </c>
      <c r="D46" s="93" t="str">
        <f>IF(ISBLANK('Municipal Info GAS'!D46),"",'Municipal Info GAS'!D46)</f>
        <v/>
      </c>
      <c r="E46" s="93" t="str">
        <f>IF(ISBLANK('Municipal Info GAS'!G46),"",'Municipal Info GAS'!G46)</f>
        <v/>
      </c>
      <c r="F46" s="165"/>
      <c r="G46" s="165"/>
      <c r="H46" s="166"/>
      <c r="I46" s="165"/>
      <c r="J46" s="165"/>
      <c r="K46" s="166"/>
      <c r="L46" s="165"/>
      <c r="M46" s="165"/>
      <c r="N46" s="165"/>
      <c r="O46" s="166"/>
      <c r="P46" s="165"/>
      <c r="Q46" s="165"/>
      <c r="R46" s="166"/>
      <c r="S46" s="165"/>
      <c r="T46" s="165"/>
      <c r="U46" s="165"/>
      <c r="V46" s="166"/>
      <c r="W46" s="165"/>
      <c r="X46" s="165"/>
      <c r="Y46" s="166"/>
      <c r="Z46" s="165"/>
      <c r="AA46" s="165"/>
      <c r="AB46" s="165"/>
      <c r="AC46" s="166"/>
    </row>
    <row r="47" spans="2:29" x14ac:dyDescent="0.25">
      <c r="B47" s="92" t="str">
        <f>IF(ISBLANK('Municipal Info GAS'!B47),"",'Municipal Info GAS'!B47)</f>
        <v/>
      </c>
      <c r="C47" s="93" t="str">
        <f>IF(ISBLANK('Municipal Info GAS'!C47),"",'Municipal Info GAS'!C47)</f>
        <v/>
      </c>
      <c r="D47" s="93" t="str">
        <f>IF(ISBLANK('Municipal Info GAS'!D47),"",'Municipal Info GAS'!D47)</f>
        <v/>
      </c>
      <c r="E47" s="93" t="str">
        <f>IF(ISBLANK('Municipal Info GAS'!G47),"",'Municipal Info GAS'!G47)</f>
        <v/>
      </c>
      <c r="F47" s="165"/>
      <c r="G47" s="165"/>
      <c r="H47" s="166"/>
      <c r="I47" s="165"/>
      <c r="J47" s="165"/>
      <c r="K47" s="166"/>
      <c r="L47" s="165"/>
      <c r="M47" s="165"/>
      <c r="N47" s="165"/>
      <c r="O47" s="166"/>
      <c r="P47" s="165"/>
      <c r="Q47" s="165"/>
      <c r="R47" s="166"/>
      <c r="S47" s="165"/>
      <c r="T47" s="165"/>
      <c r="U47" s="165"/>
      <c r="V47" s="166"/>
      <c r="W47" s="165"/>
      <c r="X47" s="165"/>
      <c r="Y47" s="166"/>
      <c r="Z47" s="165"/>
      <c r="AA47" s="165"/>
      <c r="AB47" s="165"/>
      <c r="AC47" s="166"/>
    </row>
    <row r="48" spans="2:29" x14ac:dyDescent="0.25">
      <c r="B48" s="92" t="str">
        <f>IF(ISBLANK('Municipal Info GAS'!B48),"",'Municipal Info GAS'!B48)</f>
        <v/>
      </c>
      <c r="C48" s="93" t="str">
        <f>IF(ISBLANK('Municipal Info GAS'!C48),"",'Municipal Info GAS'!C48)</f>
        <v/>
      </c>
      <c r="D48" s="93" t="str">
        <f>IF(ISBLANK('Municipal Info GAS'!D48),"",'Municipal Info GAS'!D48)</f>
        <v/>
      </c>
      <c r="E48" s="93" t="str">
        <f>IF(ISBLANK('Municipal Info GAS'!G48),"",'Municipal Info GAS'!G48)</f>
        <v/>
      </c>
      <c r="F48" s="165"/>
      <c r="G48" s="165"/>
      <c r="H48" s="166"/>
      <c r="I48" s="165"/>
      <c r="J48" s="165"/>
      <c r="K48" s="166"/>
      <c r="L48" s="165"/>
      <c r="M48" s="165"/>
      <c r="N48" s="165"/>
      <c r="O48" s="166"/>
      <c r="P48" s="165"/>
      <c r="Q48" s="165"/>
      <c r="R48" s="166"/>
      <c r="S48" s="165"/>
      <c r="T48" s="165"/>
      <c r="U48" s="165"/>
      <c r="V48" s="166"/>
      <c r="W48" s="165"/>
      <c r="X48" s="165"/>
      <c r="Y48" s="166"/>
      <c r="Z48" s="165"/>
      <c r="AA48" s="165"/>
      <c r="AB48" s="165"/>
      <c r="AC48" s="166"/>
    </row>
    <row r="49" spans="2:29" x14ac:dyDescent="0.25">
      <c r="B49" s="92" t="str">
        <f>IF(ISBLANK('Municipal Info GAS'!B49),"",'Municipal Info GAS'!B49)</f>
        <v/>
      </c>
      <c r="C49" s="93" t="str">
        <f>IF(ISBLANK('Municipal Info GAS'!C49),"",'Municipal Info GAS'!C49)</f>
        <v/>
      </c>
      <c r="D49" s="93" t="str">
        <f>IF(ISBLANK('Municipal Info GAS'!D49),"",'Municipal Info GAS'!D49)</f>
        <v/>
      </c>
      <c r="E49" s="93" t="str">
        <f>IF(ISBLANK('Municipal Info GAS'!G49),"",'Municipal Info GAS'!G49)</f>
        <v/>
      </c>
      <c r="F49" s="165"/>
      <c r="G49" s="165"/>
      <c r="H49" s="166"/>
      <c r="I49" s="165"/>
      <c r="J49" s="165"/>
      <c r="K49" s="166"/>
      <c r="L49" s="165"/>
      <c r="M49" s="165"/>
      <c r="N49" s="165"/>
      <c r="O49" s="166"/>
      <c r="P49" s="165"/>
      <c r="Q49" s="165"/>
      <c r="R49" s="166"/>
      <c r="S49" s="165"/>
      <c r="T49" s="165"/>
      <c r="U49" s="165"/>
      <c r="V49" s="166"/>
      <c r="W49" s="165"/>
      <c r="X49" s="165"/>
      <c r="Y49" s="166"/>
      <c r="Z49" s="165"/>
      <c r="AA49" s="165"/>
      <c r="AB49" s="165"/>
      <c r="AC49" s="166"/>
    </row>
    <row r="50" spans="2:29" x14ac:dyDescent="0.25">
      <c r="B50" s="92" t="str">
        <f>IF(ISBLANK('Municipal Info GAS'!B50),"",'Municipal Info GAS'!B50)</f>
        <v/>
      </c>
      <c r="C50" s="93" t="str">
        <f>IF(ISBLANK('Municipal Info GAS'!C50),"",'Municipal Info GAS'!C50)</f>
        <v/>
      </c>
      <c r="D50" s="93" t="str">
        <f>IF(ISBLANK('Municipal Info GAS'!D50),"",'Municipal Info GAS'!D50)</f>
        <v/>
      </c>
      <c r="E50" s="93" t="str">
        <f>IF(ISBLANK('Municipal Info GAS'!G50),"",'Municipal Info GAS'!G50)</f>
        <v/>
      </c>
      <c r="F50" s="165"/>
      <c r="G50" s="165"/>
      <c r="H50" s="166"/>
      <c r="I50" s="165"/>
      <c r="J50" s="165"/>
      <c r="K50" s="166"/>
      <c r="L50" s="165"/>
      <c r="M50" s="165"/>
      <c r="N50" s="165"/>
      <c r="O50" s="166"/>
      <c r="P50" s="165"/>
      <c r="Q50" s="165"/>
      <c r="R50" s="166"/>
      <c r="S50" s="165"/>
      <c r="T50" s="165"/>
      <c r="U50" s="165"/>
      <c r="V50" s="166"/>
      <c r="W50" s="165"/>
      <c r="X50" s="165"/>
      <c r="Y50" s="166"/>
      <c r="Z50" s="165"/>
      <c r="AA50" s="165"/>
      <c r="AB50" s="165"/>
      <c r="AC50" s="166"/>
    </row>
    <row r="51" spans="2:29" x14ac:dyDescent="0.25">
      <c r="B51" s="92" t="str">
        <f>IF(ISBLANK('Municipal Info GAS'!B51),"",'Municipal Info GAS'!B51)</f>
        <v/>
      </c>
      <c r="C51" s="93" t="str">
        <f>IF(ISBLANK('Municipal Info GAS'!C51),"",'Municipal Info GAS'!C51)</f>
        <v/>
      </c>
      <c r="D51" s="93" t="str">
        <f>IF(ISBLANK('Municipal Info GAS'!D51),"",'Municipal Info GAS'!D51)</f>
        <v/>
      </c>
      <c r="E51" s="93" t="str">
        <f>IF(ISBLANK('Municipal Info GAS'!G51),"",'Municipal Info GAS'!G51)</f>
        <v/>
      </c>
      <c r="F51" s="165"/>
      <c r="G51" s="165"/>
      <c r="H51" s="166"/>
      <c r="I51" s="165"/>
      <c r="J51" s="165"/>
      <c r="K51" s="166"/>
      <c r="L51" s="165"/>
      <c r="M51" s="165"/>
      <c r="N51" s="165"/>
      <c r="O51" s="166"/>
      <c r="P51" s="165"/>
      <c r="Q51" s="165"/>
      <c r="R51" s="166"/>
      <c r="S51" s="165"/>
      <c r="T51" s="165"/>
      <c r="U51" s="165"/>
      <c r="V51" s="166"/>
      <c r="W51" s="165"/>
      <c r="X51" s="165"/>
      <c r="Y51" s="166"/>
      <c r="Z51" s="165"/>
      <c r="AA51" s="165"/>
      <c r="AB51" s="165"/>
      <c r="AC51" s="166"/>
    </row>
    <row r="52" spans="2:29" x14ac:dyDescent="0.25">
      <c r="B52" s="92" t="str">
        <f>IF(ISBLANK('Municipal Info GAS'!B52),"",'Municipal Info GAS'!B52)</f>
        <v/>
      </c>
      <c r="C52" s="93" t="str">
        <f>IF(ISBLANK('Municipal Info GAS'!C52),"",'Municipal Info GAS'!C52)</f>
        <v/>
      </c>
      <c r="D52" s="93" t="str">
        <f>IF(ISBLANK('Municipal Info GAS'!D52),"",'Municipal Info GAS'!D52)</f>
        <v/>
      </c>
      <c r="E52" s="93" t="str">
        <f>IF(ISBLANK('Municipal Info GAS'!G52),"",'Municipal Info GAS'!G52)</f>
        <v/>
      </c>
      <c r="F52" s="165"/>
      <c r="G52" s="165"/>
      <c r="H52" s="166"/>
      <c r="I52" s="165"/>
      <c r="J52" s="165"/>
      <c r="K52" s="166"/>
      <c r="L52" s="165"/>
      <c r="M52" s="165"/>
      <c r="N52" s="165"/>
      <c r="O52" s="166"/>
      <c r="P52" s="165"/>
      <c r="Q52" s="165"/>
      <c r="R52" s="166"/>
      <c r="S52" s="165"/>
      <c r="T52" s="165"/>
      <c r="U52" s="165"/>
      <c r="V52" s="166"/>
      <c r="W52" s="165"/>
      <c r="X52" s="165"/>
      <c r="Y52" s="166"/>
      <c r="Z52" s="165"/>
      <c r="AA52" s="165"/>
      <c r="AB52" s="165"/>
      <c r="AC52" s="166"/>
    </row>
    <row r="53" spans="2:29" x14ac:dyDescent="0.25">
      <c r="B53" s="92" t="str">
        <f>IF(ISBLANK('Municipal Info GAS'!B53),"",'Municipal Info GAS'!B53)</f>
        <v/>
      </c>
      <c r="C53" s="93" t="str">
        <f>IF(ISBLANK('Municipal Info GAS'!C53),"",'Municipal Info GAS'!C53)</f>
        <v/>
      </c>
      <c r="D53" s="93" t="str">
        <f>IF(ISBLANK('Municipal Info GAS'!D53),"",'Municipal Info GAS'!D53)</f>
        <v/>
      </c>
      <c r="E53" s="93" t="str">
        <f>IF(ISBLANK('Municipal Info GAS'!G53),"",'Municipal Info GAS'!G53)</f>
        <v/>
      </c>
      <c r="F53" s="165"/>
      <c r="G53" s="165"/>
      <c r="H53" s="166"/>
      <c r="I53" s="165"/>
      <c r="J53" s="165"/>
      <c r="K53" s="166"/>
      <c r="L53" s="165"/>
      <c r="M53" s="165"/>
      <c r="N53" s="165"/>
      <c r="O53" s="166"/>
      <c r="P53" s="165"/>
      <c r="Q53" s="165"/>
      <c r="R53" s="166"/>
      <c r="S53" s="165"/>
      <c r="T53" s="165"/>
      <c r="U53" s="165"/>
      <c r="V53" s="166"/>
      <c r="W53" s="165"/>
      <c r="X53" s="165"/>
      <c r="Y53" s="166"/>
      <c r="Z53" s="165"/>
      <c r="AA53" s="165"/>
      <c r="AB53" s="165"/>
      <c r="AC53" s="166"/>
    </row>
    <row r="54" spans="2:29" x14ac:dyDescent="0.25">
      <c r="B54" s="92" t="str">
        <f>IF(ISBLANK('Municipal Info GAS'!B54),"",'Municipal Info GAS'!B54)</f>
        <v/>
      </c>
      <c r="C54" s="93" t="str">
        <f>IF(ISBLANK('Municipal Info GAS'!C54),"",'Municipal Info GAS'!C54)</f>
        <v/>
      </c>
      <c r="D54" s="93" t="str">
        <f>IF(ISBLANK('Municipal Info GAS'!D54),"",'Municipal Info GAS'!D54)</f>
        <v/>
      </c>
      <c r="E54" s="93" t="str">
        <f>IF(ISBLANK('Municipal Info GAS'!G54),"",'Municipal Info GAS'!G54)</f>
        <v/>
      </c>
      <c r="F54" s="165"/>
      <c r="G54" s="165"/>
      <c r="H54" s="166"/>
      <c r="I54" s="165"/>
      <c r="J54" s="165"/>
      <c r="K54" s="166"/>
      <c r="L54" s="165"/>
      <c r="M54" s="165"/>
      <c r="N54" s="165"/>
      <c r="O54" s="166"/>
      <c r="P54" s="165"/>
      <c r="Q54" s="165"/>
      <c r="R54" s="166"/>
      <c r="S54" s="165"/>
      <c r="T54" s="165"/>
      <c r="U54" s="165"/>
      <c r="V54" s="166"/>
      <c r="W54" s="165"/>
      <c r="X54" s="165"/>
      <c r="Y54" s="166"/>
      <c r="Z54" s="165"/>
      <c r="AA54" s="165"/>
      <c r="AB54" s="165"/>
      <c r="AC54" s="166"/>
    </row>
    <row r="55" spans="2:29" x14ac:dyDescent="0.25">
      <c r="B55" s="92" t="str">
        <f>IF(ISBLANK('Municipal Info GAS'!B55),"",'Municipal Info GAS'!B55)</f>
        <v/>
      </c>
      <c r="C55" s="93" t="str">
        <f>IF(ISBLANK('Municipal Info GAS'!C55),"",'Municipal Info GAS'!C55)</f>
        <v/>
      </c>
      <c r="D55" s="93" t="str">
        <f>IF(ISBLANK('Municipal Info GAS'!D55),"",'Municipal Info GAS'!D55)</f>
        <v/>
      </c>
      <c r="E55" s="93" t="str">
        <f>IF(ISBLANK('Municipal Info GAS'!G55),"",'Municipal Info GAS'!G55)</f>
        <v/>
      </c>
      <c r="F55" s="165"/>
      <c r="G55" s="165"/>
      <c r="H55" s="166"/>
      <c r="I55" s="165"/>
      <c r="J55" s="165"/>
      <c r="K55" s="166"/>
      <c r="L55" s="165"/>
      <c r="M55" s="165"/>
      <c r="N55" s="165"/>
      <c r="O55" s="166"/>
      <c r="P55" s="165"/>
      <c r="Q55" s="165"/>
      <c r="R55" s="166"/>
      <c r="S55" s="165"/>
      <c r="T55" s="165"/>
      <c r="U55" s="165"/>
      <c r="V55" s="166"/>
      <c r="W55" s="165"/>
      <c r="X55" s="165"/>
      <c r="Y55" s="166"/>
      <c r="Z55" s="165"/>
      <c r="AA55" s="165"/>
      <c r="AB55" s="165"/>
      <c r="AC55" s="166"/>
    </row>
    <row r="56" spans="2:29" x14ac:dyDescent="0.25">
      <c r="B56" s="92" t="str">
        <f>IF(ISBLANK('Municipal Info GAS'!B56),"",'Municipal Info GAS'!B56)</f>
        <v/>
      </c>
      <c r="C56" s="93" t="str">
        <f>IF(ISBLANK('Municipal Info GAS'!C56),"",'Municipal Info GAS'!C56)</f>
        <v/>
      </c>
      <c r="D56" s="93" t="str">
        <f>IF(ISBLANK('Municipal Info GAS'!D56),"",'Municipal Info GAS'!D56)</f>
        <v/>
      </c>
      <c r="E56" s="93" t="str">
        <f>IF(ISBLANK('Municipal Info GAS'!G56),"",'Municipal Info GAS'!G56)</f>
        <v/>
      </c>
      <c r="F56" s="165"/>
      <c r="G56" s="165"/>
      <c r="H56" s="166"/>
      <c r="I56" s="165"/>
      <c r="J56" s="165"/>
      <c r="K56" s="166"/>
      <c r="L56" s="165"/>
      <c r="M56" s="165"/>
      <c r="N56" s="165"/>
      <c r="O56" s="166"/>
      <c r="P56" s="165"/>
      <c r="Q56" s="165"/>
      <c r="R56" s="166"/>
      <c r="S56" s="165"/>
      <c r="T56" s="165"/>
      <c r="U56" s="165"/>
      <c r="V56" s="166"/>
      <c r="W56" s="165"/>
      <c r="X56" s="165"/>
      <c r="Y56" s="166"/>
      <c r="Z56" s="165"/>
      <c r="AA56" s="165"/>
      <c r="AB56" s="165"/>
      <c r="AC56" s="166"/>
    </row>
    <row r="57" spans="2:29" x14ac:dyDescent="0.25">
      <c r="B57" s="92" t="str">
        <f>IF(ISBLANK('Municipal Info GAS'!B57),"",'Municipal Info GAS'!B57)</f>
        <v/>
      </c>
      <c r="C57" s="93" t="str">
        <f>IF(ISBLANK('Municipal Info GAS'!C57),"",'Municipal Info GAS'!C57)</f>
        <v/>
      </c>
      <c r="D57" s="93" t="str">
        <f>IF(ISBLANK('Municipal Info GAS'!D57),"",'Municipal Info GAS'!D57)</f>
        <v/>
      </c>
      <c r="E57" s="93" t="str">
        <f>IF(ISBLANK('Municipal Info GAS'!G57),"",'Municipal Info GAS'!G57)</f>
        <v/>
      </c>
      <c r="F57" s="165"/>
      <c r="G57" s="165"/>
      <c r="H57" s="166"/>
      <c r="I57" s="165"/>
      <c r="J57" s="165"/>
      <c r="K57" s="166"/>
      <c r="L57" s="165"/>
      <c r="M57" s="165"/>
      <c r="N57" s="165"/>
      <c r="O57" s="166"/>
      <c r="P57" s="165"/>
      <c r="Q57" s="165"/>
      <c r="R57" s="166"/>
      <c r="S57" s="165"/>
      <c r="T57" s="165"/>
      <c r="U57" s="165"/>
      <c r="V57" s="166"/>
      <c r="W57" s="165"/>
      <c r="X57" s="165"/>
      <c r="Y57" s="166"/>
      <c r="Z57" s="165"/>
      <c r="AA57" s="165"/>
      <c r="AB57" s="165"/>
      <c r="AC57" s="166"/>
    </row>
    <row r="58" spans="2:29" x14ac:dyDescent="0.25">
      <c r="B58" s="92" t="str">
        <f>IF(ISBLANK('Municipal Info GAS'!B58),"",'Municipal Info GAS'!B58)</f>
        <v/>
      </c>
      <c r="C58" s="93" t="str">
        <f>IF(ISBLANK('Municipal Info GAS'!C58),"",'Municipal Info GAS'!C58)</f>
        <v/>
      </c>
      <c r="D58" s="93" t="str">
        <f>IF(ISBLANK('Municipal Info GAS'!D58),"",'Municipal Info GAS'!D58)</f>
        <v/>
      </c>
      <c r="E58" s="93" t="str">
        <f>IF(ISBLANK('Municipal Info GAS'!G58),"",'Municipal Info GAS'!G58)</f>
        <v/>
      </c>
      <c r="F58" s="165"/>
      <c r="G58" s="165"/>
      <c r="H58" s="166"/>
      <c r="I58" s="165"/>
      <c r="J58" s="165"/>
      <c r="K58" s="166"/>
      <c r="L58" s="165"/>
      <c r="M58" s="165"/>
      <c r="N58" s="165"/>
      <c r="O58" s="166"/>
      <c r="P58" s="165"/>
      <c r="Q58" s="165"/>
      <c r="R58" s="166"/>
      <c r="S58" s="165"/>
      <c r="T58" s="165"/>
      <c r="U58" s="165"/>
      <c r="V58" s="166"/>
      <c r="W58" s="165"/>
      <c r="X58" s="165"/>
      <c r="Y58" s="166"/>
      <c r="Z58" s="165"/>
      <c r="AA58" s="165"/>
      <c r="AB58" s="165"/>
      <c r="AC58" s="166"/>
    </row>
    <row r="59" spans="2:29" x14ac:dyDescent="0.25">
      <c r="B59" s="92" t="str">
        <f>IF(ISBLANK('Municipal Info GAS'!B59),"",'Municipal Info GAS'!B59)</f>
        <v/>
      </c>
      <c r="C59" s="93" t="str">
        <f>IF(ISBLANK('Municipal Info GAS'!C59),"",'Municipal Info GAS'!C59)</f>
        <v/>
      </c>
      <c r="D59" s="93" t="str">
        <f>IF(ISBLANK('Municipal Info GAS'!D59),"",'Municipal Info GAS'!D59)</f>
        <v/>
      </c>
      <c r="E59" s="93" t="str">
        <f>IF(ISBLANK('Municipal Info GAS'!G59),"",'Municipal Info GAS'!G59)</f>
        <v/>
      </c>
      <c r="F59" s="165"/>
      <c r="G59" s="165"/>
      <c r="H59" s="166"/>
      <c r="I59" s="165"/>
      <c r="J59" s="165"/>
      <c r="K59" s="166"/>
      <c r="L59" s="165"/>
      <c r="M59" s="165"/>
      <c r="N59" s="165"/>
      <c r="O59" s="166"/>
      <c r="P59" s="165"/>
      <c r="Q59" s="165"/>
      <c r="R59" s="166"/>
      <c r="S59" s="165"/>
      <c r="T59" s="165"/>
      <c r="U59" s="165"/>
      <c r="V59" s="166"/>
      <c r="W59" s="165"/>
      <c r="X59" s="165"/>
      <c r="Y59" s="166"/>
      <c r="Z59" s="165"/>
      <c r="AA59" s="165"/>
      <c r="AB59" s="165"/>
      <c r="AC59" s="166"/>
    </row>
    <row r="60" spans="2:29" x14ac:dyDescent="0.25">
      <c r="B60" s="92" t="str">
        <f>IF(ISBLANK('Municipal Info GAS'!B60),"",'Municipal Info GAS'!B60)</f>
        <v/>
      </c>
      <c r="C60" s="93" t="str">
        <f>IF(ISBLANK('Municipal Info GAS'!C60),"",'Municipal Info GAS'!C60)</f>
        <v/>
      </c>
      <c r="D60" s="93" t="str">
        <f>IF(ISBLANK('Municipal Info GAS'!D60),"",'Municipal Info GAS'!D60)</f>
        <v/>
      </c>
      <c r="E60" s="93" t="str">
        <f>IF(ISBLANK('Municipal Info GAS'!G60),"",'Municipal Info GAS'!G60)</f>
        <v/>
      </c>
      <c r="F60" s="165"/>
      <c r="G60" s="165"/>
      <c r="H60" s="166"/>
      <c r="I60" s="165"/>
      <c r="J60" s="165"/>
      <c r="K60" s="166"/>
      <c r="L60" s="165"/>
      <c r="M60" s="165"/>
      <c r="N60" s="165"/>
      <c r="O60" s="166"/>
      <c r="P60" s="165"/>
      <c r="Q60" s="165"/>
      <c r="R60" s="166"/>
      <c r="S60" s="165"/>
      <c r="T60" s="165"/>
      <c r="U60" s="165"/>
      <c r="V60" s="166"/>
      <c r="W60" s="165"/>
      <c r="X60" s="165"/>
      <c r="Y60" s="166"/>
      <c r="Z60" s="165"/>
      <c r="AA60" s="165"/>
      <c r="AB60" s="165"/>
      <c r="AC60" s="166"/>
    </row>
    <row r="61" spans="2:29" x14ac:dyDescent="0.25">
      <c r="B61" s="92" t="str">
        <f>IF(ISBLANK('Municipal Info GAS'!B61),"",'Municipal Info GAS'!B61)</f>
        <v/>
      </c>
      <c r="C61" s="93" t="str">
        <f>IF(ISBLANK('Municipal Info GAS'!C61),"",'Municipal Info GAS'!C61)</f>
        <v/>
      </c>
      <c r="D61" s="93" t="str">
        <f>IF(ISBLANK('Municipal Info GAS'!D61),"",'Municipal Info GAS'!D61)</f>
        <v/>
      </c>
      <c r="E61" s="93" t="str">
        <f>IF(ISBLANK('Municipal Info GAS'!G61),"",'Municipal Info GAS'!G61)</f>
        <v/>
      </c>
      <c r="F61" s="165"/>
      <c r="G61" s="165"/>
      <c r="H61" s="166"/>
      <c r="I61" s="165"/>
      <c r="J61" s="165"/>
      <c r="K61" s="166"/>
      <c r="L61" s="165"/>
      <c r="M61" s="165"/>
      <c r="N61" s="165"/>
      <c r="O61" s="166"/>
      <c r="P61" s="165"/>
      <c r="Q61" s="165"/>
      <c r="R61" s="166"/>
      <c r="S61" s="165"/>
      <c r="T61" s="165"/>
      <c r="U61" s="165"/>
      <c r="V61" s="166"/>
      <c r="W61" s="165"/>
      <c r="X61" s="165"/>
      <c r="Y61" s="166"/>
      <c r="Z61" s="165"/>
      <c r="AA61" s="165"/>
      <c r="AB61" s="165"/>
      <c r="AC61" s="166"/>
    </row>
    <row r="62" spans="2:29" x14ac:dyDescent="0.25">
      <c r="B62" s="92" t="str">
        <f>IF(ISBLANK('Municipal Info GAS'!B62),"",'Municipal Info GAS'!B62)</f>
        <v/>
      </c>
      <c r="C62" s="93" t="str">
        <f>IF(ISBLANK('Municipal Info GAS'!C62),"",'Municipal Info GAS'!C62)</f>
        <v/>
      </c>
      <c r="D62" s="93" t="str">
        <f>IF(ISBLANK('Municipal Info GAS'!D62),"",'Municipal Info GAS'!D62)</f>
        <v/>
      </c>
      <c r="E62" s="93" t="str">
        <f>IF(ISBLANK('Municipal Info GAS'!G62),"",'Municipal Info GAS'!G62)</f>
        <v/>
      </c>
      <c r="F62" s="165"/>
      <c r="G62" s="165"/>
      <c r="H62" s="166"/>
      <c r="I62" s="165"/>
      <c r="J62" s="165"/>
      <c r="K62" s="166"/>
      <c r="L62" s="165"/>
      <c r="M62" s="165"/>
      <c r="N62" s="165"/>
      <c r="O62" s="166"/>
      <c r="P62" s="165"/>
      <c r="Q62" s="165"/>
      <c r="R62" s="166"/>
      <c r="S62" s="165"/>
      <c r="T62" s="165"/>
      <c r="U62" s="165"/>
      <c r="V62" s="166"/>
      <c r="W62" s="165"/>
      <c r="X62" s="165"/>
      <c r="Y62" s="166"/>
      <c r="Z62" s="165"/>
      <c r="AA62" s="165"/>
      <c r="AB62" s="165"/>
      <c r="AC62" s="166"/>
    </row>
    <row r="63" spans="2:29" x14ac:dyDescent="0.25">
      <c r="B63" s="92" t="str">
        <f>IF(ISBLANK('Municipal Info GAS'!B63),"",'Municipal Info GAS'!B63)</f>
        <v/>
      </c>
      <c r="C63" s="93" t="str">
        <f>IF(ISBLANK('Municipal Info GAS'!C63),"",'Municipal Info GAS'!C63)</f>
        <v/>
      </c>
      <c r="D63" s="93" t="str">
        <f>IF(ISBLANK('Municipal Info GAS'!D63),"",'Municipal Info GAS'!D63)</f>
        <v/>
      </c>
      <c r="E63" s="93" t="str">
        <f>IF(ISBLANK('Municipal Info GAS'!G63),"",'Municipal Info GAS'!G63)</f>
        <v/>
      </c>
      <c r="F63" s="165"/>
      <c r="G63" s="165"/>
      <c r="H63" s="166"/>
      <c r="I63" s="165"/>
      <c r="J63" s="165"/>
      <c r="K63" s="166"/>
      <c r="L63" s="165"/>
      <c r="M63" s="165"/>
      <c r="N63" s="165"/>
      <c r="O63" s="166"/>
      <c r="P63" s="165"/>
      <c r="Q63" s="165"/>
      <c r="R63" s="166"/>
      <c r="S63" s="165"/>
      <c r="T63" s="165"/>
      <c r="U63" s="165"/>
      <c r="V63" s="166"/>
      <c r="W63" s="165"/>
      <c r="X63" s="165"/>
      <c r="Y63" s="166"/>
      <c r="Z63" s="165"/>
      <c r="AA63" s="165"/>
      <c r="AB63" s="165"/>
      <c r="AC63" s="166"/>
    </row>
    <row r="64" spans="2:29" x14ac:dyDescent="0.25">
      <c r="B64" s="92" t="str">
        <f>IF(ISBLANK('Municipal Info GAS'!B64),"",'Municipal Info GAS'!B64)</f>
        <v/>
      </c>
      <c r="C64" s="93" t="str">
        <f>IF(ISBLANK('Municipal Info GAS'!C64),"",'Municipal Info GAS'!C64)</f>
        <v/>
      </c>
      <c r="D64" s="93" t="str">
        <f>IF(ISBLANK('Municipal Info GAS'!D64),"",'Municipal Info GAS'!D64)</f>
        <v/>
      </c>
      <c r="E64" s="93" t="str">
        <f>IF(ISBLANK('Municipal Info GAS'!G64),"",'Municipal Info GAS'!G64)</f>
        <v/>
      </c>
      <c r="F64" s="165"/>
      <c r="G64" s="165"/>
      <c r="H64" s="166"/>
      <c r="I64" s="165"/>
      <c r="J64" s="165"/>
      <c r="K64" s="166"/>
      <c r="L64" s="165"/>
      <c r="M64" s="165"/>
      <c r="N64" s="165"/>
      <c r="O64" s="166"/>
      <c r="P64" s="165"/>
      <c r="Q64" s="165"/>
      <c r="R64" s="166"/>
      <c r="S64" s="165"/>
      <c r="T64" s="165"/>
      <c r="U64" s="165"/>
      <c r="V64" s="166"/>
      <c r="W64" s="165"/>
      <c r="X64" s="165"/>
      <c r="Y64" s="166"/>
      <c r="Z64" s="165"/>
      <c r="AA64" s="165"/>
      <c r="AB64" s="165"/>
      <c r="AC64" s="166"/>
    </row>
    <row r="65" spans="1:29" x14ac:dyDescent="0.25">
      <c r="B65" s="92" t="str">
        <f>IF(ISBLANK('Municipal Info GAS'!B65),"",'Municipal Info GAS'!B65)</f>
        <v/>
      </c>
      <c r="C65" s="93" t="str">
        <f>IF(ISBLANK('Municipal Info GAS'!C65),"",'Municipal Info GAS'!C65)</f>
        <v/>
      </c>
      <c r="D65" s="93" t="str">
        <f>IF(ISBLANK('Municipal Info GAS'!D65),"",'Municipal Info GAS'!D65)</f>
        <v/>
      </c>
      <c r="E65" s="93" t="str">
        <f>IF(ISBLANK('Municipal Info GAS'!G65),"",'Municipal Info GAS'!G65)</f>
        <v/>
      </c>
      <c r="F65" s="165"/>
      <c r="G65" s="165"/>
      <c r="H65" s="166"/>
      <c r="I65" s="165"/>
      <c r="J65" s="165"/>
      <c r="K65" s="166"/>
      <c r="L65" s="165"/>
      <c r="M65" s="165"/>
      <c r="N65" s="165"/>
      <c r="O65" s="166"/>
      <c r="P65" s="165"/>
      <c r="Q65" s="165"/>
      <c r="R65" s="166"/>
      <c r="S65" s="165"/>
      <c r="T65" s="165"/>
      <c r="U65" s="165"/>
      <c r="V65" s="166"/>
      <c r="W65" s="165"/>
      <c r="X65" s="165"/>
      <c r="Y65" s="166"/>
      <c r="Z65" s="165"/>
      <c r="AA65" s="165"/>
      <c r="AB65" s="165"/>
      <c r="AC65" s="166"/>
    </row>
    <row r="66" spans="1:29" x14ac:dyDescent="0.25">
      <c r="B66" s="92" t="str">
        <f>IF(ISBLANK('Municipal Info GAS'!B66),"",'Municipal Info GAS'!B66)</f>
        <v/>
      </c>
      <c r="C66" s="93" t="str">
        <f>IF(ISBLANK('Municipal Info GAS'!C66),"",'Municipal Info GAS'!C66)</f>
        <v/>
      </c>
      <c r="D66" s="93" t="str">
        <f>IF(ISBLANK('Municipal Info GAS'!D66),"",'Municipal Info GAS'!D66)</f>
        <v/>
      </c>
      <c r="E66" s="93" t="str">
        <f>IF(ISBLANK('Municipal Info GAS'!G66),"",'Municipal Info GAS'!G66)</f>
        <v/>
      </c>
      <c r="F66" s="165"/>
      <c r="G66" s="165"/>
      <c r="H66" s="166"/>
      <c r="I66" s="165"/>
      <c r="J66" s="165"/>
      <c r="K66" s="166"/>
      <c r="L66" s="165"/>
      <c r="M66" s="165"/>
      <c r="N66" s="165"/>
      <c r="O66" s="166"/>
      <c r="P66" s="165"/>
      <c r="Q66" s="165"/>
      <c r="R66" s="166"/>
      <c r="S66" s="165"/>
      <c r="T66" s="165"/>
      <c r="U66" s="165"/>
      <c r="V66" s="166"/>
      <c r="W66" s="165"/>
      <c r="X66" s="165"/>
      <c r="Y66" s="166"/>
      <c r="Z66" s="165"/>
      <c r="AA66" s="165"/>
      <c r="AB66" s="165"/>
      <c r="AC66" s="166"/>
    </row>
    <row r="67" spans="1:29" x14ac:dyDescent="0.25">
      <c r="B67" s="92" t="str">
        <f>IF(ISBLANK('Municipal Info GAS'!B67),"",'Municipal Info GAS'!B67)</f>
        <v/>
      </c>
      <c r="C67" s="93" t="str">
        <f>IF(ISBLANK('Municipal Info GAS'!C67),"",'Municipal Info GAS'!C67)</f>
        <v/>
      </c>
      <c r="D67" s="93" t="str">
        <f>IF(ISBLANK('Municipal Info GAS'!D67),"",'Municipal Info GAS'!D67)</f>
        <v/>
      </c>
      <c r="E67" s="93" t="str">
        <f>IF(ISBLANK('Municipal Info GAS'!G67),"",'Municipal Info GAS'!G67)</f>
        <v/>
      </c>
      <c r="F67" s="165"/>
      <c r="G67" s="165"/>
      <c r="H67" s="166"/>
      <c r="I67" s="165"/>
      <c r="J67" s="165"/>
      <c r="K67" s="166"/>
      <c r="L67" s="165"/>
      <c r="M67" s="165"/>
      <c r="N67" s="165"/>
      <c r="O67" s="166"/>
      <c r="P67" s="165"/>
      <c r="Q67" s="165"/>
      <c r="R67" s="166"/>
      <c r="S67" s="165"/>
      <c r="T67" s="165"/>
      <c r="U67" s="165"/>
      <c r="V67" s="166"/>
      <c r="W67" s="165"/>
      <c r="X67" s="165"/>
      <c r="Y67" s="166"/>
      <c r="Z67" s="165"/>
      <c r="AA67" s="165"/>
      <c r="AB67" s="165"/>
      <c r="AC67" s="166"/>
    </row>
    <row r="68" spans="1:29" x14ac:dyDescent="0.25">
      <c r="B68" s="92" t="str">
        <f>IF(ISBLANK('Municipal Info GAS'!B68),"",'Municipal Info GAS'!B68)</f>
        <v/>
      </c>
      <c r="C68" s="93" t="str">
        <f>IF(ISBLANK('Municipal Info GAS'!C68),"",'Municipal Info GAS'!C68)</f>
        <v/>
      </c>
      <c r="D68" s="93" t="str">
        <f>IF(ISBLANK('Municipal Info GAS'!D68),"",'Municipal Info GAS'!D68)</f>
        <v/>
      </c>
      <c r="E68" s="93" t="str">
        <f>IF(ISBLANK('Municipal Info GAS'!G68),"",'Municipal Info GAS'!G68)</f>
        <v/>
      </c>
      <c r="F68" s="165"/>
      <c r="G68" s="165"/>
      <c r="H68" s="166"/>
      <c r="I68" s="165"/>
      <c r="J68" s="165"/>
      <c r="K68" s="166"/>
      <c r="L68" s="165"/>
      <c r="M68" s="165"/>
      <c r="N68" s="165"/>
      <c r="O68" s="166"/>
      <c r="P68" s="165"/>
      <c r="Q68" s="165"/>
      <c r="R68" s="166"/>
      <c r="S68" s="165"/>
      <c r="T68" s="165"/>
      <c r="U68" s="165"/>
      <c r="V68" s="166"/>
      <c r="W68" s="165"/>
      <c r="X68" s="165"/>
      <c r="Y68" s="166"/>
      <c r="Z68" s="165"/>
      <c r="AA68" s="165"/>
      <c r="AB68" s="165"/>
      <c r="AC68" s="166"/>
    </row>
    <row r="69" spans="1:29" ht="15.75" thickBot="1" x14ac:dyDescent="0.3">
      <c r="A69" s="4" t="s">
        <v>63</v>
      </c>
      <c r="B69" s="172">
        <f>COUNTA(B9:B68)-COUNTBLANK(B9:B68)</f>
        <v>2</v>
      </c>
      <c r="C69" s="45"/>
      <c r="D69" s="45"/>
      <c r="E69" s="45">
        <f>SUM(E9:E68)</f>
        <v>54874</v>
      </c>
      <c r="F69" s="45">
        <f>SUM(F9:F68)</f>
        <v>8992626</v>
      </c>
      <c r="G69" s="173">
        <f>SUM(F9:F68)</f>
        <v>8992626</v>
      </c>
      <c r="H69" s="45">
        <f>SUM(H9:H68)</f>
        <v>7275875</v>
      </c>
      <c r="I69" s="173">
        <f>SUM(H9:H68)</f>
        <v>7275875</v>
      </c>
      <c r="J69" s="45">
        <f>SUM(J9:J68)</f>
        <v>4621893</v>
      </c>
      <c r="K69" s="173">
        <f>SUM(J9:J68)</f>
        <v>4621893</v>
      </c>
      <c r="L69" s="45">
        <f>SUM(L9:L68)</f>
        <v>4653579</v>
      </c>
      <c r="M69" s="173">
        <f>SUM(L9:L68)</f>
        <v>4653579</v>
      </c>
      <c r="N69" s="45">
        <f>SUM(N9:N68)</f>
        <v>2750209</v>
      </c>
      <c r="O69" s="173">
        <f>SUM(N9:N68)</f>
        <v>2750209</v>
      </c>
      <c r="P69" s="45">
        <f>SUM(P9:P68)</f>
        <v>1073798</v>
      </c>
      <c r="Q69" s="173">
        <f>SUM(P9:P68)</f>
        <v>1073798</v>
      </c>
      <c r="R69" s="45">
        <f>SUM(R9:R68)</f>
        <v>1164496.2</v>
      </c>
      <c r="S69" s="173">
        <f>SUM(R9:R68)</f>
        <v>1164496.2</v>
      </c>
      <c r="T69" s="45">
        <f>SUM(T9:T68)</f>
        <v>1368226.5</v>
      </c>
      <c r="U69" s="173">
        <f>SUM(T9:T68)</f>
        <v>1368226.5</v>
      </c>
      <c r="V69" s="45">
        <f>SUM(V9:V68)</f>
        <v>1195886.7</v>
      </c>
      <c r="W69" s="173">
        <f>SUM(V9:V68)</f>
        <v>1195886.7</v>
      </c>
      <c r="X69" s="45">
        <f>SUM(X9:X68)</f>
        <v>1671382.6000000003</v>
      </c>
      <c r="Y69" s="173">
        <f>SUM(X9:X68)</f>
        <v>1671382.6000000003</v>
      </c>
      <c r="Z69" s="45">
        <f>SUM(Z9:Z68)</f>
        <v>2368822.9</v>
      </c>
      <c r="AA69" s="173">
        <f>SUM(Z9:Z68)</f>
        <v>2368822.9</v>
      </c>
      <c r="AB69" s="45">
        <f>SUM(AB9:AB68)</f>
        <v>6063949.6000000006</v>
      </c>
      <c r="AC69" s="173">
        <f>SUM(AB9:AB68)</f>
        <v>6063949.6000000006</v>
      </c>
    </row>
    <row r="70" spans="1:29" x14ac:dyDescent="0.25">
      <c r="A70" s="4"/>
      <c r="B70" s="28"/>
      <c r="C70" s="28"/>
      <c r="D70" s="28"/>
      <c r="E70" s="29"/>
      <c r="F70" s="28"/>
      <c r="G70" s="28"/>
      <c r="H70" s="28"/>
      <c r="I70" s="28"/>
      <c r="J70" s="28"/>
      <c r="K70" s="28"/>
      <c r="L70" s="28"/>
      <c r="M70" s="28"/>
      <c r="N70" s="28"/>
      <c r="O70" s="30"/>
    </row>
    <row r="71" spans="1:29" x14ac:dyDescent="0.25">
      <c r="A71" s="4"/>
      <c r="B71" s="28"/>
      <c r="C71" s="28"/>
      <c r="D71" s="28"/>
      <c r="E71" s="28"/>
      <c r="F71" s="28"/>
      <c r="G71" s="28"/>
      <c r="H71" s="28"/>
      <c r="I71" s="28"/>
      <c r="J71" s="28"/>
      <c r="K71" s="28"/>
      <c r="L71" s="28"/>
      <c r="M71" s="28"/>
      <c r="N71" s="28"/>
      <c r="O71" s="30"/>
      <c r="P71" s="28"/>
      <c r="Q71" s="30"/>
      <c r="R71" s="30"/>
    </row>
    <row r="72" spans="1:29" x14ac:dyDescent="0.25">
      <c r="A72" s="4"/>
    </row>
    <row r="73" spans="1:29" x14ac:dyDescent="0.25">
      <c r="B73" s="375" t="s">
        <v>240</v>
      </c>
      <c r="C73" s="375"/>
      <c r="D73" s="375"/>
      <c r="E73" s="375"/>
      <c r="F73" s="375"/>
      <c r="G73" s="375"/>
      <c r="H73" s="375"/>
    </row>
    <row r="74" spans="1:29" x14ac:dyDescent="0.25">
      <c r="B74" s="198"/>
      <c r="C74" s="198"/>
      <c r="D74" s="198"/>
      <c r="E74" s="198"/>
      <c r="F74" s="198"/>
    </row>
  </sheetData>
  <sheetProtection sort="0" autoFilter="0"/>
  <mergeCells count="17">
    <mergeCell ref="T7:U7"/>
    <mergeCell ref="V7:W7"/>
    <mergeCell ref="X7:Y7"/>
    <mergeCell ref="B73:H73"/>
    <mergeCell ref="A1:L3"/>
    <mergeCell ref="A4:B4"/>
    <mergeCell ref="A5:B5"/>
    <mergeCell ref="F7:G7"/>
    <mergeCell ref="H7:I7"/>
    <mergeCell ref="J7:K7"/>
    <mergeCell ref="L7:M7"/>
    <mergeCell ref="F6:AC6"/>
    <mergeCell ref="Z7:AA7"/>
    <mergeCell ref="AB7:AC7"/>
    <mergeCell ref="N7:O7"/>
    <mergeCell ref="P7:Q7"/>
    <mergeCell ref="R7:S7"/>
  </mergeCells>
  <dataValidations count="4">
    <dataValidation allowBlank="1" showInputMessage="1" showErrorMessage="1" prompt="Year" sqref="D5" xr:uid="{F8B4360C-CF42-414C-9928-9BCAE6876E28}"/>
    <dataValidation allowBlank="1" showInputMessage="1" showErrorMessage="1" prompt="Report Quarter" sqref="C5" xr:uid="{5D18AE4E-70C3-4266-83AA-07C8893491BC}"/>
    <dataValidation errorStyle="warning" allowBlank="1" showInputMessage="1" showErrorMessage="1" error="Pick from list" promptTitle="Enter" prompt="Administrator" sqref="C4" xr:uid="{526B4707-C528-4FA1-8CB9-149914F03BD4}"/>
    <dataValidation errorStyle="warning" allowBlank="1" showInputMessage="1" showErrorMessage="1" error="pick from list" promptTitle="Enter" prompt="Municipality" sqref="B9:E68" xr:uid="{6183F594-037A-4628-B8C3-92252A959D9B}"/>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0014-C4FC-4E37-BD54-06A0A1D6B597}">
  <sheetPr>
    <tabColor rgb="FF00B050"/>
  </sheetPr>
  <dimension ref="A1:L24"/>
  <sheetViews>
    <sheetView zoomScale="110" zoomScaleNormal="110" workbookViewId="0">
      <pane ySplit="8" topLeftCell="A9" activePane="bottomLeft" state="frozen"/>
      <selection activeCell="F16" sqref="F16"/>
      <selection pane="bottomLeft" activeCell="H14" sqref="H14"/>
    </sheetView>
  </sheetViews>
  <sheetFormatPr defaultRowHeight="15" x14ac:dyDescent="0.25"/>
  <cols>
    <col min="2" max="2" width="22.5703125" customWidth="1"/>
    <col min="3" max="3" width="15.140625" bestFit="1" customWidth="1"/>
    <col min="4" max="4" width="19.28515625" customWidth="1"/>
    <col min="5" max="5" width="11.28515625" customWidth="1"/>
    <col min="6" max="6" width="12.28515625" customWidth="1"/>
    <col min="7" max="7" width="11.5703125" customWidth="1"/>
    <col min="8" max="8" width="15.85546875" bestFit="1" customWidth="1"/>
    <col min="9" max="9" width="11.7109375" customWidth="1"/>
    <col min="10" max="10" width="16.85546875" customWidth="1"/>
    <col min="11" max="12" width="14.42578125" customWidth="1"/>
  </cols>
  <sheetData>
    <row r="1" spans="1:12" x14ac:dyDescent="0.25">
      <c r="A1" s="323" t="s">
        <v>159</v>
      </c>
      <c r="B1" s="323"/>
      <c r="C1" s="323"/>
      <c r="D1" s="323"/>
      <c r="E1" s="323"/>
      <c r="F1" s="323"/>
      <c r="G1" s="323"/>
      <c r="H1" s="323"/>
      <c r="I1" s="323"/>
      <c r="J1" s="323"/>
    </row>
    <row r="2" spans="1:12" x14ac:dyDescent="0.25">
      <c r="A2" s="323"/>
      <c r="B2" s="323"/>
      <c r="C2" s="323"/>
      <c r="D2" s="323"/>
      <c r="E2" s="323"/>
      <c r="F2" s="323"/>
      <c r="G2" s="323"/>
      <c r="H2" s="323"/>
      <c r="I2" s="323"/>
      <c r="J2" s="323"/>
    </row>
    <row r="3" spans="1:12" x14ac:dyDescent="0.25">
      <c r="A3" s="323"/>
      <c r="B3" s="323"/>
      <c r="C3" s="323"/>
      <c r="D3" s="323"/>
      <c r="E3" s="323"/>
      <c r="F3" s="323"/>
      <c r="G3" s="323"/>
      <c r="H3" s="323"/>
      <c r="I3" s="323"/>
      <c r="J3" s="323"/>
    </row>
    <row r="4" spans="1:12" ht="18.75" customHeight="1" x14ac:dyDescent="0.35">
      <c r="A4" s="324" t="s">
        <v>35</v>
      </c>
      <c r="B4" s="324"/>
      <c r="C4" s="12" t="str">
        <f>'CCA Admin Dashboard'!D3</f>
        <v>Good Energy LP</v>
      </c>
      <c r="D4" s="13"/>
      <c r="F4" s="14"/>
      <c r="G4" s="14"/>
      <c r="H4" s="163" t="s">
        <v>160</v>
      </c>
      <c r="I4" s="163"/>
      <c r="J4" s="164"/>
    </row>
    <row r="5" spans="1:12" ht="21" x14ac:dyDescent="0.35">
      <c r="A5" s="323" t="s">
        <v>92</v>
      </c>
      <c r="B5" s="323"/>
      <c r="C5" s="15" t="s">
        <v>215</v>
      </c>
      <c r="D5" s="16">
        <v>2024</v>
      </c>
      <c r="F5" s="17"/>
      <c r="G5" s="14"/>
      <c r="H5" s="164"/>
      <c r="I5" s="164"/>
      <c r="J5" s="164"/>
      <c r="K5" s="163" t="s">
        <v>93</v>
      </c>
    </row>
    <row r="6" spans="1:12" ht="19.5" customHeight="1" thickBot="1" x14ac:dyDescent="0.3">
      <c r="B6" s="116" t="s">
        <v>67</v>
      </c>
      <c r="C6" s="116" t="s">
        <v>67</v>
      </c>
      <c r="D6" s="116" t="s">
        <v>67</v>
      </c>
      <c r="E6" s="116" t="s">
        <v>67</v>
      </c>
      <c r="F6" s="116" t="s">
        <v>67</v>
      </c>
      <c r="G6" s="117" t="s">
        <v>67</v>
      </c>
      <c r="H6" s="117" t="s">
        <v>94</v>
      </c>
      <c r="I6" s="117" t="s">
        <v>95</v>
      </c>
      <c r="J6" s="117" t="s">
        <v>95</v>
      </c>
      <c r="K6" s="117" t="s">
        <v>38</v>
      </c>
      <c r="L6" s="117" t="s">
        <v>38</v>
      </c>
    </row>
    <row r="7" spans="1:12" ht="21.75" customHeight="1" thickBot="1" x14ac:dyDescent="0.4">
      <c r="B7" s="32" t="s">
        <v>97</v>
      </c>
      <c r="C7" s="19"/>
      <c r="D7" s="19"/>
      <c r="E7" s="103"/>
      <c r="F7" s="352" t="s">
        <v>98</v>
      </c>
      <c r="G7" s="353"/>
      <c r="H7" s="336"/>
      <c r="I7" s="336"/>
      <c r="J7" s="337"/>
      <c r="K7" s="349" t="s">
        <v>100</v>
      </c>
      <c r="L7" s="351"/>
    </row>
    <row r="8" spans="1:12" ht="76.5" thickBot="1" x14ac:dyDescent="0.35">
      <c r="B8" s="20" t="s">
        <v>40</v>
      </c>
      <c r="C8" s="20" t="s">
        <v>41</v>
      </c>
      <c r="D8" s="21" t="s">
        <v>42</v>
      </c>
      <c r="E8" s="42" t="s">
        <v>101</v>
      </c>
      <c r="F8" s="43" t="s">
        <v>102</v>
      </c>
      <c r="G8" s="43" t="s">
        <v>103</v>
      </c>
      <c r="H8" s="43" t="s">
        <v>104</v>
      </c>
      <c r="I8" s="44" t="s">
        <v>105</v>
      </c>
      <c r="J8" s="44" t="s">
        <v>106</v>
      </c>
      <c r="K8" s="23" t="s">
        <v>111</v>
      </c>
      <c r="L8" s="23" t="s">
        <v>117</v>
      </c>
    </row>
    <row r="9" spans="1:12" x14ac:dyDescent="0.25">
      <c r="B9" s="97" t="str">
        <f>IF(ISBLANK('Municipal Info GAS'!B9),"",'Municipal Info GAS'!B9)</f>
        <v/>
      </c>
      <c r="C9" s="98" t="str">
        <f>IF(ISBLANK('Municipal Info GAS'!C9),"",'Municipal Info GAS'!C9)</f>
        <v/>
      </c>
      <c r="D9" s="98" t="str">
        <f>IF(ISBLANK('Municipal Info GAS'!D9),"",'Municipal Info GAS'!D9)</f>
        <v/>
      </c>
      <c r="E9" s="98" t="str">
        <f>IF(ISBLANK('Municipal Info GAS'!G9),"",'Municipal Info GAS'!G9)</f>
        <v/>
      </c>
      <c r="F9" s="96" t="str">
        <f>IF(ISBLANK('Monthly Gas Supply (Therm)'!S9)," ",'Monthly Gas Supply (Therm)'!S9)</f>
        <v xml:space="preserve"> </v>
      </c>
      <c r="G9" s="96" t="str">
        <f>IF(ISBLANK('Monthly Gas Supply (Therm)'!W9)," ",'Monthly Gas Supply (Therm)'!W9)</f>
        <v xml:space="preserve"> </v>
      </c>
      <c r="H9" s="131"/>
      <c r="I9" s="131"/>
      <c r="J9" s="132"/>
      <c r="K9" s="140"/>
      <c r="L9" s="141"/>
    </row>
    <row r="10" spans="1:12" x14ac:dyDescent="0.25">
      <c r="B10" s="97" t="str">
        <f>IF(ISBLANK('Municipal Info GAS'!B10),"",'Municipal Info GAS'!B10)</f>
        <v>Brookhaven</v>
      </c>
      <c r="C10" s="98" t="str">
        <f>IF(ISBLANK('Municipal Info GAS'!C10),"",'Municipal Info GAS'!C10)</f>
        <v>Town</v>
      </c>
      <c r="D10" s="98" t="str">
        <f>IF(ISBLANK('Municipal Info GAS'!D10),"",'Municipal Info GAS'!D10)</f>
        <v>National Grid (KEDLI)</v>
      </c>
      <c r="E10" s="225">
        <f>IF(ISBLANK('Municipal Info GAS'!G10),"",'Municipal Info GAS'!G10)</f>
        <v>54874</v>
      </c>
      <c r="F10" s="96">
        <f>IF(ISBLANK('Monthly Gas Supply (Therm)'!Y10)," ",'Monthly Gas Supply (Therm)'!Y10)</f>
        <v>31683</v>
      </c>
      <c r="G10" s="96">
        <f>IF(ISBLANK('Monthly Gas Supply (Therm)'!AC10)," ",'Monthly Gas Supply (Therm)'!AC10)</f>
        <v>31970</v>
      </c>
      <c r="H10" s="133">
        <v>7.3800000000000004E-2</v>
      </c>
      <c r="I10" s="229">
        <f>F10-G10</f>
        <v>-287</v>
      </c>
      <c r="J10" s="302">
        <v>0</v>
      </c>
      <c r="K10" s="247">
        <v>0.69499999999999995</v>
      </c>
      <c r="L10" s="248">
        <v>0.47770000000000001</v>
      </c>
    </row>
    <row r="11" spans="1:12" x14ac:dyDescent="0.25">
      <c r="B11" s="97" t="str">
        <f>IF(ISBLANK('Municipal Info GAS'!B11),"",'Municipal Info GAS'!B11)</f>
        <v>Union</v>
      </c>
      <c r="C11" s="98" t="str">
        <f>IF(ISBLANK('Municipal Info GAS'!C11),"",'Municipal Info GAS'!C11)</f>
        <v>Town</v>
      </c>
      <c r="D11" s="98" t="str">
        <f>IF(ISBLANK('Municipal Info GAS'!D11),"",'Municipal Info GAS'!D11)</f>
        <v>NYSEG</v>
      </c>
      <c r="E11" s="98" t="str">
        <f>IF(ISBLANK('Municipal Info GAS'!G11),"",'Municipal Info GAS'!G11)</f>
        <v/>
      </c>
      <c r="F11" s="96">
        <f>IF(ISBLANK('Monthly Gas Supply (Therm)'!Y11)," ",'Monthly Gas Supply (Therm)'!Y11)</f>
        <v>3306</v>
      </c>
      <c r="G11" s="96">
        <f>IF(ISBLANK('Monthly Gas Supply (Therm)'!AC11)," ",'Monthly Gas Supply (Therm)'!AC11)</f>
        <v>3267</v>
      </c>
      <c r="H11" s="133"/>
      <c r="I11" s="229">
        <f>F11-G11</f>
        <v>39</v>
      </c>
      <c r="J11" s="302">
        <v>0</v>
      </c>
      <c r="K11" s="247">
        <v>0.53310000000000002</v>
      </c>
      <c r="L11" s="248">
        <v>0.35372900000000002</v>
      </c>
    </row>
    <row r="12" spans="1:12" x14ac:dyDescent="0.25">
      <c r="B12" s="97" t="str">
        <f>IF(ISBLANK('Municipal Info GAS'!B12),"",'Municipal Info GAS'!B12)</f>
        <v/>
      </c>
      <c r="C12" s="98" t="str">
        <f>IF(ISBLANK('Municipal Info GAS'!C12),"",'Municipal Info GAS'!C12)</f>
        <v/>
      </c>
      <c r="D12" s="98" t="str">
        <f>IF(ISBLANK('Municipal Info GAS'!D12),"",'Municipal Info GAS'!D12)</f>
        <v/>
      </c>
      <c r="E12" s="98" t="str">
        <f>IF(ISBLANK('Municipal Info GAS'!G12),"",'Municipal Info GAS'!G12)</f>
        <v/>
      </c>
      <c r="F12" s="96" t="str">
        <f>IF(ISBLANK('Monthly Gas Supply (Therm)'!S12)," ",'Monthly Gas Supply (Therm)'!S12)</f>
        <v xml:space="preserve"> </v>
      </c>
      <c r="G12" s="96" t="str">
        <f>IF(ISBLANK('Monthly Gas Supply (Therm)'!W12)," ",'Monthly Gas Supply (Therm)'!W12)</f>
        <v xml:space="preserve"> </v>
      </c>
      <c r="H12" s="133"/>
      <c r="I12" s="133"/>
      <c r="J12" s="134"/>
      <c r="K12" s="140"/>
      <c r="L12" s="141"/>
    </row>
    <row r="13" spans="1:12" x14ac:dyDescent="0.25">
      <c r="B13" s="97" t="str">
        <f>IF(ISBLANK('Municipal Info GAS'!B13),"",'Municipal Info GAS'!B13)</f>
        <v/>
      </c>
      <c r="C13" s="98" t="str">
        <f>IF(ISBLANK('Municipal Info GAS'!C13),"",'Municipal Info GAS'!C13)</f>
        <v/>
      </c>
      <c r="D13" s="98" t="str">
        <f>IF(ISBLANK('Municipal Info GAS'!D13),"",'Municipal Info GAS'!D13)</f>
        <v/>
      </c>
      <c r="E13" s="98" t="str">
        <f>IF(ISBLANK('Municipal Info GAS'!G13),"",'Municipal Info GAS'!G13)</f>
        <v/>
      </c>
      <c r="F13" s="96" t="str">
        <f>IF(ISBLANK('Monthly Gas Supply (Therm)'!S13)," ",'Monthly Gas Supply (Therm)'!S13)</f>
        <v xml:space="preserve"> </v>
      </c>
      <c r="G13" s="96" t="str">
        <f>IF(ISBLANK('Monthly Gas Supply (Therm)'!W13)," ",'Monthly Gas Supply (Therm)'!W13)</f>
        <v xml:space="preserve"> </v>
      </c>
      <c r="H13" s="133"/>
      <c r="I13" s="133"/>
      <c r="J13" s="134"/>
      <c r="K13" s="140"/>
      <c r="L13" s="141"/>
    </row>
    <row r="14" spans="1:12" x14ac:dyDescent="0.25">
      <c r="B14" s="97" t="str">
        <f>IF(ISBLANK('Municipal Info GAS'!B14),"",'Municipal Info GAS'!B14)</f>
        <v/>
      </c>
      <c r="C14" s="98" t="str">
        <f>IF(ISBLANK('Municipal Info GAS'!C14),"",'Municipal Info GAS'!C14)</f>
        <v/>
      </c>
      <c r="D14" s="98" t="str">
        <f>IF(ISBLANK('Municipal Info GAS'!D14),"",'Municipal Info GAS'!D14)</f>
        <v/>
      </c>
      <c r="E14" s="98" t="str">
        <f>IF(ISBLANK('Municipal Info GAS'!G14),"",'Municipal Info GAS'!G14)</f>
        <v/>
      </c>
      <c r="F14" s="96" t="str">
        <f>IF(ISBLANK('Monthly Gas Supply (Therm)'!S14)," ",'Monthly Gas Supply (Therm)'!S14)</f>
        <v xml:space="preserve"> </v>
      </c>
      <c r="G14" s="96" t="str">
        <f>IF(ISBLANK('Monthly Gas Supply (Therm)'!W14)," ",'Monthly Gas Supply (Therm)'!W14)</f>
        <v xml:space="preserve"> </v>
      </c>
      <c r="H14" s="133"/>
      <c r="I14" s="133"/>
      <c r="J14" s="134"/>
      <c r="K14" s="140"/>
      <c r="L14" s="141"/>
    </row>
    <row r="15" spans="1:12" x14ac:dyDescent="0.25">
      <c r="B15" s="97" t="str">
        <f>IF(ISBLANK('Municipal Info GAS'!B67),"",'Municipal Info GAS'!B67)</f>
        <v/>
      </c>
      <c r="C15" s="98" t="str">
        <f>IF(ISBLANK('Municipal Info GAS'!C67),"",'Municipal Info GAS'!C67)</f>
        <v/>
      </c>
      <c r="D15" s="98" t="str">
        <f>IF(ISBLANK('Municipal Info GAS'!D67),"",'Municipal Info GAS'!D67)</f>
        <v/>
      </c>
      <c r="E15" s="98" t="str">
        <f>IF(ISBLANK('Municipal Info GAS'!G67),"",'Municipal Info GAS'!G67)</f>
        <v/>
      </c>
      <c r="F15" s="96" t="str">
        <f>IF(ISBLANK('Monthly Gas Supply (Therm)'!S15)," ",'Monthly Gas Supply (Therm)'!S15)</f>
        <v xml:space="preserve"> </v>
      </c>
      <c r="G15" s="96" t="str">
        <f>IF(ISBLANK('Monthly Gas Supply (Therm)'!W15)," ",'Monthly Gas Supply (Therm)'!W15)</f>
        <v xml:space="preserve"> </v>
      </c>
      <c r="H15" s="133"/>
      <c r="I15" s="133"/>
      <c r="J15" s="134"/>
      <c r="K15" s="140"/>
      <c r="L15" s="141"/>
    </row>
    <row r="16" spans="1:12" x14ac:dyDescent="0.25">
      <c r="B16" s="97" t="str">
        <f>IF(ISBLANK('Municipal Info GAS'!B68),"",'Municipal Info GAS'!B68)</f>
        <v/>
      </c>
      <c r="C16" s="98" t="str">
        <f>IF(ISBLANK('Municipal Info GAS'!C68),"",'Municipal Info GAS'!C68)</f>
        <v/>
      </c>
      <c r="D16" s="98" t="str">
        <f>IF(ISBLANK('Municipal Info GAS'!D68),"",'Municipal Info GAS'!D68)</f>
        <v/>
      </c>
      <c r="E16" s="98" t="str">
        <f>IF(ISBLANK('Municipal Info GAS'!G68),"",'Municipal Info GAS'!G68)</f>
        <v/>
      </c>
      <c r="F16" s="96" t="str">
        <f>IF(ISBLANK('Monthly Gas Supply (Therm)'!S16)," ",'Monthly Gas Supply (Therm)'!S16)</f>
        <v xml:space="preserve"> </v>
      </c>
      <c r="G16" s="96" t="str">
        <f>IF(ISBLANK('Monthly Gas Supply (Therm)'!W16)," ",'Monthly Gas Supply (Therm)'!W16)</f>
        <v xml:space="preserve"> </v>
      </c>
      <c r="H16" s="133"/>
      <c r="I16" s="133"/>
      <c r="J16" s="134"/>
      <c r="K16" s="140"/>
      <c r="L16" s="141"/>
    </row>
    <row r="17" spans="1:12" ht="15.75" thickBot="1" x14ac:dyDescent="0.3">
      <c r="A17" s="4" t="s">
        <v>63</v>
      </c>
      <c r="B17" s="143">
        <f>COUNTA(B9:B16)-COUNTBLANK(B9:B16)</f>
        <v>2</v>
      </c>
      <c r="C17" s="137"/>
      <c r="D17" s="137"/>
      <c r="E17" s="137">
        <f>SUM(E9:E16)</f>
        <v>54874</v>
      </c>
      <c r="F17" s="144">
        <f>SUM(F9:F16)</f>
        <v>34989</v>
      </c>
      <c r="G17" s="144">
        <f>SUM(G9:G16)</f>
        <v>35237</v>
      </c>
      <c r="H17" s="139"/>
      <c r="I17" s="144">
        <f>SUM(I9:I16)</f>
        <v>-248</v>
      </c>
      <c r="J17" s="144">
        <f>SUM(J9:J16)</f>
        <v>0</v>
      </c>
      <c r="K17" s="145"/>
      <c r="L17" s="146"/>
    </row>
    <row r="18" spans="1:12" x14ac:dyDescent="0.25">
      <c r="B18" s="355" t="s">
        <v>119</v>
      </c>
      <c r="C18" s="355"/>
      <c r="D18" s="355"/>
      <c r="E18" s="355"/>
      <c r="F18" s="355"/>
      <c r="G18" s="355"/>
      <c r="H18" s="355"/>
      <c r="I18" s="355"/>
      <c r="J18" s="355"/>
    </row>
    <row r="23" spans="1:12" x14ac:dyDescent="0.25">
      <c r="B23" s="339" t="s">
        <v>241</v>
      </c>
      <c r="C23" s="344"/>
      <c r="D23" s="344"/>
      <c r="E23" s="344"/>
      <c r="F23" s="344"/>
      <c r="G23" s="340"/>
      <c r="H23" s="340"/>
      <c r="I23" s="340"/>
      <c r="J23" s="340"/>
    </row>
    <row r="24" spans="1:12" x14ac:dyDescent="0.25">
      <c r="B24" s="344"/>
      <c r="C24" s="344"/>
      <c r="D24" s="344"/>
      <c r="E24" s="344"/>
      <c r="F24" s="344"/>
      <c r="G24" s="340"/>
      <c r="H24" s="340"/>
      <c r="I24" s="340"/>
      <c r="J24" s="340"/>
    </row>
  </sheetData>
  <mergeCells count="7">
    <mergeCell ref="B18:J18"/>
    <mergeCell ref="B23:J24"/>
    <mergeCell ref="K7:L7"/>
    <mergeCell ref="A1:J3"/>
    <mergeCell ref="A4:B4"/>
    <mergeCell ref="A5:B5"/>
    <mergeCell ref="F7:J7"/>
  </mergeCells>
  <dataValidations count="5">
    <dataValidation allowBlank="1" showInputMessage="1" showErrorMessage="1" prompt="Year" sqref="D5" xr:uid="{D8EDF06F-C463-4D00-B51F-A0E00B35E8D6}"/>
    <dataValidation allowBlank="1" showInputMessage="1" showErrorMessage="1" prompt="Report Quarter" sqref="C5" xr:uid="{759D20F4-E023-4F7D-9573-79E0B1F4778C}"/>
    <dataValidation errorStyle="warning" allowBlank="1" showInputMessage="1" showErrorMessage="1" error="Pick from list" promptTitle="Enter" prompt="Administrator" sqref="C4" xr:uid="{7247F2CC-5883-4519-8631-C65D60FBD1DD}"/>
    <dataValidation allowBlank="1" showInputMessage="1" showErrorMessage="1" promptTitle="Auto-filled" prompt="From Monthly Electric Supply" sqref="F9:G16" xr:uid="{DF5B376F-8DB8-46E3-98D3-80DF7F9657C3}"/>
    <dataValidation allowBlank="1" showInputMessage="1" showErrorMessage="1" promptTitle="Auto-filled" prompt="Data from Municipal Info Electric" sqref="B9:E16" xr:uid="{2A24D2CF-BCA4-4125-BD06-03C45F5F4798}"/>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F5EF-0B14-41AA-BE59-78B4315C919A}">
  <sheetPr>
    <tabColor rgb="FF00B050"/>
  </sheetPr>
  <dimension ref="A1:AJ31"/>
  <sheetViews>
    <sheetView workbookViewId="0">
      <selection activeCell="F22" sqref="F22"/>
    </sheetView>
  </sheetViews>
  <sheetFormatPr defaultRowHeight="15" x14ac:dyDescent="0.25"/>
  <cols>
    <col min="2" max="2" width="24.85546875" customWidth="1"/>
    <col min="3" max="5" width="19.28515625" customWidth="1"/>
    <col min="6" max="6" width="22.140625" customWidth="1"/>
    <col min="7" max="38" width="19.28515625" customWidth="1"/>
  </cols>
  <sheetData>
    <row r="1" spans="1:36" x14ac:dyDescent="0.25">
      <c r="A1" s="323" t="s">
        <v>161</v>
      </c>
      <c r="B1" s="323"/>
      <c r="C1" s="323"/>
      <c r="D1" s="323"/>
      <c r="E1" s="323"/>
      <c r="F1" s="323"/>
      <c r="G1" s="323"/>
      <c r="H1" s="323"/>
      <c r="I1" s="323"/>
      <c r="J1" s="323"/>
      <c r="K1" s="323"/>
      <c r="U1" s="196"/>
    </row>
    <row r="2" spans="1:36" x14ac:dyDescent="0.25">
      <c r="A2" s="323"/>
      <c r="B2" s="323"/>
      <c r="C2" s="323"/>
      <c r="D2" s="323"/>
      <c r="E2" s="323"/>
      <c r="F2" s="323"/>
      <c r="G2" s="323"/>
      <c r="H2" s="323"/>
      <c r="I2" s="323"/>
      <c r="J2" s="323"/>
      <c r="K2" s="323"/>
      <c r="U2" s="196"/>
    </row>
    <row r="3" spans="1:36" x14ac:dyDescent="0.25">
      <c r="A3" s="323"/>
      <c r="B3" s="323"/>
      <c r="C3" s="323"/>
      <c r="D3" s="323"/>
      <c r="E3" s="323"/>
      <c r="F3" s="323"/>
      <c r="G3" s="323"/>
      <c r="H3" s="323"/>
      <c r="I3" s="323"/>
      <c r="J3" s="323"/>
      <c r="K3" s="323"/>
      <c r="U3" s="196"/>
    </row>
    <row r="4" spans="1:36" ht="18.75" x14ac:dyDescent="0.3">
      <c r="A4" s="324" t="s">
        <v>35</v>
      </c>
      <c r="B4" s="324"/>
      <c r="C4" s="12" t="str">
        <f>'CCA Admin Dashboard'!D3</f>
        <v>Good Energy LP</v>
      </c>
      <c r="U4" s="12"/>
    </row>
    <row r="5" spans="1:36" ht="15.75" x14ac:dyDescent="0.25">
      <c r="A5" s="323" t="s">
        <v>37</v>
      </c>
      <c r="B5" s="323"/>
      <c r="C5" s="15" t="s">
        <v>215</v>
      </c>
      <c r="D5" s="68">
        <v>2024</v>
      </c>
      <c r="U5" s="15" t="s">
        <v>23</v>
      </c>
      <c r="V5" s="16">
        <v>2022</v>
      </c>
    </row>
    <row r="7" spans="1:36" ht="15.75" customHeight="1" thickBot="1" x14ac:dyDescent="0.3">
      <c r="S7" s="54"/>
      <c r="T7" s="55"/>
    </row>
    <row r="8" spans="1:36" s="64" customFormat="1" ht="35.25" customHeight="1" thickBot="1" x14ac:dyDescent="0.3">
      <c r="B8" s="65" t="s">
        <v>163</v>
      </c>
      <c r="C8" s="383" t="s">
        <v>196</v>
      </c>
      <c r="D8" s="384"/>
      <c r="E8" s="383" t="s">
        <v>214</v>
      </c>
      <c r="F8" s="384"/>
      <c r="G8" s="383"/>
      <c r="H8" s="384"/>
      <c r="I8" s="383"/>
      <c r="J8" s="384"/>
      <c r="K8" s="383"/>
      <c r="L8" s="384"/>
      <c r="M8" s="383"/>
      <c r="N8" s="384"/>
      <c r="O8" s="383"/>
      <c r="P8" s="384"/>
      <c r="Q8" s="383"/>
      <c r="R8" s="384"/>
      <c r="S8" s="383"/>
      <c r="T8" s="384"/>
      <c r="U8" s="383"/>
      <c r="V8" s="384"/>
      <c r="W8" s="383"/>
      <c r="X8" s="384"/>
      <c r="Y8" s="383"/>
      <c r="Z8" s="384"/>
      <c r="AA8" s="383"/>
      <c r="AB8" s="384"/>
      <c r="AC8" s="383"/>
      <c r="AD8" s="384"/>
      <c r="AE8" s="383"/>
      <c r="AF8" s="384"/>
      <c r="AG8" s="383"/>
      <c r="AH8" s="384"/>
      <c r="AI8" s="383"/>
      <c r="AJ8" s="384"/>
    </row>
    <row r="9" spans="1:36" s="64" customFormat="1" ht="25.5" customHeight="1" thickBot="1" x14ac:dyDescent="0.3">
      <c r="B9" s="66" t="s">
        <v>124</v>
      </c>
      <c r="C9" s="385" t="s">
        <v>155</v>
      </c>
      <c r="D9" s="386"/>
      <c r="E9" s="387" t="s">
        <v>49</v>
      </c>
      <c r="F9" s="388"/>
      <c r="G9" s="387"/>
      <c r="H9" s="388"/>
      <c r="I9" s="387"/>
      <c r="J9" s="388"/>
      <c r="K9" s="387"/>
      <c r="L9" s="388"/>
      <c r="M9" s="387"/>
      <c r="N9" s="388"/>
      <c r="O9" s="387"/>
      <c r="P9" s="388"/>
      <c r="Q9" s="387"/>
      <c r="R9" s="388"/>
      <c r="S9" s="387"/>
      <c r="T9" s="388"/>
      <c r="U9" s="387"/>
      <c r="V9" s="388"/>
      <c r="W9" s="387"/>
      <c r="X9" s="388"/>
      <c r="Y9" s="387"/>
      <c r="Z9" s="388"/>
      <c r="AA9" s="387"/>
      <c r="AB9" s="388"/>
      <c r="AC9" s="387"/>
      <c r="AD9" s="388"/>
      <c r="AE9" s="387"/>
      <c r="AF9" s="388"/>
      <c r="AG9" s="387"/>
      <c r="AH9" s="388"/>
      <c r="AI9" s="387"/>
      <c r="AJ9" s="388"/>
    </row>
    <row r="10" spans="1:36" s="64" customFormat="1" ht="25.5" customHeight="1" thickBot="1" x14ac:dyDescent="0.3">
      <c r="B10" s="65" t="s">
        <v>43</v>
      </c>
      <c r="C10" s="385" t="s">
        <v>156</v>
      </c>
      <c r="D10" s="386"/>
      <c r="E10" s="387" t="s">
        <v>213</v>
      </c>
      <c r="F10" s="388"/>
      <c r="G10" s="387"/>
      <c r="H10" s="388"/>
      <c r="I10" s="385"/>
      <c r="J10" s="386"/>
      <c r="K10" s="387"/>
      <c r="L10" s="388"/>
      <c r="M10" s="387"/>
      <c r="N10" s="388"/>
      <c r="O10" s="385"/>
      <c r="P10" s="386"/>
      <c r="Q10" s="387"/>
      <c r="R10" s="388"/>
      <c r="S10" s="387"/>
      <c r="T10" s="388"/>
      <c r="U10" s="387"/>
      <c r="V10" s="388"/>
      <c r="W10" s="387"/>
      <c r="X10" s="388"/>
      <c r="Y10" s="387"/>
      <c r="Z10" s="388"/>
      <c r="AA10" s="385"/>
      <c r="AB10" s="386"/>
      <c r="AC10" s="387"/>
      <c r="AD10" s="388"/>
      <c r="AE10" s="387"/>
      <c r="AF10" s="388"/>
      <c r="AG10" s="385"/>
      <c r="AH10" s="386"/>
      <c r="AI10" s="387"/>
      <c r="AJ10" s="388"/>
    </row>
    <row r="11" spans="1:36" s="64" customFormat="1" ht="25.5" customHeight="1" thickBot="1" x14ac:dyDescent="0.3">
      <c r="B11" s="65" t="s">
        <v>45</v>
      </c>
      <c r="C11" s="385" t="s">
        <v>164</v>
      </c>
      <c r="D11" s="386"/>
      <c r="E11" s="385" t="s">
        <v>164</v>
      </c>
      <c r="F11" s="386"/>
      <c r="G11" s="385" t="s">
        <v>164</v>
      </c>
      <c r="H11" s="386"/>
      <c r="I11" s="385" t="s">
        <v>164</v>
      </c>
      <c r="J11" s="386"/>
      <c r="K11" s="385" t="s">
        <v>164</v>
      </c>
      <c r="L11" s="386"/>
      <c r="M11" s="385" t="s">
        <v>164</v>
      </c>
      <c r="N11" s="386"/>
      <c r="O11" s="385" t="s">
        <v>164</v>
      </c>
      <c r="P11" s="386"/>
      <c r="Q11" s="385" t="s">
        <v>164</v>
      </c>
      <c r="R11" s="386"/>
      <c r="S11" s="385" t="s">
        <v>164</v>
      </c>
      <c r="T11" s="386"/>
      <c r="U11" s="385" t="s">
        <v>164</v>
      </c>
      <c r="V11" s="386"/>
      <c r="W11" s="385" t="s">
        <v>164</v>
      </c>
      <c r="X11" s="386"/>
      <c r="Y11" s="385" t="s">
        <v>164</v>
      </c>
      <c r="Z11" s="386"/>
      <c r="AA11" s="385" t="s">
        <v>164</v>
      </c>
      <c r="AB11" s="386"/>
      <c r="AC11" s="385" t="s">
        <v>164</v>
      </c>
      <c r="AD11" s="386"/>
      <c r="AE11" s="385" t="s">
        <v>164</v>
      </c>
      <c r="AF11" s="386"/>
      <c r="AG11" s="385" t="s">
        <v>164</v>
      </c>
      <c r="AH11" s="386"/>
      <c r="AI11" s="385" t="s">
        <v>164</v>
      </c>
      <c r="AJ11" s="386"/>
    </row>
    <row r="12" spans="1:36" s="64" customFormat="1" ht="35.25" customHeight="1" thickBot="1" x14ac:dyDescent="0.3">
      <c r="B12" s="67" t="s">
        <v>127</v>
      </c>
      <c r="C12" s="389">
        <v>1</v>
      </c>
      <c r="D12" s="390"/>
      <c r="E12" s="389">
        <v>1</v>
      </c>
      <c r="F12" s="390"/>
      <c r="G12" s="389"/>
      <c r="H12" s="390"/>
      <c r="I12" s="389"/>
      <c r="J12" s="390"/>
      <c r="K12" s="389"/>
      <c r="L12" s="390"/>
      <c r="M12" s="389"/>
      <c r="N12" s="390"/>
      <c r="O12" s="389"/>
      <c r="P12" s="390"/>
      <c r="Q12" s="389"/>
      <c r="R12" s="390"/>
      <c r="S12" s="389"/>
      <c r="T12" s="390"/>
      <c r="U12" s="389"/>
      <c r="V12" s="390"/>
      <c r="W12" s="389"/>
      <c r="X12" s="390"/>
      <c r="Y12" s="389"/>
      <c r="Z12" s="390"/>
      <c r="AA12" s="389"/>
      <c r="AB12" s="390"/>
      <c r="AC12" s="389"/>
      <c r="AD12" s="390"/>
      <c r="AE12" s="389"/>
      <c r="AF12" s="390"/>
      <c r="AG12" s="389"/>
      <c r="AH12" s="390"/>
      <c r="AI12" s="389"/>
      <c r="AJ12" s="390"/>
    </row>
    <row r="13" spans="1:36" ht="57" thickBot="1" x14ac:dyDescent="0.35">
      <c r="B13" s="50" t="s">
        <v>128</v>
      </c>
      <c r="C13" s="48" t="s">
        <v>129</v>
      </c>
      <c r="D13" s="49" t="s">
        <v>130</v>
      </c>
      <c r="E13" s="48" t="s">
        <v>129</v>
      </c>
      <c r="F13" s="49" t="s">
        <v>130</v>
      </c>
      <c r="G13" s="48" t="s">
        <v>129</v>
      </c>
      <c r="H13" s="49" t="s">
        <v>130</v>
      </c>
      <c r="I13" s="48" t="s">
        <v>129</v>
      </c>
      <c r="J13" s="49" t="s">
        <v>130</v>
      </c>
      <c r="K13" s="48" t="s">
        <v>129</v>
      </c>
      <c r="L13" s="49" t="s">
        <v>130</v>
      </c>
      <c r="M13" s="48" t="s">
        <v>129</v>
      </c>
      <c r="N13" s="49" t="s">
        <v>130</v>
      </c>
      <c r="O13" s="48" t="s">
        <v>129</v>
      </c>
      <c r="P13" s="49" t="s">
        <v>130</v>
      </c>
      <c r="Q13" s="47" t="s">
        <v>129</v>
      </c>
      <c r="R13" s="49" t="s">
        <v>130</v>
      </c>
      <c r="S13" s="51" t="s">
        <v>129</v>
      </c>
      <c r="T13" s="49" t="s">
        <v>130</v>
      </c>
      <c r="U13" s="48" t="s">
        <v>129</v>
      </c>
      <c r="V13" s="49" t="s">
        <v>130</v>
      </c>
      <c r="W13" s="48" t="s">
        <v>129</v>
      </c>
      <c r="X13" s="49" t="s">
        <v>130</v>
      </c>
      <c r="Y13" s="48" t="s">
        <v>129</v>
      </c>
      <c r="Z13" s="49" t="s">
        <v>130</v>
      </c>
      <c r="AA13" s="48" t="s">
        <v>129</v>
      </c>
      <c r="AB13" s="49" t="s">
        <v>130</v>
      </c>
      <c r="AC13" s="48" t="s">
        <v>129</v>
      </c>
      <c r="AD13" s="49" t="s">
        <v>130</v>
      </c>
      <c r="AE13" s="48" t="s">
        <v>129</v>
      </c>
      <c r="AF13" s="49" t="s">
        <v>130</v>
      </c>
      <c r="AG13" s="48" t="s">
        <v>129</v>
      </c>
      <c r="AH13" s="49" t="s">
        <v>130</v>
      </c>
      <c r="AI13" s="48" t="s">
        <v>129</v>
      </c>
      <c r="AJ13" s="49" t="s">
        <v>130</v>
      </c>
    </row>
    <row r="14" spans="1:36" x14ac:dyDescent="0.25">
      <c r="B14" s="57" t="s">
        <v>131</v>
      </c>
      <c r="C14" s="245">
        <v>0.69499999999999995</v>
      </c>
      <c r="D14" s="246">
        <v>0.69499999999999995</v>
      </c>
      <c r="E14" s="178"/>
      <c r="F14" s="177"/>
      <c r="G14" s="178"/>
      <c r="H14" s="177"/>
      <c r="I14" s="178"/>
      <c r="J14" s="177"/>
      <c r="K14" s="178"/>
      <c r="L14" s="177"/>
      <c r="M14" s="178"/>
      <c r="N14" s="177"/>
      <c r="O14" s="178"/>
      <c r="P14" s="177"/>
      <c r="Q14" s="179"/>
      <c r="R14" s="177"/>
      <c r="S14" s="176"/>
      <c r="T14" s="177"/>
      <c r="U14" s="178"/>
      <c r="V14" s="177"/>
      <c r="W14" s="178"/>
      <c r="X14" s="177"/>
      <c r="Y14" s="178"/>
      <c r="Z14" s="177"/>
      <c r="AA14" s="178"/>
      <c r="AB14" s="177"/>
      <c r="AC14" s="178"/>
      <c r="AD14" s="177"/>
      <c r="AE14" s="178"/>
      <c r="AF14" s="177"/>
      <c r="AG14" s="178"/>
      <c r="AH14" s="177"/>
      <c r="AI14" s="178"/>
      <c r="AJ14" s="177"/>
    </row>
    <row r="15" spans="1:36" x14ac:dyDescent="0.25">
      <c r="B15" s="58" t="s">
        <v>132</v>
      </c>
      <c r="C15" s="245">
        <v>0.69499999999999995</v>
      </c>
      <c r="D15" s="246">
        <v>0.69499999999999995</v>
      </c>
      <c r="E15" s="178"/>
      <c r="F15" s="177"/>
      <c r="G15" s="178"/>
      <c r="H15" s="177"/>
      <c r="I15" s="178"/>
      <c r="J15" s="177"/>
      <c r="K15" s="178"/>
      <c r="L15" s="177"/>
      <c r="M15" s="178"/>
      <c r="N15" s="177"/>
      <c r="O15" s="178"/>
      <c r="P15" s="177"/>
      <c r="Q15" s="179"/>
      <c r="R15" s="177"/>
      <c r="S15" s="176"/>
      <c r="T15" s="177"/>
      <c r="U15" s="178"/>
      <c r="V15" s="177"/>
      <c r="W15" s="178"/>
      <c r="X15" s="177"/>
      <c r="Y15" s="178"/>
      <c r="Z15" s="177"/>
      <c r="AA15" s="178"/>
      <c r="AB15" s="177"/>
      <c r="AC15" s="178"/>
      <c r="AD15" s="177"/>
      <c r="AE15" s="178"/>
      <c r="AF15" s="177"/>
      <c r="AG15" s="178"/>
      <c r="AH15" s="177"/>
      <c r="AI15" s="178"/>
      <c r="AJ15" s="177"/>
    </row>
    <row r="16" spans="1:36" x14ac:dyDescent="0.25">
      <c r="B16" s="58" t="s">
        <v>133</v>
      </c>
      <c r="C16" s="245">
        <v>0.69499999999999995</v>
      </c>
      <c r="D16" s="246">
        <v>0.69499999999999995</v>
      </c>
      <c r="E16" s="178"/>
      <c r="F16" s="177"/>
      <c r="G16" s="178"/>
      <c r="H16" s="177"/>
      <c r="I16" s="178"/>
      <c r="J16" s="177"/>
      <c r="K16" s="178"/>
      <c r="L16" s="177"/>
      <c r="M16" s="178"/>
      <c r="N16" s="177"/>
      <c r="O16" s="178"/>
      <c r="P16" s="177"/>
      <c r="Q16" s="179"/>
      <c r="R16" s="177"/>
      <c r="S16" s="176"/>
      <c r="T16" s="177"/>
      <c r="U16" s="178"/>
      <c r="V16" s="177"/>
      <c r="W16" s="178"/>
      <c r="X16" s="177"/>
      <c r="Y16" s="178"/>
      <c r="Z16" s="177"/>
      <c r="AA16" s="178"/>
      <c r="AB16" s="177"/>
      <c r="AC16" s="178"/>
      <c r="AD16" s="177"/>
      <c r="AE16" s="178"/>
      <c r="AF16" s="177"/>
      <c r="AG16" s="178"/>
      <c r="AH16" s="177"/>
      <c r="AI16" s="178"/>
      <c r="AJ16" s="177"/>
    </row>
    <row r="17" spans="1:36" x14ac:dyDescent="0.25">
      <c r="B17" s="58" t="s">
        <v>134</v>
      </c>
      <c r="C17" s="245">
        <v>0.69499999999999995</v>
      </c>
      <c r="D17" s="246">
        <v>0.69499999999999995</v>
      </c>
      <c r="E17" s="178"/>
      <c r="F17" s="177"/>
      <c r="G17" s="178"/>
      <c r="H17" s="177"/>
      <c r="I17" s="178"/>
      <c r="J17" s="177"/>
      <c r="K17" s="178"/>
      <c r="L17" s="177"/>
      <c r="M17" s="178"/>
      <c r="N17" s="177"/>
      <c r="O17" s="178"/>
      <c r="P17" s="177"/>
      <c r="Q17" s="179"/>
      <c r="R17" s="177"/>
      <c r="S17" s="176"/>
      <c r="T17" s="177"/>
      <c r="U17" s="178"/>
      <c r="V17" s="177"/>
      <c r="W17" s="178"/>
      <c r="X17" s="177"/>
      <c r="Y17" s="178"/>
      <c r="Z17" s="177"/>
      <c r="AA17" s="178"/>
      <c r="AB17" s="177"/>
      <c r="AC17" s="178"/>
      <c r="AD17" s="177"/>
      <c r="AE17" s="178"/>
      <c r="AF17" s="177"/>
      <c r="AG17" s="178"/>
      <c r="AH17" s="177"/>
      <c r="AI17" s="178"/>
      <c r="AJ17" s="177"/>
    </row>
    <row r="18" spans="1:36" x14ac:dyDescent="0.25">
      <c r="B18" s="58" t="s">
        <v>135</v>
      </c>
      <c r="C18" s="245">
        <v>0.69499999999999995</v>
      </c>
      <c r="D18" s="246">
        <v>0.69499999999999995</v>
      </c>
      <c r="E18" s="178"/>
      <c r="F18" s="177"/>
      <c r="G18" s="178"/>
      <c r="H18" s="177"/>
      <c r="I18" s="178"/>
      <c r="J18" s="177"/>
      <c r="K18" s="178"/>
      <c r="L18" s="177"/>
      <c r="M18" s="178"/>
      <c r="N18" s="177"/>
      <c r="O18" s="178"/>
      <c r="P18" s="177"/>
      <c r="Q18" s="179"/>
      <c r="R18" s="177"/>
      <c r="S18" s="176"/>
      <c r="T18" s="177"/>
      <c r="U18" s="178"/>
      <c r="V18" s="177"/>
      <c r="W18" s="178"/>
      <c r="X18" s="177"/>
      <c r="Y18" s="178"/>
      <c r="Z18" s="177"/>
      <c r="AA18" s="178"/>
      <c r="AB18" s="177"/>
      <c r="AC18" s="178"/>
      <c r="AD18" s="177"/>
      <c r="AE18" s="178"/>
      <c r="AF18" s="177"/>
      <c r="AG18" s="178"/>
      <c r="AH18" s="177"/>
      <c r="AI18" s="178"/>
      <c r="AJ18" s="177"/>
    </row>
    <row r="19" spans="1:36" x14ac:dyDescent="0.25">
      <c r="B19" s="58" t="s">
        <v>136</v>
      </c>
      <c r="C19" s="245">
        <v>0.69499999999999995</v>
      </c>
      <c r="D19" s="246">
        <v>0.69499999999999995</v>
      </c>
      <c r="E19" s="178"/>
      <c r="F19" s="177"/>
      <c r="G19" s="178"/>
      <c r="H19" s="177"/>
      <c r="I19" s="178"/>
      <c r="J19" s="177"/>
      <c r="K19" s="178"/>
      <c r="L19" s="177"/>
      <c r="M19" s="178"/>
      <c r="N19" s="177"/>
      <c r="O19" s="178"/>
      <c r="P19" s="177"/>
      <c r="Q19" s="179"/>
      <c r="R19" s="177"/>
      <c r="S19" s="176"/>
      <c r="T19" s="177"/>
      <c r="U19" s="178"/>
      <c r="V19" s="177"/>
      <c r="W19" s="178"/>
      <c r="X19" s="177"/>
      <c r="Y19" s="178"/>
      <c r="Z19" s="177"/>
      <c r="AA19" s="178"/>
      <c r="AB19" s="177"/>
      <c r="AC19" s="178"/>
      <c r="AD19" s="177"/>
      <c r="AE19" s="178"/>
      <c r="AF19" s="177"/>
      <c r="AG19" s="178"/>
      <c r="AH19" s="177"/>
      <c r="AI19" s="178"/>
      <c r="AJ19" s="177"/>
    </row>
    <row r="20" spans="1:36" x14ac:dyDescent="0.25">
      <c r="B20" s="58" t="s">
        <v>137</v>
      </c>
      <c r="C20" s="245">
        <v>0.69499999999999995</v>
      </c>
      <c r="D20" s="246">
        <v>0.69499999999999995</v>
      </c>
      <c r="E20" s="245">
        <v>0.53310000000000002</v>
      </c>
      <c r="F20" s="246">
        <v>0.5222</v>
      </c>
      <c r="G20" s="178"/>
      <c r="H20" s="177"/>
      <c r="I20" s="178"/>
      <c r="J20" s="177"/>
      <c r="K20" s="178"/>
      <c r="L20" s="177"/>
      <c r="M20" s="178"/>
      <c r="N20" s="177"/>
      <c r="O20" s="178"/>
      <c r="P20" s="177"/>
      <c r="Q20" s="179"/>
      <c r="R20" s="177"/>
      <c r="S20" s="176"/>
      <c r="T20" s="177"/>
      <c r="U20" s="178"/>
      <c r="V20" s="177"/>
      <c r="W20" s="178"/>
      <c r="X20" s="177"/>
      <c r="Y20" s="178"/>
      <c r="Z20" s="177"/>
      <c r="AA20" s="178"/>
      <c r="AB20" s="177"/>
      <c r="AC20" s="178"/>
      <c r="AD20" s="177"/>
      <c r="AE20" s="178"/>
      <c r="AF20" s="177"/>
      <c r="AG20" s="178"/>
      <c r="AH20" s="177"/>
      <c r="AI20" s="178"/>
      <c r="AJ20" s="177"/>
    </row>
    <row r="21" spans="1:36" x14ac:dyDescent="0.25">
      <c r="B21" s="58" t="s">
        <v>138</v>
      </c>
      <c r="C21" s="245">
        <v>0.69499999999999995</v>
      </c>
      <c r="D21" s="246">
        <v>0.69499999999999995</v>
      </c>
      <c r="E21" s="245">
        <v>0.53310000000000002</v>
      </c>
      <c r="F21" s="246">
        <v>0.5222</v>
      </c>
      <c r="G21" s="178"/>
      <c r="H21" s="177"/>
      <c r="I21" s="178"/>
      <c r="J21" s="177"/>
      <c r="K21" s="178"/>
      <c r="L21" s="177"/>
      <c r="M21" s="178"/>
      <c r="N21" s="177"/>
      <c r="O21" s="178"/>
      <c r="P21" s="177"/>
      <c r="Q21" s="179"/>
      <c r="R21" s="177"/>
      <c r="S21" s="176"/>
      <c r="T21" s="177"/>
      <c r="U21" s="178"/>
      <c r="V21" s="177"/>
      <c r="W21" s="178"/>
      <c r="X21" s="177"/>
      <c r="Y21" s="178"/>
      <c r="Z21" s="177"/>
      <c r="AA21" s="178"/>
      <c r="AB21" s="177"/>
      <c r="AC21" s="178"/>
      <c r="AD21" s="177"/>
      <c r="AE21" s="178"/>
      <c r="AF21" s="177"/>
      <c r="AG21" s="178"/>
      <c r="AH21" s="177"/>
      <c r="AI21" s="178"/>
      <c r="AJ21" s="177"/>
    </row>
    <row r="22" spans="1:36" x14ac:dyDescent="0.25">
      <c r="B22" s="58" t="s">
        <v>139</v>
      </c>
      <c r="C22" s="245">
        <v>0.69499999999999995</v>
      </c>
      <c r="D22" s="246">
        <v>0.69499999999999995</v>
      </c>
      <c r="E22" s="245">
        <v>0.53310000000000002</v>
      </c>
      <c r="F22" s="246">
        <v>0.5222</v>
      </c>
      <c r="G22" s="178"/>
      <c r="H22" s="177"/>
      <c r="I22" s="178"/>
      <c r="J22" s="177"/>
      <c r="K22" s="178"/>
      <c r="L22" s="177"/>
      <c r="M22" s="178"/>
      <c r="N22" s="177"/>
      <c r="O22" s="178"/>
      <c r="P22" s="177"/>
      <c r="Q22" s="179"/>
      <c r="R22" s="177"/>
      <c r="S22" s="176"/>
      <c r="T22" s="177"/>
      <c r="U22" s="178"/>
      <c r="V22" s="177"/>
      <c r="W22" s="178"/>
      <c r="X22" s="177"/>
      <c r="Y22" s="178"/>
      <c r="Z22" s="177"/>
      <c r="AA22" s="178"/>
      <c r="AB22" s="177"/>
      <c r="AC22" s="178"/>
      <c r="AD22" s="177"/>
      <c r="AE22" s="178"/>
      <c r="AF22" s="177"/>
      <c r="AG22" s="178"/>
      <c r="AH22" s="177"/>
      <c r="AI22" s="178"/>
      <c r="AJ22" s="177"/>
    </row>
    <row r="23" spans="1:36" x14ac:dyDescent="0.25">
      <c r="B23" s="58" t="s">
        <v>140</v>
      </c>
      <c r="C23" s="245">
        <v>0.69499999999999995</v>
      </c>
      <c r="D23" s="246">
        <v>0.69499999999999995</v>
      </c>
      <c r="E23" s="245">
        <v>0.53310000000000002</v>
      </c>
      <c r="F23" s="246">
        <v>0.5222</v>
      </c>
      <c r="G23" s="178"/>
      <c r="H23" s="177"/>
      <c r="I23" s="178"/>
      <c r="J23" s="177"/>
      <c r="K23" s="178"/>
      <c r="L23" s="177"/>
      <c r="M23" s="178"/>
      <c r="N23" s="177"/>
      <c r="O23" s="178"/>
      <c r="P23" s="177"/>
      <c r="Q23" s="179"/>
      <c r="R23" s="177"/>
      <c r="S23" s="176"/>
      <c r="T23" s="177"/>
      <c r="U23" s="178"/>
      <c r="V23" s="177"/>
      <c r="W23" s="178"/>
      <c r="X23" s="177"/>
      <c r="Y23" s="178"/>
      <c r="Z23" s="177"/>
      <c r="AA23" s="178"/>
      <c r="AB23" s="177"/>
      <c r="AC23" s="178"/>
      <c r="AD23" s="177"/>
      <c r="AE23" s="178"/>
      <c r="AF23" s="177"/>
      <c r="AG23" s="178"/>
      <c r="AH23" s="177"/>
      <c r="AI23" s="178"/>
      <c r="AJ23" s="177"/>
    </row>
    <row r="24" spans="1:36" x14ac:dyDescent="0.25">
      <c r="B24" s="58" t="s">
        <v>141</v>
      </c>
      <c r="C24" s="245">
        <v>0.69499999999999995</v>
      </c>
      <c r="D24" s="246">
        <v>0.69499999999999995</v>
      </c>
      <c r="E24" s="245">
        <v>0.53310000000000002</v>
      </c>
      <c r="F24" s="246">
        <v>0.5222</v>
      </c>
      <c r="G24" s="178"/>
      <c r="H24" s="177"/>
      <c r="I24" s="178"/>
      <c r="J24" s="177"/>
      <c r="K24" s="178"/>
      <c r="L24" s="177"/>
      <c r="M24" s="178"/>
      <c r="N24" s="177"/>
      <c r="O24" s="178"/>
      <c r="P24" s="177"/>
      <c r="Q24" s="179"/>
      <c r="R24" s="177"/>
      <c r="S24" s="176"/>
      <c r="T24" s="177"/>
      <c r="U24" s="178"/>
      <c r="V24" s="177"/>
      <c r="W24" s="178"/>
      <c r="X24" s="177"/>
      <c r="Y24" s="178"/>
      <c r="Z24" s="177"/>
      <c r="AA24" s="178"/>
      <c r="AB24" s="177"/>
      <c r="AC24" s="178"/>
      <c r="AD24" s="177"/>
      <c r="AE24" s="178"/>
      <c r="AF24" s="177"/>
      <c r="AG24" s="178"/>
      <c r="AH24" s="177"/>
      <c r="AI24" s="178"/>
      <c r="AJ24" s="177"/>
    </row>
    <row r="25" spans="1:36" ht="15.75" thickBot="1" x14ac:dyDescent="0.3">
      <c r="B25" s="59" t="s">
        <v>142</v>
      </c>
      <c r="C25" s="245">
        <v>0.69499999999999995</v>
      </c>
      <c r="D25" s="246">
        <v>0.69499999999999995</v>
      </c>
      <c r="E25" s="245">
        <v>0.53310000000000002</v>
      </c>
      <c r="F25" s="246">
        <v>0.5222</v>
      </c>
      <c r="G25" s="182"/>
      <c r="H25" s="181"/>
      <c r="I25" s="182"/>
      <c r="J25" s="181"/>
      <c r="K25" s="182"/>
      <c r="L25" s="181"/>
      <c r="M25" s="182"/>
      <c r="N25" s="181"/>
      <c r="O25" s="182"/>
      <c r="P25" s="181"/>
      <c r="Q25" s="183"/>
      <c r="R25" s="181"/>
      <c r="S25" s="180"/>
      <c r="T25" s="181"/>
      <c r="U25" s="182"/>
      <c r="V25" s="181"/>
      <c r="W25" s="182"/>
      <c r="X25" s="181"/>
      <c r="Y25" s="182"/>
      <c r="Z25" s="181"/>
      <c r="AA25" s="182"/>
      <c r="AB25" s="181"/>
      <c r="AC25" s="182"/>
      <c r="AD25" s="181"/>
      <c r="AE25" s="182"/>
      <c r="AF25" s="181"/>
      <c r="AG25" s="182"/>
      <c r="AH25" s="181"/>
      <c r="AI25" s="182"/>
      <c r="AJ25" s="181"/>
    </row>
    <row r="26" spans="1:36" ht="15.75" thickBot="1" x14ac:dyDescent="0.3">
      <c r="A26" s="4"/>
      <c r="B26" s="60" t="s">
        <v>143</v>
      </c>
      <c r="C26" s="259">
        <f>AVERAGE(C14:C25)</f>
        <v>0.69500000000000017</v>
      </c>
      <c r="D26" s="259">
        <f t="shared" ref="D26:F26" si="0">AVERAGE(D14:D25)</f>
        <v>0.69500000000000017</v>
      </c>
      <c r="E26" s="259">
        <f t="shared" si="0"/>
        <v>0.53310000000000002</v>
      </c>
      <c r="F26" s="259">
        <f t="shared" si="0"/>
        <v>0.52219999999999989</v>
      </c>
      <c r="G26" s="62"/>
      <c r="H26" s="41"/>
      <c r="I26" s="62"/>
      <c r="J26" s="41"/>
      <c r="K26" s="62"/>
      <c r="L26" s="41"/>
      <c r="M26" s="62"/>
      <c r="N26" s="41"/>
      <c r="O26" s="62"/>
      <c r="P26" s="41"/>
      <c r="Q26" s="63"/>
      <c r="R26" s="41"/>
      <c r="S26" s="61"/>
      <c r="T26" s="62"/>
      <c r="U26" s="62"/>
      <c r="V26" s="62"/>
      <c r="W26" s="62"/>
      <c r="X26" s="41"/>
      <c r="Y26" s="62"/>
      <c r="Z26" s="41"/>
      <c r="AA26" s="62"/>
      <c r="AB26" s="41"/>
      <c r="AC26" s="62"/>
      <c r="AD26" s="41"/>
      <c r="AE26" s="62"/>
      <c r="AF26" s="41"/>
      <c r="AG26" s="62"/>
      <c r="AH26" s="41"/>
      <c r="AI26" s="62"/>
      <c r="AJ26" s="41"/>
    </row>
    <row r="30" spans="1:36" x14ac:dyDescent="0.25">
      <c r="B30" s="339" t="s">
        <v>165</v>
      </c>
      <c r="C30" s="344"/>
      <c r="D30" s="344"/>
      <c r="E30" s="344"/>
      <c r="F30" s="344"/>
    </row>
    <row r="31" spans="1:36" x14ac:dyDescent="0.25">
      <c r="B31" s="344"/>
      <c r="C31" s="344"/>
      <c r="D31" s="344"/>
      <c r="E31" s="344"/>
      <c r="F31" s="344"/>
    </row>
  </sheetData>
  <mergeCells count="89">
    <mergeCell ref="B30:F31"/>
    <mergeCell ref="AE12:AF12"/>
    <mergeCell ref="AG12:AH12"/>
    <mergeCell ref="AI12:AJ12"/>
    <mergeCell ref="S12:T12"/>
    <mergeCell ref="U12:V12"/>
    <mergeCell ref="W12:X12"/>
    <mergeCell ref="Y12:Z12"/>
    <mergeCell ref="AA12:AB12"/>
    <mergeCell ref="AC12:AD12"/>
    <mergeCell ref="AI11:AJ11"/>
    <mergeCell ref="C12:D12"/>
    <mergeCell ref="E12:F12"/>
    <mergeCell ref="G12:H12"/>
    <mergeCell ref="I12:J12"/>
    <mergeCell ref="K12:L12"/>
    <mergeCell ref="M12:N12"/>
    <mergeCell ref="O12:P12"/>
    <mergeCell ref="Q12:R12"/>
    <mergeCell ref="W11:X11"/>
    <mergeCell ref="Y11:Z11"/>
    <mergeCell ref="AA11:AB11"/>
    <mergeCell ref="AC11:AD11"/>
    <mergeCell ref="AE11:AF11"/>
    <mergeCell ref="AG11:AH11"/>
    <mergeCell ref="K11:L11"/>
    <mergeCell ref="AA10:AB10"/>
    <mergeCell ref="AC10:AD10"/>
    <mergeCell ref="AE10:AF10"/>
    <mergeCell ref="AG10:AH10"/>
    <mergeCell ref="AI10:AJ10"/>
    <mergeCell ref="S10:T10"/>
    <mergeCell ref="U10:V10"/>
    <mergeCell ref="W10:X10"/>
    <mergeCell ref="Y10:Z10"/>
    <mergeCell ref="C11:D11"/>
    <mergeCell ref="E11:F11"/>
    <mergeCell ref="G11:H11"/>
    <mergeCell ref="I11:J11"/>
    <mergeCell ref="O10:P10"/>
    <mergeCell ref="M11:N11"/>
    <mergeCell ref="O11:P11"/>
    <mergeCell ref="Q11:R11"/>
    <mergeCell ref="S11:T11"/>
    <mergeCell ref="U11:V11"/>
    <mergeCell ref="AE9:AF9"/>
    <mergeCell ref="AG9:AH9"/>
    <mergeCell ref="AI9:AJ9"/>
    <mergeCell ref="C10:D10"/>
    <mergeCell ref="E10:F10"/>
    <mergeCell ref="G10:H10"/>
    <mergeCell ref="I10:J10"/>
    <mergeCell ref="K10:L10"/>
    <mergeCell ref="M10:N10"/>
    <mergeCell ref="S9:T9"/>
    <mergeCell ref="U9:V9"/>
    <mergeCell ref="W9:X9"/>
    <mergeCell ref="Y9:Z9"/>
    <mergeCell ref="AA9:AB9"/>
    <mergeCell ref="AC9:AD9"/>
    <mergeCell ref="Q10:R10"/>
    <mergeCell ref="AI8:AJ8"/>
    <mergeCell ref="C9:D9"/>
    <mergeCell ref="E9:F9"/>
    <mergeCell ref="G9:H9"/>
    <mergeCell ref="I9:J9"/>
    <mergeCell ref="K9:L9"/>
    <mergeCell ref="M9:N9"/>
    <mergeCell ref="O9:P9"/>
    <mergeCell ref="Q9:R9"/>
    <mergeCell ref="W8:X8"/>
    <mergeCell ref="Y8:Z8"/>
    <mergeCell ref="AA8:AB8"/>
    <mergeCell ref="AC8:AD8"/>
    <mergeCell ref="AE8:AF8"/>
    <mergeCell ref="AG8:AH8"/>
    <mergeCell ref="K8:L8"/>
    <mergeCell ref="M8:N8"/>
    <mergeCell ref="O8:P8"/>
    <mergeCell ref="Q8:R8"/>
    <mergeCell ref="S8:T8"/>
    <mergeCell ref="U8:V8"/>
    <mergeCell ref="A1:K3"/>
    <mergeCell ref="A4:B4"/>
    <mergeCell ref="A5:B5"/>
    <mergeCell ref="C8:D8"/>
    <mergeCell ref="E8:F8"/>
    <mergeCell ref="G8:H8"/>
    <mergeCell ref="I8:J8"/>
  </mergeCells>
  <dataValidations count="3">
    <dataValidation allowBlank="1" showInputMessage="1" showErrorMessage="1" prompt="Year" sqref="D5 V5" xr:uid="{371E1DBE-58B6-45AC-873B-E5A20A6DAB14}"/>
    <dataValidation errorStyle="warning" allowBlank="1" showInputMessage="1" showErrorMessage="1" error="Pick from list" promptTitle="Enter" prompt="Administrator" sqref="C4 U4" xr:uid="{72E8F4AA-6908-461B-AC15-C5F33D1F2DD7}"/>
    <dataValidation allowBlank="1" showInputMessage="1" showErrorMessage="1" prompt="Report Quarter" sqref="C5 U5" xr:uid="{A7C5420E-52E6-4D9B-88B3-D6E44721F069}"/>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BBBC-A166-446B-A9E1-2953D7610AE5}">
  <sheetPr>
    <tabColor rgb="FF00B050"/>
  </sheetPr>
  <dimension ref="A1:AD24"/>
  <sheetViews>
    <sheetView workbookViewId="0">
      <selection activeCell="E28" sqref="E28"/>
    </sheetView>
  </sheetViews>
  <sheetFormatPr defaultRowHeight="15" x14ac:dyDescent="0.25"/>
  <cols>
    <col min="2" max="2" width="24.85546875" customWidth="1"/>
    <col min="3" max="20" width="19.28515625" customWidth="1"/>
  </cols>
  <sheetData>
    <row r="1" spans="1:30" x14ac:dyDescent="0.25">
      <c r="A1" s="343" t="s">
        <v>166</v>
      </c>
      <c r="B1" s="315"/>
      <c r="C1" s="315"/>
      <c r="D1" s="315"/>
      <c r="E1" s="315"/>
      <c r="F1" s="315"/>
      <c r="G1" s="315"/>
      <c r="H1" s="315"/>
      <c r="I1" s="315"/>
      <c r="J1" s="315"/>
    </row>
    <row r="2" spans="1:30" x14ac:dyDescent="0.25">
      <c r="A2" s="315"/>
      <c r="B2" s="315"/>
      <c r="C2" s="315"/>
      <c r="D2" s="315"/>
      <c r="E2" s="315"/>
      <c r="F2" s="315"/>
      <c r="G2" s="315"/>
      <c r="H2" s="315"/>
      <c r="I2" s="315"/>
      <c r="J2" s="315"/>
    </row>
    <row r="3" spans="1:30" x14ac:dyDescent="0.25">
      <c r="A3" s="373" t="s">
        <v>148</v>
      </c>
      <c r="B3" s="315"/>
      <c r="C3" s="315"/>
      <c r="D3" s="315"/>
      <c r="E3" s="315"/>
      <c r="F3" s="315"/>
      <c r="G3" s="315"/>
    </row>
    <row r="4" spans="1:30" ht="18.75" x14ac:dyDescent="0.3">
      <c r="A4" s="391" t="s">
        <v>35</v>
      </c>
      <c r="B4" s="391"/>
      <c r="C4" s="12" t="str">
        <f>'CCA Admin Dashboard'!D3</f>
        <v>Good Energy LP</v>
      </c>
    </row>
    <row r="5" spans="1:30" ht="15.75" x14ac:dyDescent="0.25">
      <c r="A5" s="323" t="s">
        <v>37</v>
      </c>
      <c r="B5" s="323"/>
      <c r="C5" s="15" t="s">
        <v>215</v>
      </c>
      <c r="D5" s="16">
        <v>2024</v>
      </c>
    </row>
    <row r="7" spans="1:30" ht="16.5" thickBot="1" x14ac:dyDescent="0.3">
      <c r="C7" s="194" t="s">
        <v>162</v>
      </c>
      <c r="D7" s="194" t="s">
        <v>162</v>
      </c>
    </row>
    <row r="8" spans="1:30" ht="38.25" thickBot="1" x14ac:dyDescent="0.35">
      <c r="B8" s="53" t="s">
        <v>124</v>
      </c>
      <c r="C8" s="392" t="s">
        <v>167</v>
      </c>
      <c r="D8" s="393"/>
      <c r="E8" s="392" t="s">
        <v>49</v>
      </c>
      <c r="F8" s="393"/>
      <c r="G8" s="392"/>
      <c r="H8" s="393"/>
      <c r="I8" s="392"/>
      <c r="J8" s="393"/>
      <c r="K8" s="392"/>
      <c r="L8" s="393"/>
      <c r="M8" s="392"/>
      <c r="N8" s="393"/>
      <c r="O8" s="392"/>
      <c r="P8" s="393"/>
      <c r="Q8" s="392"/>
      <c r="R8" s="393"/>
      <c r="S8" s="392"/>
      <c r="T8" s="393"/>
      <c r="U8" s="197"/>
      <c r="V8" s="197"/>
      <c r="W8" s="197"/>
      <c r="X8" s="197"/>
      <c r="Y8" s="197"/>
      <c r="Z8" s="197"/>
      <c r="AA8" s="197"/>
      <c r="AB8" s="197"/>
      <c r="AC8" s="197"/>
      <c r="AD8" s="197"/>
    </row>
    <row r="9" spans="1:30" ht="38.25" thickBot="1" x14ac:dyDescent="0.35">
      <c r="B9" s="53" t="s">
        <v>43</v>
      </c>
      <c r="C9" s="394" t="s">
        <v>156</v>
      </c>
      <c r="D9" s="395"/>
      <c r="E9" s="394" t="s">
        <v>213</v>
      </c>
      <c r="F9" s="395"/>
      <c r="G9" s="394"/>
      <c r="H9" s="395"/>
      <c r="I9" s="394"/>
      <c r="J9" s="395"/>
      <c r="K9" s="396"/>
      <c r="L9" s="397"/>
      <c r="M9" s="394"/>
      <c r="N9" s="395"/>
      <c r="O9" s="394"/>
      <c r="P9" s="395"/>
      <c r="Q9" s="396"/>
      <c r="R9" s="397"/>
      <c r="S9" s="394"/>
      <c r="T9" s="395"/>
    </row>
    <row r="10" spans="1:30" ht="38.25" thickBot="1" x14ac:dyDescent="0.35">
      <c r="B10" s="52" t="s">
        <v>127</v>
      </c>
      <c r="C10" s="398">
        <v>1</v>
      </c>
      <c r="D10" s="399"/>
      <c r="E10" s="398">
        <v>1</v>
      </c>
      <c r="F10" s="399"/>
      <c r="G10" s="398"/>
      <c r="H10" s="399"/>
      <c r="I10" s="398"/>
      <c r="J10" s="399"/>
      <c r="K10" s="398"/>
      <c r="L10" s="399"/>
      <c r="M10" s="398"/>
      <c r="N10" s="399"/>
      <c r="O10" s="398"/>
      <c r="P10" s="399"/>
      <c r="Q10" s="398"/>
      <c r="R10" s="399"/>
      <c r="S10" s="398"/>
      <c r="T10" s="399"/>
    </row>
    <row r="11" spans="1:30" ht="57" thickBot="1" x14ac:dyDescent="0.35">
      <c r="B11" s="52" t="s">
        <v>128</v>
      </c>
      <c r="C11" s="48" t="s">
        <v>149</v>
      </c>
      <c r="D11" s="49" t="s">
        <v>150</v>
      </c>
      <c r="E11" s="48" t="s">
        <v>149</v>
      </c>
      <c r="F11" s="49" t="s">
        <v>150</v>
      </c>
      <c r="G11" s="48" t="s">
        <v>149</v>
      </c>
      <c r="H11" s="49" t="s">
        <v>150</v>
      </c>
      <c r="I11" s="48" t="s">
        <v>149</v>
      </c>
      <c r="J11" s="49" t="s">
        <v>150</v>
      </c>
      <c r="K11" s="48" t="s">
        <v>149</v>
      </c>
      <c r="L11" s="49" t="s">
        <v>150</v>
      </c>
      <c r="M11" s="48" t="s">
        <v>149</v>
      </c>
      <c r="N11" s="49" t="s">
        <v>150</v>
      </c>
      <c r="O11" s="48" t="s">
        <v>149</v>
      </c>
      <c r="P11" s="49" t="s">
        <v>150</v>
      </c>
      <c r="Q11" s="48" t="s">
        <v>149</v>
      </c>
      <c r="R11" s="49" t="s">
        <v>150</v>
      </c>
      <c r="S11" s="48" t="s">
        <v>149</v>
      </c>
      <c r="T11" s="49" t="s">
        <v>150</v>
      </c>
    </row>
    <row r="12" spans="1:30" x14ac:dyDescent="0.25">
      <c r="B12" s="26" t="s">
        <v>131</v>
      </c>
      <c r="C12" s="223">
        <v>0.55217300000000002</v>
      </c>
      <c r="D12" s="224">
        <v>0.55217300000000002</v>
      </c>
      <c r="E12" s="223">
        <v>0.38219499999999995</v>
      </c>
      <c r="F12" s="224">
        <v>0.37468899999999994</v>
      </c>
      <c r="G12" s="174"/>
      <c r="H12" s="175"/>
      <c r="I12" s="174"/>
      <c r="J12" s="175"/>
      <c r="K12" s="174"/>
      <c r="L12" s="175"/>
      <c r="M12" s="174"/>
      <c r="N12" s="175"/>
      <c r="O12" s="174"/>
      <c r="P12" s="175"/>
      <c r="Q12" s="174"/>
      <c r="R12" s="175"/>
      <c r="S12" s="174"/>
      <c r="T12" s="175"/>
    </row>
    <row r="13" spans="1:30" x14ac:dyDescent="0.25">
      <c r="B13" s="26" t="s">
        <v>132</v>
      </c>
      <c r="C13" s="223">
        <v>0.53944499999999995</v>
      </c>
      <c r="D13" s="224">
        <v>0.53944499999999995</v>
      </c>
      <c r="E13" s="223">
        <v>0.36604799999999998</v>
      </c>
      <c r="F13" s="224">
        <v>0.35858899999999999</v>
      </c>
      <c r="G13" s="174"/>
      <c r="H13" s="175"/>
      <c r="I13" s="174"/>
      <c r="J13" s="175"/>
      <c r="K13" s="174"/>
      <c r="L13" s="175"/>
      <c r="M13" s="174"/>
      <c r="N13" s="175"/>
      <c r="O13" s="174"/>
      <c r="P13" s="175"/>
      <c r="Q13" s="174"/>
      <c r="R13" s="175"/>
      <c r="S13" s="174"/>
      <c r="T13" s="175"/>
    </row>
    <row r="14" spans="1:30" x14ac:dyDescent="0.25">
      <c r="B14" s="26" t="s">
        <v>133</v>
      </c>
      <c r="C14" s="223">
        <v>0.49506699999999998</v>
      </c>
      <c r="D14" s="224">
        <v>0.49506699999999998</v>
      </c>
      <c r="E14" s="223">
        <v>0.35636499999999999</v>
      </c>
      <c r="F14" s="224">
        <v>0.34905999999999998</v>
      </c>
      <c r="G14" s="174"/>
      <c r="H14" s="175"/>
      <c r="I14" s="174"/>
      <c r="J14" s="175"/>
      <c r="K14" s="174"/>
      <c r="L14" s="175"/>
      <c r="M14" s="174"/>
      <c r="N14" s="175"/>
      <c r="O14" s="174"/>
      <c r="P14" s="175"/>
      <c r="Q14" s="174"/>
      <c r="R14" s="175"/>
      <c r="S14" s="174"/>
      <c r="T14" s="175"/>
    </row>
    <row r="15" spans="1:30" x14ac:dyDescent="0.25">
      <c r="B15" s="26" t="s">
        <v>134</v>
      </c>
      <c r="C15" s="223">
        <v>0.41305899999999995</v>
      </c>
      <c r="D15" s="224">
        <v>0.41305899999999995</v>
      </c>
      <c r="E15" s="223">
        <v>0.32211599999999996</v>
      </c>
      <c r="F15" s="224">
        <v>0.31502999999999998</v>
      </c>
      <c r="G15" s="174"/>
      <c r="H15" s="175"/>
      <c r="I15" s="174"/>
      <c r="J15" s="175"/>
      <c r="K15" s="174"/>
      <c r="L15" s="175"/>
      <c r="M15" s="174"/>
      <c r="N15" s="175"/>
      <c r="O15" s="174"/>
      <c r="P15" s="175"/>
      <c r="Q15" s="174"/>
      <c r="R15" s="175"/>
      <c r="S15" s="174"/>
      <c r="T15" s="175"/>
    </row>
    <row r="16" spans="1:30" x14ac:dyDescent="0.25">
      <c r="B16" s="26" t="s">
        <v>135</v>
      </c>
      <c r="C16" s="223">
        <v>0.33096599999999998</v>
      </c>
      <c r="D16" s="224">
        <v>0.33096599999999998</v>
      </c>
      <c r="E16" s="223">
        <v>0.31892399999999999</v>
      </c>
      <c r="F16" s="224">
        <v>0.30930500000000005</v>
      </c>
      <c r="G16" s="174"/>
      <c r="H16" s="175"/>
      <c r="I16" s="174"/>
      <c r="J16" s="175"/>
      <c r="K16" s="174"/>
      <c r="L16" s="175"/>
      <c r="M16" s="174"/>
      <c r="N16" s="175"/>
      <c r="O16" s="174"/>
      <c r="P16" s="175"/>
      <c r="Q16" s="174"/>
      <c r="R16" s="175"/>
      <c r="S16" s="174"/>
      <c r="T16" s="175"/>
    </row>
    <row r="17" spans="1:28" x14ac:dyDescent="0.25">
      <c r="B17" s="26" t="s">
        <v>136</v>
      </c>
      <c r="C17" s="223">
        <v>0.42999799999999999</v>
      </c>
      <c r="D17" s="224">
        <v>0.42999799999999999</v>
      </c>
      <c r="E17" s="223">
        <v>0.36352299999999999</v>
      </c>
      <c r="F17" s="224">
        <v>0.35309699999999999</v>
      </c>
      <c r="G17" s="174"/>
      <c r="H17" s="175"/>
      <c r="I17" s="174"/>
      <c r="J17" s="175"/>
      <c r="K17" s="174"/>
      <c r="L17" s="175"/>
      <c r="M17" s="174"/>
      <c r="N17" s="175"/>
      <c r="O17" s="174"/>
      <c r="P17" s="175"/>
      <c r="Q17" s="174"/>
      <c r="R17" s="175"/>
      <c r="S17" s="174"/>
      <c r="T17" s="175"/>
    </row>
    <row r="18" spans="1:28" x14ac:dyDescent="0.25">
      <c r="B18" s="26" t="s">
        <v>137</v>
      </c>
      <c r="C18" s="223">
        <v>0.46573899999999996</v>
      </c>
      <c r="D18" s="224">
        <v>0.46573899999999996</v>
      </c>
      <c r="E18" s="223">
        <v>0.3831</v>
      </c>
      <c r="F18" s="224">
        <v>0.37219400000000002</v>
      </c>
      <c r="G18" s="174"/>
      <c r="H18" s="175"/>
      <c r="I18" s="174"/>
      <c r="J18" s="175"/>
      <c r="K18" s="174"/>
      <c r="L18" s="175"/>
      <c r="M18" s="174"/>
      <c r="N18" s="175"/>
      <c r="O18" s="174"/>
      <c r="P18" s="175"/>
      <c r="Q18" s="174"/>
      <c r="R18" s="175"/>
      <c r="S18" s="174"/>
      <c r="T18" s="175"/>
    </row>
    <row r="19" spans="1:28" x14ac:dyDescent="0.25">
      <c r="B19" s="26" t="s">
        <v>138</v>
      </c>
      <c r="C19" s="223">
        <v>0.32039699999999999</v>
      </c>
      <c r="D19" s="224">
        <v>0.32039699999999999</v>
      </c>
      <c r="E19" s="223">
        <v>0.32129599999999997</v>
      </c>
      <c r="F19" s="224">
        <v>0.31149900000000003</v>
      </c>
      <c r="G19" s="174"/>
      <c r="H19" s="175"/>
      <c r="I19" s="174"/>
      <c r="J19" s="175"/>
      <c r="K19" s="174"/>
      <c r="L19" s="175"/>
      <c r="M19" s="174"/>
      <c r="N19" s="175"/>
      <c r="O19" s="174"/>
      <c r="P19" s="175"/>
      <c r="Q19" s="174"/>
      <c r="R19" s="175"/>
      <c r="S19" s="174"/>
      <c r="T19" s="175"/>
    </row>
    <row r="20" spans="1:28" x14ac:dyDescent="0.25">
      <c r="B20" s="26" t="s">
        <v>139</v>
      </c>
      <c r="C20" s="223">
        <v>0.33905619999999997</v>
      </c>
      <c r="D20" s="224">
        <v>0.33905619999999997</v>
      </c>
      <c r="E20" s="223">
        <v>0.2858</v>
      </c>
      <c r="F20" s="224">
        <v>0.276671</v>
      </c>
      <c r="G20" s="174"/>
      <c r="H20" s="175"/>
      <c r="I20" s="174"/>
      <c r="J20" s="175"/>
      <c r="K20" s="174"/>
      <c r="L20" s="175"/>
      <c r="M20" s="174"/>
      <c r="N20" s="175"/>
      <c r="O20" s="174"/>
      <c r="P20" s="175"/>
      <c r="Q20" s="174"/>
      <c r="R20" s="175"/>
      <c r="S20" s="174"/>
      <c r="T20" s="175"/>
    </row>
    <row r="21" spans="1:28" x14ac:dyDescent="0.25">
      <c r="B21" s="26" t="s">
        <v>140</v>
      </c>
      <c r="C21" s="223">
        <v>0.35896820000000002</v>
      </c>
      <c r="D21" s="223">
        <v>0.35896820000000002</v>
      </c>
      <c r="E21" s="223">
        <v>0.33135000000000003</v>
      </c>
      <c r="F21" s="264">
        <v>0.32139400000000001</v>
      </c>
      <c r="G21" s="174"/>
      <c r="H21" s="175"/>
      <c r="I21" s="174"/>
      <c r="J21" s="175"/>
      <c r="K21" s="174"/>
      <c r="L21" s="175"/>
      <c r="M21" s="174"/>
      <c r="N21" s="175"/>
      <c r="O21" s="174"/>
      <c r="P21" s="175"/>
      <c r="Q21" s="174"/>
      <c r="R21" s="175"/>
      <c r="S21" s="174"/>
      <c r="T21" s="175"/>
    </row>
    <row r="22" spans="1:28" x14ac:dyDescent="0.25">
      <c r="B22" s="26" t="s">
        <v>141</v>
      </c>
      <c r="C22" s="223">
        <v>0.42295119999999997</v>
      </c>
      <c r="D22" s="223">
        <v>0.42295119999999997</v>
      </c>
      <c r="E22" s="223">
        <v>0.35093600000000003</v>
      </c>
      <c r="F22" s="264">
        <v>0.34062300000000001</v>
      </c>
      <c r="G22" s="174"/>
      <c r="H22" s="175"/>
      <c r="I22" s="174"/>
      <c r="J22" s="175"/>
      <c r="K22" s="174"/>
      <c r="L22" s="175"/>
      <c r="M22" s="174"/>
      <c r="N22" s="175"/>
      <c r="O22" s="174"/>
      <c r="P22" s="175"/>
      <c r="Q22" s="174"/>
      <c r="R22" s="175"/>
      <c r="S22" s="174"/>
      <c r="T22" s="175"/>
    </row>
    <row r="23" spans="1:28" x14ac:dyDescent="0.25">
      <c r="B23" s="26" t="s">
        <v>142</v>
      </c>
      <c r="C23" s="223">
        <v>0.54398519999999995</v>
      </c>
      <c r="D23" s="223">
        <v>0.54398519999999995</v>
      </c>
      <c r="E23" s="223">
        <v>0.40968499999999997</v>
      </c>
      <c r="F23" s="264">
        <v>0.39820799999999995</v>
      </c>
      <c r="G23" s="174"/>
      <c r="H23" s="175"/>
      <c r="I23" s="174"/>
      <c r="J23" s="175"/>
      <c r="K23" s="174"/>
      <c r="L23" s="175"/>
      <c r="M23" s="174"/>
      <c r="N23" s="175"/>
      <c r="O23" s="174"/>
      <c r="P23" s="175"/>
      <c r="Q23" s="174"/>
      <c r="R23" s="175"/>
      <c r="S23" s="174"/>
      <c r="T23" s="175"/>
    </row>
    <row r="24" spans="1:28" ht="15.75" thickBot="1" x14ac:dyDescent="0.3">
      <c r="A24" s="4"/>
      <c r="B24" s="7" t="s">
        <v>143</v>
      </c>
      <c r="C24" s="263">
        <f>AVERAGE(C12:C23)</f>
        <v>0.43431706666666664</v>
      </c>
      <c r="D24" s="263">
        <f t="shared" ref="D24:F24" si="0">AVERAGE(D12:D23)</f>
        <v>0.43431706666666664</v>
      </c>
      <c r="E24" s="263">
        <f t="shared" si="0"/>
        <v>0.34927816666666661</v>
      </c>
      <c r="F24" s="263">
        <f t="shared" si="0"/>
        <v>0.34002991666666665</v>
      </c>
      <c r="G24" s="27"/>
      <c r="H24" s="56"/>
      <c r="I24" s="27"/>
      <c r="J24" s="56"/>
      <c r="K24" s="27"/>
      <c r="L24" s="56"/>
      <c r="M24" s="27"/>
      <c r="N24" s="56"/>
      <c r="O24" s="27"/>
      <c r="P24" s="56"/>
      <c r="Q24" s="27"/>
      <c r="R24" s="56"/>
      <c r="S24" s="27"/>
      <c r="T24" s="56"/>
      <c r="U24" s="30"/>
      <c r="V24" s="30"/>
      <c r="W24" s="30"/>
      <c r="X24" s="30"/>
      <c r="Y24" s="30"/>
      <c r="Z24" s="30"/>
      <c r="AA24" s="30"/>
      <c r="AB24" s="30"/>
    </row>
  </sheetData>
  <mergeCells count="31">
    <mergeCell ref="A3:G3"/>
    <mergeCell ref="A1:J2"/>
    <mergeCell ref="O10:P10"/>
    <mergeCell ref="Q10:R10"/>
    <mergeCell ref="S10:T10"/>
    <mergeCell ref="M9:N9"/>
    <mergeCell ref="O9:P9"/>
    <mergeCell ref="Q9:R9"/>
    <mergeCell ref="S9:T9"/>
    <mergeCell ref="M10:N10"/>
    <mergeCell ref="C10:D10"/>
    <mergeCell ref="E10:F10"/>
    <mergeCell ref="G10:H10"/>
    <mergeCell ref="I10:J10"/>
    <mergeCell ref="K10:L10"/>
    <mergeCell ref="K8:L8"/>
    <mergeCell ref="M8:N8"/>
    <mergeCell ref="O8:P8"/>
    <mergeCell ref="Q8:R8"/>
    <mergeCell ref="S8:T8"/>
    <mergeCell ref="C9:D9"/>
    <mergeCell ref="E9:F9"/>
    <mergeCell ref="G9:H9"/>
    <mergeCell ref="I9:J9"/>
    <mergeCell ref="K9:L9"/>
    <mergeCell ref="I8:J8"/>
    <mergeCell ref="A4:B4"/>
    <mergeCell ref="A5:B5"/>
    <mergeCell ref="C8:D8"/>
    <mergeCell ref="E8:F8"/>
    <mergeCell ref="G8:H8"/>
  </mergeCells>
  <dataValidations count="3">
    <dataValidation allowBlank="1" showInputMessage="1" showErrorMessage="1" prompt="Report Quarter" sqref="C5" xr:uid="{0CCBB07A-0479-4B92-B341-0CAFDE5CA0BB}"/>
    <dataValidation errorStyle="warning" allowBlank="1" showInputMessage="1" showErrorMessage="1" error="Pick from list" promptTitle="Enter" prompt="Administrator" sqref="C4" xr:uid="{27EC3743-7136-4DE7-BCA4-FEB2537AA28A}"/>
    <dataValidation allowBlank="1" showInputMessage="1" showErrorMessage="1" prompt="Year" sqref="D5" xr:uid="{9DBE99C1-6906-4B02-8A4F-406B3693D942}"/>
  </dataValidations>
  <hyperlinks>
    <hyperlink ref="A3" r:id="rId1" xr:uid="{0D1E543A-DE2D-4FA8-BE39-D81B32C61C33}"/>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7E9E-37BE-44D3-84F1-4CC25AA06026}">
  <sheetPr>
    <tabColor rgb="FF00B0F0"/>
  </sheetPr>
  <dimension ref="A1:U73"/>
  <sheetViews>
    <sheetView workbookViewId="0">
      <pane ySplit="8" topLeftCell="A70" activePane="bottomLeft" state="frozen"/>
      <selection activeCell="F16" sqref="F16"/>
      <selection pane="bottomLeft" activeCell="H77" sqref="H77"/>
    </sheetView>
  </sheetViews>
  <sheetFormatPr defaultRowHeight="15" x14ac:dyDescent="0.25"/>
  <cols>
    <col min="2" max="2" width="21.5703125" customWidth="1"/>
    <col min="3" max="3" width="17.85546875" customWidth="1"/>
    <col min="4" max="4" width="13.140625" bestFit="1" customWidth="1"/>
    <col min="5" max="5" width="13.28515625" customWidth="1"/>
    <col min="6" max="12" width="11.7109375" customWidth="1"/>
    <col min="13" max="13" width="14" customWidth="1"/>
    <col min="14" max="15" width="11.7109375" customWidth="1"/>
  </cols>
  <sheetData>
    <row r="1" spans="1:21" x14ac:dyDescent="0.25">
      <c r="A1" s="323" t="s">
        <v>168</v>
      </c>
      <c r="B1" s="323"/>
      <c r="C1" s="323"/>
      <c r="D1" s="323"/>
      <c r="E1" s="323"/>
      <c r="F1" s="323"/>
      <c r="G1" s="323"/>
      <c r="H1" s="323"/>
      <c r="I1" s="323"/>
      <c r="J1" s="323"/>
      <c r="K1" s="323"/>
      <c r="L1" s="323"/>
      <c r="M1" s="323"/>
      <c r="N1" s="323"/>
      <c r="O1" s="323"/>
    </row>
    <row r="2" spans="1:21" x14ac:dyDescent="0.25">
      <c r="A2" s="323"/>
      <c r="B2" s="323"/>
      <c r="C2" s="323"/>
      <c r="D2" s="323"/>
      <c r="E2" s="323"/>
      <c r="F2" s="323"/>
      <c r="G2" s="323"/>
      <c r="H2" s="323"/>
      <c r="I2" s="323"/>
      <c r="J2" s="323"/>
      <c r="K2" s="323"/>
      <c r="L2" s="323"/>
      <c r="M2" s="323"/>
      <c r="N2" s="323"/>
      <c r="O2" s="323"/>
    </row>
    <row r="3" spans="1:21" x14ac:dyDescent="0.25">
      <c r="A3" s="340"/>
      <c r="B3" s="340"/>
      <c r="C3" s="340"/>
      <c r="D3" s="340"/>
      <c r="E3" s="340"/>
      <c r="F3" s="340"/>
      <c r="G3" s="340"/>
      <c r="H3" s="340"/>
      <c r="I3" s="340"/>
      <c r="J3" s="340"/>
      <c r="K3" s="340"/>
      <c r="L3" s="340"/>
      <c r="M3" s="340"/>
      <c r="N3" s="340"/>
      <c r="O3" s="340"/>
    </row>
    <row r="4" spans="1:21" ht="15.75" x14ac:dyDescent="0.25">
      <c r="A4" s="400" t="s">
        <v>35</v>
      </c>
      <c r="B4" s="400"/>
      <c r="C4" s="12" t="str">
        <f>'CCA Admin Dashboard'!D3</f>
        <v>Good Energy LP</v>
      </c>
      <c r="D4" s="13"/>
      <c r="G4" s="14"/>
      <c r="H4" s="14"/>
      <c r="I4" s="14"/>
      <c r="J4" s="14"/>
      <c r="K4" s="14"/>
      <c r="L4" s="14"/>
      <c r="M4" s="14"/>
      <c r="N4" s="14"/>
      <c r="O4" s="14"/>
      <c r="P4" s="14"/>
      <c r="Q4" s="199"/>
      <c r="R4" s="199"/>
      <c r="S4" s="199"/>
      <c r="T4" s="199"/>
    </row>
    <row r="5" spans="1:21" ht="16.5" thickBot="1" x14ac:dyDescent="0.3">
      <c r="A5" s="323" t="s">
        <v>37</v>
      </c>
      <c r="B5" s="323"/>
      <c r="C5" s="15" t="s">
        <v>215</v>
      </c>
      <c r="D5" s="16">
        <v>2024</v>
      </c>
      <c r="G5" s="17"/>
      <c r="H5" s="14"/>
      <c r="I5" s="14"/>
      <c r="J5" s="14"/>
      <c r="K5" s="14"/>
      <c r="L5" s="14"/>
      <c r="M5" s="14"/>
      <c r="N5" s="14"/>
      <c r="O5" s="14"/>
      <c r="P5" s="14"/>
      <c r="Q5" s="14"/>
      <c r="R5" s="199"/>
      <c r="S5" s="199"/>
      <c r="T5" s="199"/>
      <c r="U5" s="199"/>
    </row>
    <row r="6" spans="1:21" ht="19.5" thickBot="1" x14ac:dyDescent="0.35">
      <c r="B6" s="1"/>
      <c r="C6" s="1"/>
      <c r="D6" s="1"/>
      <c r="E6" s="401" t="s">
        <v>169</v>
      </c>
      <c r="F6" s="402"/>
      <c r="G6" s="402"/>
      <c r="H6" s="402"/>
      <c r="I6" s="402"/>
      <c r="J6" s="402"/>
      <c r="K6" s="402"/>
      <c r="L6" s="402"/>
      <c r="M6" s="402"/>
      <c r="N6" s="402"/>
      <c r="O6" s="403"/>
    </row>
    <row r="7" spans="1:21" ht="18.75" x14ac:dyDescent="0.3">
      <c r="B7" s="1"/>
      <c r="C7" s="1"/>
      <c r="D7" s="1"/>
      <c r="E7" s="404" t="s">
        <v>170</v>
      </c>
      <c r="F7" s="405"/>
      <c r="G7" s="405"/>
      <c r="H7" s="405"/>
      <c r="I7" s="406"/>
      <c r="J7" s="407" t="s">
        <v>209</v>
      </c>
      <c r="K7" s="409" t="s">
        <v>171</v>
      </c>
      <c r="L7" s="409"/>
      <c r="M7" s="409"/>
      <c r="N7" s="409"/>
      <c r="O7" s="410"/>
    </row>
    <row r="8" spans="1:21" ht="104.25" customHeight="1" thickBot="1" x14ac:dyDescent="0.3">
      <c r="B8" s="197" t="s">
        <v>40</v>
      </c>
      <c r="C8" s="197" t="s">
        <v>41</v>
      </c>
      <c r="D8" s="197" t="s">
        <v>42</v>
      </c>
      <c r="E8" s="8" t="s">
        <v>172</v>
      </c>
      <c r="F8" s="9" t="s">
        <v>173</v>
      </c>
      <c r="G8" s="9" t="s">
        <v>40</v>
      </c>
      <c r="H8" s="9" t="s">
        <v>174</v>
      </c>
      <c r="I8" s="10" t="s">
        <v>42</v>
      </c>
      <c r="J8" s="408"/>
      <c r="K8" s="8" t="s">
        <v>175</v>
      </c>
      <c r="L8" s="9" t="s">
        <v>176</v>
      </c>
      <c r="M8" s="9" t="s">
        <v>177</v>
      </c>
      <c r="N8" s="9" t="s">
        <v>178</v>
      </c>
      <c r="O8" s="11" t="s">
        <v>179</v>
      </c>
    </row>
    <row r="9" spans="1:21" x14ac:dyDescent="0.25">
      <c r="B9" s="94" t="str">
        <f>IF(ISBLANK('Municipal Info Electric'!B9),"",'Municipal Info Electric'!B9)</f>
        <v>Chazy</v>
      </c>
      <c r="C9" s="95" t="str">
        <f>IF(ISBLANK('Municipal Info Electric'!C9),"",'Municipal Info Electric'!C9)</f>
        <v>Town</v>
      </c>
      <c r="D9" s="95" t="str">
        <f>IF(ISBLANK('Municipal Info Electric'!D9),"",'Municipal Info Electric'!D9)</f>
        <v>NYSEG</v>
      </c>
      <c r="E9" s="184"/>
      <c r="F9" s="203"/>
      <c r="G9" s="203"/>
      <c r="H9" s="203"/>
      <c r="I9" s="204"/>
      <c r="J9" s="243">
        <v>0</v>
      </c>
      <c r="K9" s="205"/>
      <c r="L9" s="203"/>
      <c r="M9" s="203"/>
      <c r="N9" s="203"/>
      <c r="O9" s="206"/>
    </row>
    <row r="10" spans="1:21" x14ac:dyDescent="0.25">
      <c r="B10" s="97" t="str">
        <f>IF(ISBLANK('Municipal Info Electric'!B10),"",'Municipal Info Electric'!B10)</f>
        <v>Cairo</v>
      </c>
      <c r="C10" s="98" t="str">
        <f>IF(ISBLANK('Municipal Info Electric'!C10),"",'Municipal Info Electric'!C10)</f>
        <v>Town</v>
      </c>
      <c r="D10" s="98" t="str">
        <f>IF(ISBLANK('Municipal Info Electric'!D10),"",'Municipal Info Electric'!D10)</f>
        <v>Central Hudson</v>
      </c>
      <c r="E10" s="188"/>
      <c r="F10" s="189">
        <v>10</v>
      </c>
      <c r="G10" s="189"/>
      <c r="H10" s="189"/>
      <c r="I10" s="190"/>
      <c r="J10" s="243">
        <v>10</v>
      </c>
      <c r="K10" s="205">
        <v>1</v>
      </c>
      <c r="L10" s="203"/>
      <c r="M10" s="203"/>
      <c r="N10" s="203">
        <v>9</v>
      </c>
      <c r="O10" s="192"/>
    </row>
    <row r="11" spans="1:21" x14ac:dyDescent="0.25">
      <c r="B11" s="97" t="str">
        <f>IF(ISBLANK('Municipal Info Electric'!B11),"",'Municipal Info Electric'!B11)</f>
        <v>Coxsackie</v>
      </c>
      <c r="C11" s="98" t="str">
        <f>IF(ISBLANK('Municipal Info Electric'!C11),"",'Municipal Info Electric'!C11)</f>
        <v>Village</v>
      </c>
      <c r="D11" s="98" t="str">
        <f>IF(ISBLANK('Municipal Info Electric'!D11),"",'Municipal Info Electric'!D11)</f>
        <v>Central Hudson</v>
      </c>
      <c r="E11" s="188"/>
      <c r="F11" s="189">
        <v>1</v>
      </c>
      <c r="G11" s="189"/>
      <c r="H11" s="189"/>
      <c r="I11" s="190"/>
      <c r="J11" s="243">
        <v>1</v>
      </c>
      <c r="K11" s="205"/>
      <c r="L11" s="203"/>
      <c r="M11" s="203"/>
      <c r="N11" s="203">
        <v>1</v>
      </c>
      <c r="O11" s="192"/>
    </row>
    <row r="12" spans="1:21" x14ac:dyDescent="0.25">
      <c r="B12" s="97" t="str">
        <f>IF(ISBLANK('Municipal Info Electric'!B12),"",'Municipal Info Electric'!B12)</f>
        <v>New Baltimore</v>
      </c>
      <c r="C12" s="98" t="str">
        <f>IF(ISBLANK('Municipal Info Electric'!C12),"",'Municipal Info Electric'!C12)</f>
        <v>Town</v>
      </c>
      <c r="D12" s="98" t="str">
        <f>IF(ISBLANK('Municipal Info Electric'!D12),"",'Municipal Info Electric'!D12)</f>
        <v>Central Hudson</v>
      </c>
      <c r="E12" s="188"/>
      <c r="F12" s="189"/>
      <c r="G12" s="189"/>
      <c r="H12" s="189"/>
      <c r="I12" s="190"/>
      <c r="J12" s="243">
        <v>0</v>
      </c>
      <c r="K12" s="205"/>
      <c r="L12" s="203"/>
      <c r="M12" s="203"/>
      <c r="N12" s="203"/>
      <c r="O12" s="265"/>
    </row>
    <row r="13" spans="1:21" x14ac:dyDescent="0.25">
      <c r="B13" s="97" t="str">
        <f>IF(ISBLANK('Municipal Info Electric'!B13),"",'Municipal Info Electric'!B13)</f>
        <v>Wesley Hills</v>
      </c>
      <c r="C13" s="98" t="str">
        <f>IF(ISBLANK('Municipal Info Electric'!C13),"",'Municipal Info Electric'!C13)</f>
        <v>Village</v>
      </c>
      <c r="D13" s="98" t="str">
        <f>IF(ISBLANK('Municipal Info Electric'!D13),"",'Municipal Info Electric'!D13)</f>
        <v>O&amp;R</v>
      </c>
      <c r="E13" s="188"/>
      <c r="F13" s="189">
        <v>1</v>
      </c>
      <c r="G13" s="189"/>
      <c r="H13" s="189"/>
      <c r="I13" s="190"/>
      <c r="J13" s="243">
        <v>1</v>
      </c>
      <c r="K13" s="205">
        <v>1</v>
      </c>
      <c r="L13" s="203"/>
      <c r="M13" s="203"/>
      <c r="N13" s="203"/>
      <c r="O13" s="192"/>
    </row>
    <row r="14" spans="1:21" x14ac:dyDescent="0.25">
      <c r="B14" s="97" t="str">
        <f>IF(ISBLANK('Municipal Info Electric'!B14),"",'Municipal Info Electric'!B14)</f>
        <v>Penfield</v>
      </c>
      <c r="C14" s="98" t="str">
        <f>IF(ISBLANK('Municipal Info Electric'!C14),"",'Municipal Info Electric'!C14)</f>
        <v>Town</v>
      </c>
      <c r="D14" s="98" t="str">
        <f>IF(ISBLANK('Municipal Info Electric'!D14),"",'Municipal Info Electric'!D14)</f>
        <v>RGE</v>
      </c>
      <c r="E14" s="188"/>
      <c r="F14" s="189">
        <v>62</v>
      </c>
      <c r="G14" s="189"/>
      <c r="H14" s="189"/>
      <c r="I14" s="190"/>
      <c r="J14" s="243">
        <v>62</v>
      </c>
      <c r="K14" s="205">
        <v>1</v>
      </c>
      <c r="L14" s="203"/>
      <c r="M14" s="203">
        <v>2</v>
      </c>
      <c r="N14" s="203">
        <v>58</v>
      </c>
      <c r="O14" s="265">
        <v>1</v>
      </c>
    </row>
    <row r="15" spans="1:21" x14ac:dyDescent="0.25">
      <c r="B15" s="97" t="str">
        <f>IF(ISBLANK('Municipal Info Electric'!B15),"",'Municipal Info Electric'!B15)</f>
        <v>Athens</v>
      </c>
      <c r="C15" s="98" t="str">
        <f>IF(ISBLANK('Municipal Info Electric'!C15),"",'Municipal Info Electric'!C15)</f>
        <v>Village</v>
      </c>
      <c r="D15" s="98" t="str">
        <f>IF(ISBLANK('Municipal Info Electric'!D15),"",'Municipal Info Electric'!D15)</f>
        <v>Central Hudson</v>
      </c>
      <c r="E15" s="188"/>
      <c r="F15" s="189"/>
      <c r="G15" s="189"/>
      <c r="H15" s="189"/>
      <c r="I15" s="190"/>
      <c r="J15" s="243">
        <v>0</v>
      </c>
      <c r="K15" s="205"/>
      <c r="L15" s="203"/>
      <c r="M15" s="203"/>
      <c r="N15" s="203"/>
      <c r="O15" s="192"/>
    </row>
    <row r="16" spans="1:21" x14ac:dyDescent="0.25">
      <c r="B16" s="97" t="str">
        <f>IF(ISBLANK('Municipal Info Electric'!B16),"",'Municipal Info Electric'!B16)</f>
        <v/>
      </c>
      <c r="C16" s="98" t="str">
        <f>IF(ISBLANK('Municipal Info Electric'!C16),"",'Municipal Info Electric'!C16)</f>
        <v/>
      </c>
      <c r="D16" s="98" t="str">
        <f>IF(ISBLANK('Municipal Info Electric'!D16),"",'Municipal Info Electric'!D16)</f>
        <v/>
      </c>
      <c r="E16" s="188"/>
      <c r="F16" s="150"/>
      <c r="G16" s="189"/>
      <c r="H16" s="189"/>
      <c r="I16" s="190"/>
      <c r="J16" s="187"/>
      <c r="K16" s="205"/>
      <c r="L16" s="203"/>
      <c r="M16" s="203"/>
      <c r="N16" s="203"/>
      <c r="O16" s="192"/>
    </row>
    <row r="17" spans="2:15" x14ac:dyDescent="0.25">
      <c r="B17" s="97" t="str">
        <f>IF(ISBLANK('Municipal Info Electric'!B17),"",'Municipal Info Electric'!B17)</f>
        <v/>
      </c>
      <c r="C17" s="98" t="str">
        <f>IF(ISBLANK('Municipal Info Electric'!C17),"",'Municipal Info Electric'!C17)</f>
        <v/>
      </c>
      <c r="D17" s="98" t="str">
        <f>IF(ISBLANK('Municipal Info Electric'!D17),"",'Municipal Info Electric'!D17)</f>
        <v/>
      </c>
      <c r="E17" s="188"/>
      <c r="F17" s="189"/>
      <c r="G17" s="189"/>
      <c r="H17" s="189"/>
      <c r="I17" s="190"/>
      <c r="J17" s="187"/>
      <c r="K17" s="205"/>
      <c r="L17" s="203"/>
      <c r="M17" s="203"/>
      <c r="N17" s="203"/>
      <c r="O17" s="192"/>
    </row>
    <row r="18" spans="2:15" x14ac:dyDescent="0.25">
      <c r="B18" s="97" t="str">
        <f>IF(ISBLANK('Municipal Info Electric'!B18),"",'Municipal Info Electric'!B18)</f>
        <v/>
      </c>
      <c r="C18" s="98" t="str">
        <f>IF(ISBLANK('Municipal Info Electric'!C18),"",'Municipal Info Electric'!C18)</f>
        <v/>
      </c>
      <c r="D18" s="98" t="str">
        <f>IF(ISBLANK('Municipal Info Electric'!D18),"",'Municipal Info Electric'!D18)</f>
        <v/>
      </c>
      <c r="E18" s="188"/>
      <c r="F18" s="189"/>
      <c r="G18" s="189"/>
      <c r="H18" s="189"/>
      <c r="I18" s="190"/>
      <c r="J18" s="187"/>
      <c r="K18" s="191"/>
      <c r="L18" s="189"/>
      <c r="M18" s="189"/>
      <c r="N18" s="189"/>
      <c r="O18" s="192"/>
    </row>
    <row r="19" spans="2:15" x14ac:dyDescent="0.25">
      <c r="B19" s="97" t="str">
        <f>'Municipal Info GAS'!B10</f>
        <v>Brookhaven</v>
      </c>
      <c r="C19" s="97" t="str">
        <f>'Municipal Info GAS'!C10</f>
        <v>Town</v>
      </c>
      <c r="D19" s="97" t="str">
        <f>'Municipal Info GAS'!D10</f>
        <v>National Grid (KEDLI)</v>
      </c>
      <c r="E19" s="191"/>
      <c r="F19" s="189"/>
      <c r="G19" s="189"/>
      <c r="H19" s="189"/>
      <c r="I19" s="190"/>
      <c r="J19" s="244">
        <v>0</v>
      </c>
      <c r="K19" s="191"/>
      <c r="L19" s="189"/>
      <c r="M19" s="189"/>
      <c r="N19" s="189"/>
      <c r="O19" s="192"/>
    </row>
    <row r="20" spans="2:15" x14ac:dyDescent="0.25">
      <c r="B20" s="97" t="s">
        <v>211</v>
      </c>
      <c r="C20" s="98" t="s">
        <v>48</v>
      </c>
      <c r="D20" s="98" t="s">
        <v>49</v>
      </c>
      <c r="E20" s="191"/>
      <c r="F20" s="189"/>
      <c r="G20" s="189"/>
      <c r="H20" s="189"/>
      <c r="I20" s="190"/>
      <c r="J20" s="243">
        <v>0</v>
      </c>
      <c r="K20" s="191"/>
      <c r="L20" s="189"/>
      <c r="M20" s="189"/>
      <c r="N20" s="189"/>
      <c r="O20" s="192"/>
    </row>
    <row r="21" spans="2:15" x14ac:dyDescent="0.25">
      <c r="B21" s="97" t="str">
        <f>IF(ISBLANK('Municipal Info Electric'!B21),"",'Municipal Info Electric'!B21)</f>
        <v/>
      </c>
      <c r="C21" s="98" t="str">
        <f>IF(ISBLANK('Municipal Info Electric'!C21),"",'Municipal Info Electric'!C21)</f>
        <v/>
      </c>
      <c r="D21" s="98" t="str">
        <f>IF(ISBLANK('Municipal Info Electric'!D21),"",'Municipal Info Electric'!D21)</f>
        <v/>
      </c>
      <c r="E21" s="191"/>
      <c r="F21" s="189"/>
      <c r="G21" s="189"/>
      <c r="H21" s="189"/>
      <c r="I21" s="190"/>
      <c r="J21" s="187"/>
      <c r="K21" s="191"/>
      <c r="L21" s="189"/>
      <c r="M21" s="189"/>
      <c r="N21" s="189"/>
      <c r="O21" s="192"/>
    </row>
    <row r="22" spans="2:15" x14ac:dyDescent="0.25">
      <c r="B22" s="97" t="str">
        <f>IF(ISBLANK('Municipal Info Electric'!B22),"",'Municipal Info Electric'!B22)</f>
        <v/>
      </c>
      <c r="C22" s="98" t="str">
        <f>IF(ISBLANK('Municipal Info Electric'!C22),"",'Municipal Info Electric'!C22)</f>
        <v/>
      </c>
      <c r="D22" s="98" t="str">
        <f>IF(ISBLANK('Municipal Info Electric'!D22),"",'Municipal Info Electric'!D22)</f>
        <v/>
      </c>
      <c r="E22" s="188"/>
      <c r="F22" s="189"/>
      <c r="G22" s="189"/>
      <c r="H22" s="189"/>
      <c r="I22" s="190"/>
      <c r="J22" s="187"/>
      <c r="K22" s="191"/>
      <c r="L22" s="189"/>
      <c r="M22" s="189"/>
      <c r="N22" s="189"/>
      <c r="O22" s="192"/>
    </row>
    <row r="23" spans="2:15" x14ac:dyDescent="0.25">
      <c r="B23" s="97" t="str">
        <f>IF(ISBLANK('Municipal Info Electric'!B23),"",'Municipal Info Electric'!B23)</f>
        <v/>
      </c>
      <c r="C23" s="98" t="str">
        <f>IF(ISBLANK('Municipal Info Electric'!C23),"",'Municipal Info Electric'!C23)</f>
        <v/>
      </c>
      <c r="D23" s="98" t="str">
        <f>IF(ISBLANK('Municipal Info Electric'!D23),"",'Municipal Info Electric'!D23)</f>
        <v/>
      </c>
      <c r="E23" s="188"/>
      <c r="F23" s="189"/>
      <c r="G23" s="189"/>
      <c r="H23" s="189"/>
      <c r="I23" s="190"/>
      <c r="J23" s="187"/>
      <c r="K23" s="191"/>
      <c r="L23" s="189"/>
      <c r="M23" s="189"/>
      <c r="N23" s="189"/>
      <c r="O23" s="192"/>
    </row>
    <row r="24" spans="2:15" x14ac:dyDescent="0.25">
      <c r="B24" s="97" t="str">
        <f>IF(ISBLANK('Municipal Info Electric'!B24),"",'Municipal Info Electric'!B24)</f>
        <v/>
      </c>
      <c r="C24" s="98" t="str">
        <f>IF(ISBLANK('Municipal Info Electric'!C24),"",'Municipal Info Electric'!C24)</f>
        <v/>
      </c>
      <c r="D24" s="98" t="str">
        <f>IF(ISBLANK('Municipal Info Electric'!D24),"",'Municipal Info Electric'!D24)</f>
        <v/>
      </c>
      <c r="E24" s="188"/>
      <c r="F24" s="189"/>
      <c r="G24" s="189"/>
      <c r="H24" s="189"/>
      <c r="I24" s="190"/>
      <c r="J24" s="187"/>
      <c r="K24" s="191"/>
      <c r="L24" s="189"/>
      <c r="M24" s="189"/>
      <c r="N24" s="189"/>
      <c r="O24" s="192"/>
    </row>
    <row r="25" spans="2:15" x14ac:dyDescent="0.25">
      <c r="B25" s="97" t="str">
        <f>IF(ISBLANK('Municipal Info Electric'!B25),"",'Municipal Info Electric'!B25)</f>
        <v/>
      </c>
      <c r="C25" s="98" t="str">
        <f>IF(ISBLANK('Municipal Info Electric'!C25),"",'Municipal Info Electric'!C25)</f>
        <v/>
      </c>
      <c r="D25" s="98" t="str">
        <f>IF(ISBLANK('Municipal Info Electric'!D25),"",'Municipal Info Electric'!D25)</f>
        <v/>
      </c>
      <c r="E25" s="188"/>
      <c r="F25" s="189"/>
      <c r="G25" s="189"/>
      <c r="H25" s="189"/>
      <c r="I25" s="190"/>
      <c r="J25" s="187"/>
      <c r="K25" s="191"/>
      <c r="L25" s="189"/>
      <c r="M25" s="189"/>
      <c r="N25" s="189"/>
      <c r="O25" s="192"/>
    </row>
    <row r="26" spans="2:15" x14ac:dyDescent="0.25">
      <c r="B26" s="97" t="str">
        <f>IF(ISBLANK('Municipal Info Electric'!B26),"",'Municipal Info Electric'!B26)</f>
        <v/>
      </c>
      <c r="C26" s="98" t="str">
        <f>IF(ISBLANK('Municipal Info Electric'!C26),"",'Municipal Info Electric'!C26)</f>
        <v/>
      </c>
      <c r="D26" s="98" t="str">
        <f>IF(ISBLANK('Municipal Info Electric'!D26),"",'Municipal Info Electric'!D26)</f>
        <v/>
      </c>
      <c r="E26" s="188"/>
      <c r="F26" s="189"/>
      <c r="G26" s="189"/>
      <c r="H26" s="189"/>
      <c r="I26" s="190"/>
      <c r="J26" s="187"/>
      <c r="K26" s="191"/>
      <c r="L26" s="189"/>
      <c r="M26" s="189"/>
      <c r="N26" s="189"/>
      <c r="O26" s="192"/>
    </row>
    <row r="27" spans="2:15" x14ac:dyDescent="0.25">
      <c r="B27" s="97" t="str">
        <f>IF(ISBLANK('Municipal Info Electric'!B27),"",'Municipal Info Electric'!B27)</f>
        <v/>
      </c>
      <c r="C27" s="98" t="str">
        <f>IF(ISBLANK('Municipal Info Electric'!C27),"",'Municipal Info Electric'!C27)</f>
        <v/>
      </c>
      <c r="D27" s="98" t="str">
        <f>IF(ISBLANK('Municipal Info Electric'!D27),"",'Municipal Info Electric'!D27)</f>
        <v/>
      </c>
      <c r="E27" s="188"/>
      <c r="F27" s="189"/>
      <c r="G27" s="189"/>
      <c r="H27" s="189"/>
      <c r="I27" s="190"/>
      <c r="J27" s="187"/>
      <c r="K27" s="191"/>
      <c r="L27" s="189"/>
      <c r="M27" s="189"/>
      <c r="N27" s="189"/>
      <c r="O27" s="192"/>
    </row>
    <row r="28" spans="2:15" x14ac:dyDescent="0.25">
      <c r="B28" s="97" t="str">
        <f>IF(ISBLANK('Municipal Info Electric'!B28),"",'Municipal Info Electric'!B28)</f>
        <v/>
      </c>
      <c r="C28" s="98" t="str">
        <f>IF(ISBLANK('Municipal Info Electric'!C28),"",'Municipal Info Electric'!C28)</f>
        <v/>
      </c>
      <c r="D28" s="98" t="str">
        <f>IF(ISBLANK('Municipal Info Electric'!D28),"",'Municipal Info Electric'!D28)</f>
        <v/>
      </c>
      <c r="E28" s="188"/>
      <c r="F28" s="189"/>
      <c r="G28" s="189"/>
      <c r="H28" s="189"/>
      <c r="I28" s="190"/>
      <c r="J28" s="187"/>
      <c r="K28" s="191"/>
      <c r="L28" s="189"/>
      <c r="M28" s="189"/>
      <c r="N28" s="189"/>
      <c r="O28" s="192"/>
    </row>
    <row r="29" spans="2:15" x14ac:dyDescent="0.25">
      <c r="B29" s="97" t="str">
        <f>IF(ISBLANK('Municipal Info Electric'!B29),"",'Municipal Info Electric'!B29)</f>
        <v/>
      </c>
      <c r="C29" s="98" t="str">
        <f>IF(ISBLANK('Municipal Info Electric'!C29),"",'Municipal Info Electric'!C29)</f>
        <v/>
      </c>
      <c r="D29" s="98" t="str">
        <f>IF(ISBLANK('Municipal Info Electric'!D29),"",'Municipal Info Electric'!D29)</f>
        <v/>
      </c>
      <c r="E29" s="188"/>
      <c r="F29" s="189"/>
      <c r="G29" s="189"/>
      <c r="H29" s="189"/>
      <c r="I29" s="190"/>
      <c r="J29" s="187"/>
      <c r="K29" s="191"/>
      <c r="L29" s="189"/>
      <c r="M29" s="189"/>
      <c r="N29" s="189"/>
      <c r="O29" s="192"/>
    </row>
    <row r="30" spans="2:15" x14ac:dyDescent="0.25">
      <c r="B30" s="97" t="str">
        <f>IF(ISBLANK('Municipal Info Electric'!B30),"",'Municipal Info Electric'!B30)</f>
        <v/>
      </c>
      <c r="C30" s="98" t="str">
        <f>IF(ISBLANK('Municipal Info Electric'!C30),"",'Municipal Info Electric'!C30)</f>
        <v/>
      </c>
      <c r="D30" s="98" t="str">
        <f>IF(ISBLANK('Municipal Info Electric'!D30),"",'Municipal Info Electric'!D30)</f>
        <v/>
      </c>
      <c r="E30" s="188"/>
      <c r="F30" s="189"/>
      <c r="G30" s="189"/>
      <c r="H30" s="189"/>
      <c r="I30" s="190"/>
      <c r="J30" s="187"/>
      <c r="K30" s="191"/>
      <c r="L30" s="189"/>
      <c r="M30" s="189"/>
      <c r="N30" s="189"/>
      <c r="O30" s="192"/>
    </row>
    <row r="31" spans="2:15" x14ac:dyDescent="0.25">
      <c r="B31" s="97" t="str">
        <f>IF(ISBLANK('Municipal Info Electric'!B31),"",'Municipal Info Electric'!B31)</f>
        <v/>
      </c>
      <c r="C31" s="98" t="str">
        <f>IF(ISBLANK('Municipal Info Electric'!C31),"",'Municipal Info Electric'!C31)</f>
        <v/>
      </c>
      <c r="D31" s="98" t="str">
        <f>IF(ISBLANK('Municipal Info Electric'!D31),"",'Municipal Info Electric'!D31)</f>
        <v/>
      </c>
      <c r="E31" s="191"/>
      <c r="F31" s="189"/>
      <c r="G31" s="189"/>
      <c r="H31" s="189"/>
      <c r="I31" s="190"/>
      <c r="J31" s="187"/>
      <c r="K31" s="191"/>
      <c r="L31" s="189"/>
      <c r="M31" s="189"/>
      <c r="N31" s="189"/>
      <c r="O31" s="192"/>
    </row>
    <row r="32" spans="2:15" x14ac:dyDescent="0.25">
      <c r="B32" s="97" t="str">
        <f>IF(ISBLANK('Municipal Info Electric'!B32),"",'Municipal Info Electric'!B32)</f>
        <v/>
      </c>
      <c r="C32" s="98" t="str">
        <f>IF(ISBLANK('Municipal Info Electric'!C32),"",'Municipal Info Electric'!C32)</f>
        <v/>
      </c>
      <c r="D32" s="98" t="str">
        <f>IF(ISBLANK('Municipal Info Electric'!D32),"",'Municipal Info Electric'!D32)</f>
        <v/>
      </c>
      <c r="E32" s="191"/>
      <c r="F32" s="189"/>
      <c r="G32" s="189"/>
      <c r="H32" s="189"/>
      <c r="I32" s="190"/>
      <c r="J32" s="187"/>
      <c r="K32" s="191"/>
      <c r="L32" s="189"/>
      <c r="M32" s="189"/>
      <c r="N32" s="189"/>
      <c r="O32" s="192"/>
    </row>
    <row r="33" spans="2:15" x14ac:dyDescent="0.25">
      <c r="B33" s="97" t="str">
        <f>IF(ISBLANK('Municipal Info Electric'!B33),"",'Municipal Info Electric'!B33)</f>
        <v/>
      </c>
      <c r="C33" s="98" t="str">
        <f>IF(ISBLANK('Municipal Info Electric'!C33),"",'Municipal Info Electric'!C33)</f>
        <v/>
      </c>
      <c r="D33" s="98" t="str">
        <f>IF(ISBLANK('Municipal Info Electric'!D33),"",'Municipal Info Electric'!D33)</f>
        <v/>
      </c>
      <c r="E33" s="191"/>
      <c r="F33" s="189"/>
      <c r="G33" s="189"/>
      <c r="H33" s="189"/>
      <c r="I33" s="190"/>
      <c r="J33" s="187"/>
      <c r="K33" s="191"/>
      <c r="L33" s="189"/>
      <c r="M33" s="189"/>
      <c r="N33" s="189"/>
      <c r="O33" s="192"/>
    </row>
    <row r="34" spans="2:15" x14ac:dyDescent="0.25">
      <c r="B34" s="97" t="str">
        <f>IF(ISBLANK('Municipal Info Electric'!B34),"",'Municipal Info Electric'!B34)</f>
        <v/>
      </c>
      <c r="C34" s="98" t="str">
        <f>IF(ISBLANK('Municipal Info Electric'!C34),"",'Municipal Info Electric'!C34)</f>
        <v/>
      </c>
      <c r="D34" s="98" t="str">
        <f>IF(ISBLANK('Municipal Info Electric'!D34),"",'Municipal Info Electric'!D34)</f>
        <v/>
      </c>
      <c r="E34" s="188"/>
      <c r="F34" s="189"/>
      <c r="G34" s="189"/>
      <c r="H34" s="189"/>
      <c r="I34" s="190"/>
      <c r="J34" s="187"/>
      <c r="K34" s="191"/>
      <c r="L34" s="189"/>
      <c r="M34" s="189"/>
      <c r="N34" s="189"/>
      <c r="O34" s="192"/>
    </row>
    <row r="35" spans="2:15" x14ac:dyDescent="0.25">
      <c r="B35" s="97" t="str">
        <f>IF(ISBLANK('Municipal Info Electric'!B35),"",'Municipal Info Electric'!B35)</f>
        <v/>
      </c>
      <c r="C35" s="98" t="str">
        <f>IF(ISBLANK('Municipal Info Electric'!C35),"",'Municipal Info Electric'!C35)</f>
        <v/>
      </c>
      <c r="D35" s="98" t="str">
        <f>IF(ISBLANK('Municipal Info Electric'!D35),"",'Municipal Info Electric'!D35)</f>
        <v/>
      </c>
      <c r="E35" s="188"/>
      <c r="F35" s="189"/>
      <c r="G35" s="189"/>
      <c r="H35" s="189"/>
      <c r="I35" s="190"/>
      <c r="J35" s="187"/>
      <c r="K35" s="191"/>
      <c r="L35" s="189"/>
      <c r="M35" s="189"/>
      <c r="N35" s="189"/>
      <c r="O35" s="192"/>
    </row>
    <row r="36" spans="2:15" x14ac:dyDescent="0.25">
      <c r="B36" s="97" t="str">
        <f>IF(ISBLANK('Municipal Info Electric'!B36),"",'Municipal Info Electric'!B36)</f>
        <v/>
      </c>
      <c r="C36" s="98" t="str">
        <f>IF(ISBLANK('Municipal Info Electric'!C36),"",'Municipal Info Electric'!C36)</f>
        <v/>
      </c>
      <c r="D36" s="98" t="str">
        <f>IF(ISBLANK('Municipal Info Electric'!D36),"",'Municipal Info Electric'!D36)</f>
        <v/>
      </c>
      <c r="E36" s="188"/>
      <c r="F36" s="189"/>
      <c r="G36" s="189"/>
      <c r="H36" s="189"/>
      <c r="I36" s="190"/>
      <c r="J36" s="187"/>
      <c r="K36" s="191"/>
      <c r="L36" s="189"/>
      <c r="M36" s="189"/>
      <c r="N36" s="189"/>
      <c r="O36" s="192"/>
    </row>
    <row r="37" spans="2:15" x14ac:dyDescent="0.25">
      <c r="B37" s="97" t="str">
        <f>IF(ISBLANK('Municipal Info Electric'!B37),"",'Municipal Info Electric'!B37)</f>
        <v/>
      </c>
      <c r="C37" s="98" t="str">
        <f>IF(ISBLANK('Municipal Info Electric'!C37),"",'Municipal Info Electric'!C37)</f>
        <v/>
      </c>
      <c r="D37" s="98" t="str">
        <f>IF(ISBLANK('Municipal Info Electric'!D37),"",'Municipal Info Electric'!D37)</f>
        <v/>
      </c>
      <c r="E37" s="188"/>
      <c r="F37" s="189"/>
      <c r="G37" s="189"/>
      <c r="H37" s="189"/>
      <c r="I37" s="190"/>
      <c r="J37" s="187"/>
      <c r="K37" s="191"/>
      <c r="L37" s="189"/>
      <c r="M37" s="189"/>
      <c r="N37" s="189"/>
      <c r="O37" s="192"/>
    </row>
    <row r="38" spans="2:15" x14ac:dyDescent="0.25">
      <c r="B38" s="97" t="str">
        <f>IF(ISBLANK('Municipal Info Electric'!B38),"",'Municipal Info Electric'!B38)</f>
        <v/>
      </c>
      <c r="C38" s="98" t="str">
        <f>IF(ISBLANK('Municipal Info Electric'!C38),"",'Municipal Info Electric'!C38)</f>
        <v/>
      </c>
      <c r="D38" s="98" t="str">
        <f>IF(ISBLANK('Municipal Info Electric'!D38),"",'Municipal Info Electric'!D38)</f>
        <v/>
      </c>
      <c r="E38" s="188"/>
      <c r="F38" s="189"/>
      <c r="G38" s="189"/>
      <c r="H38" s="189"/>
      <c r="I38" s="190"/>
      <c r="J38" s="187"/>
      <c r="K38" s="191"/>
      <c r="L38" s="189"/>
      <c r="M38" s="189"/>
      <c r="N38" s="189"/>
      <c r="O38" s="192"/>
    </row>
    <row r="39" spans="2:15" x14ac:dyDescent="0.25">
      <c r="B39" s="97" t="str">
        <f>IF(ISBLANK('Municipal Info Electric'!B39),"",'Municipal Info Electric'!B39)</f>
        <v/>
      </c>
      <c r="C39" s="98" t="str">
        <f>IF(ISBLANK('Municipal Info Electric'!C39),"",'Municipal Info Electric'!C39)</f>
        <v/>
      </c>
      <c r="D39" s="98" t="str">
        <f>IF(ISBLANK('Municipal Info Electric'!D39),"",'Municipal Info Electric'!D39)</f>
        <v/>
      </c>
      <c r="E39" s="188"/>
      <c r="F39" s="189"/>
      <c r="G39" s="189"/>
      <c r="H39" s="189"/>
      <c r="I39" s="190"/>
      <c r="J39" s="187"/>
      <c r="K39" s="191"/>
      <c r="L39" s="189"/>
      <c r="M39" s="189"/>
      <c r="N39" s="189"/>
      <c r="O39" s="192"/>
    </row>
    <row r="40" spans="2:15" x14ac:dyDescent="0.25">
      <c r="B40" s="97" t="str">
        <f>IF(ISBLANK('Municipal Info Electric'!B40),"",'Municipal Info Electric'!B40)</f>
        <v/>
      </c>
      <c r="C40" s="98" t="str">
        <f>IF(ISBLANK('Municipal Info Electric'!C40),"",'Municipal Info Electric'!C40)</f>
        <v/>
      </c>
      <c r="D40" s="98" t="str">
        <f>IF(ISBLANK('Municipal Info Electric'!D40),"",'Municipal Info Electric'!D40)</f>
        <v/>
      </c>
      <c r="E40" s="188"/>
      <c r="F40" s="189"/>
      <c r="G40" s="189"/>
      <c r="H40" s="189"/>
      <c r="I40" s="190"/>
      <c r="J40" s="187"/>
      <c r="K40" s="191"/>
      <c r="L40" s="189"/>
      <c r="M40" s="189"/>
      <c r="N40" s="189"/>
      <c r="O40" s="192"/>
    </row>
    <row r="41" spans="2:15" x14ac:dyDescent="0.25">
      <c r="B41" s="97" t="str">
        <f>IF(ISBLANK('Municipal Info Electric'!B41),"",'Municipal Info Electric'!B41)</f>
        <v/>
      </c>
      <c r="C41" s="98" t="str">
        <f>IF(ISBLANK('Municipal Info Electric'!C41),"",'Municipal Info Electric'!C41)</f>
        <v/>
      </c>
      <c r="D41" s="98" t="str">
        <f>IF(ISBLANK('Municipal Info Electric'!D41),"",'Municipal Info Electric'!D41)</f>
        <v/>
      </c>
      <c r="E41" s="188"/>
      <c r="F41" s="189"/>
      <c r="G41" s="189"/>
      <c r="H41" s="189"/>
      <c r="I41" s="190"/>
      <c r="J41" s="187"/>
      <c r="K41" s="191"/>
      <c r="L41" s="189"/>
      <c r="M41" s="189"/>
      <c r="N41" s="189"/>
      <c r="O41" s="192"/>
    </row>
    <row r="42" spans="2:15" x14ac:dyDescent="0.25">
      <c r="B42" s="97" t="str">
        <f>IF(ISBLANK('Municipal Info Electric'!B42),"",'Municipal Info Electric'!B42)</f>
        <v/>
      </c>
      <c r="C42" s="98" t="str">
        <f>IF(ISBLANK('Municipal Info Electric'!C42),"",'Municipal Info Electric'!C42)</f>
        <v/>
      </c>
      <c r="D42" s="98" t="str">
        <f>IF(ISBLANK('Municipal Info Electric'!D42),"",'Municipal Info Electric'!D42)</f>
        <v/>
      </c>
      <c r="E42" s="188"/>
      <c r="F42" s="189"/>
      <c r="G42" s="189"/>
      <c r="H42" s="189"/>
      <c r="I42" s="190"/>
      <c r="J42" s="187"/>
      <c r="K42" s="191"/>
      <c r="L42" s="189"/>
      <c r="M42" s="189"/>
      <c r="N42" s="189"/>
      <c r="O42" s="192"/>
    </row>
    <row r="43" spans="2:15" x14ac:dyDescent="0.25">
      <c r="B43" s="97" t="str">
        <f>IF(ISBLANK('Municipal Info Electric'!B43),"",'Municipal Info Electric'!B43)</f>
        <v/>
      </c>
      <c r="C43" s="98" t="str">
        <f>IF(ISBLANK('Municipal Info Electric'!C43),"",'Municipal Info Electric'!C43)</f>
        <v/>
      </c>
      <c r="D43" s="98" t="str">
        <f>IF(ISBLANK('Municipal Info Electric'!D43),"",'Municipal Info Electric'!D43)</f>
        <v/>
      </c>
      <c r="E43" s="191"/>
      <c r="F43" s="189"/>
      <c r="G43" s="189"/>
      <c r="H43" s="189"/>
      <c r="I43" s="190"/>
      <c r="J43" s="187"/>
      <c r="K43" s="191"/>
      <c r="L43" s="189"/>
      <c r="M43" s="189"/>
      <c r="N43" s="189"/>
      <c r="O43" s="192"/>
    </row>
    <row r="44" spans="2:15" x14ac:dyDescent="0.25">
      <c r="B44" s="97" t="str">
        <f>IF(ISBLANK('Municipal Info Electric'!B44),"",'Municipal Info Electric'!B44)</f>
        <v/>
      </c>
      <c r="C44" s="98" t="str">
        <f>IF(ISBLANK('Municipal Info Electric'!C44),"",'Municipal Info Electric'!C44)</f>
        <v/>
      </c>
      <c r="D44" s="98" t="str">
        <f>IF(ISBLANK('Municipal Info Electric'!D44),"",'Municipal Info Electric'!D44)</f>
        <v/>
      </c>
      <c r="E44" s="191"/>
      <c r="F44" s="189"/>
      <c r="G44" s="189"/>
      <c r="H44" s="189"/>
      <c r="I44" s="190"/>
      <c r="J44" s="187"/>
      <c r="K44" s="191"/>
      <c r="L44" s="189"/>
      <c r="M44" s="189"/>
      <c r="N44" s="189"/>
      <c r="O44" s="192"/>
    </row>
    <row r="45" spans="2:15" x14ac:dyDescent="0.25">
      <c r="B45" s="97" t="str">
        <f>IF(ISBLANK('Municipal Info Electric'!B45),"",'Municipal Info Electric'!B45)</f>
        <v/>
      </c>
      <c r="C45" s="98" t="str">
        <f>IF(ISBLANK('Municipal Info Electric'!C45),"",'Municipal Info Electric'!C45)</f>
        <v/>
      </c>
      <c r="D45" s="98" t="str">
        <f>IF(ISBLANK('Municipal Info Electric'!D45),"",'Municipal Info Electric'!D45)</f>
        <v/>
      </c>
      <c r="E45" s="191"/>
      <c r="F45" s="189"/>
      <c r="G45" s="189"/>
      <c r="H45" s="189"/>
      <c r="I45" s="190"/>
      <c r="J45" s="187"/>
      <c r="K45" s="191"/>
      <c r="L45" s="189"/>
      <c r="M45" s="189"/>
      <c r="N45" s="189"/>
      <c r="O45" s="192"/>
    </row>
    <row r="46" spans="2:15" x14ac:dyDescent="0.25">
      <c r="B46" s="97" t="str">
        <f>IF(ISBLANK('Municipal Info Electric'!B46),"",'Municipal Info Electric'!B46)</f>
        <v/>
      </c>
      <c r="C46" s="98" t="str">
        <f>IF(ISBLANK('Municipal Info Electric'!C46),"",'Municipal Info Electric'!C46)</f>
        <v/>
      </c>
      <c r="D46" s="98" t="str">
        <f>IF(ISBLANK('Municipal Info Electric'!D46),"",'Municipal Info Electric'!D46)</f>
        <v/>
      </c>
      <c r="E46" s="191"/>
      <c r="F46" s="189"/>
      <c r="G46" s="189"/>
      <c r="H46" s="189"/>
      <c r="I46" s="190"/>
      <c r="J46" s="187"/>
      <c r="K46" s="191"/>
      <c r="L46" s="189"/>
      <c r="M46" s="189"/>
      <c r="N46" s="189"/>
      <c r="O46" s="192"/>
    </row>
    <row r="47" spans="2:15" x14ac:dyDescent="0.25">
      <c r="B47" s="97" t="str">
        <f>IF(ISBLANK('Municipal Info Electric'!B47),"",'Municipal Info Electric'!B47)</f>
        <v/>
      </c>
      <c r="C47" s="98" t="str">
        <f>IF(ISBLANK('Municipal Info Electric'!C47),"",'Municipal Info Electric'!C47)</f>
        <v/>
      </c>
      <c r="D47" s="98" t="str">
        <f>IF(ISBLANK('Municipal Info Electric'!D47),"",'Municipal Info Electric'!D47)</f>
        <v/>
      </c>
      <c r="E47" s="191"/>
      <c r="F47" s="189"/>
      <c r="G47" s="189"/>
      <c r="H47" s="189"/>
      <c r="I47" s="190"/>
      <c r="J47" s="187"/>
      <c r="K47" s="191"/>
      <c r="L47" s="189"/>
      <c r="M47" s="189"/>
      <c r="N47" s="189"/>
      <c r="O47" s="192"/>
    </row>
    <row r="48" spans="2:15" x14ac:dyDescent="0.25">
      <c r="B48" s="97" t="str">
        <f>IF(ISBLANK('Municipal Info Electric'!B48),"",'Municipal Info Electric'!B48)</f>
        <v/>
      </c>
      <c r="C48" s="98" t="str">
        <f>IF(ISBLANK('Municipal Info Electric'!C48),"",'Municipal Info Electric'!C48)</f>
        <v/>
      </c>
      <c r="D48" s="98" t="str">
        <f>IF(ISBLANK('Municipal Info Electric'!D48),"",'Municipal Info Electric'!D48)</f>
        <v/>
      </c>
      <c r="E48" s="191"/>
      <c r="F48" s="189"/>
      <c r="G48" s="189"/>
      <c r="H48" s="189"/>
      <c r="I48" s="190"/>
      <c r="J48" s="187"/>
      <c r="K48" s="191"/>
      <c r="L48" s="189"/>
      <c r="M48" s="189"/>
      <c r="N48" s="189"/>
      <c r="O48" s="192"/>
    </row>
    <row r="49" spans="2:15" x14ac:dyDescent="0.25">
      <c r="B49" s="97" t="str">
        <f>IF(ISBLANK('Municipal Info Electric'!B49),"",'Municipal Info Electric'!B49)</f>
        <v/>
      </c>
      <c r="C49" s="98" t="str">
        <f>IF(ISBLANK('Municipal Info Electric'!C49),"",'Municipal Info Electric'!C49)</f>
        <v/>
      </c>
      <c r="D49" s="98" t="str">
        <f>IF(ISBLANK('Municipal Info Electric'!D49),"",'Municipal Info Electric'!D49)</f>
        <v/>
      </c>
      <c r="E49" s="191"/>
      <c r="F49" s="189"/>
      <c r="G49" s="189"/>
      <c r="H49" s="189"/>
      <c r="I49" s="190"/>
      <c r="J49" s="187"/>
      <c r="K49" s="191"/>
      <c r="L49" s="189"/>
      <c r="M49" s="189"/>
      <c r="N49" s="189"/>
      <c r="O49" s="192"/>
    </row>
    <row r="50" spans="2:15" x14ac:dyDescent="0.25">
      <c r="B50" s="97" t="str">
        <f>IF(ISBLANK('Municipal Info Electric'!B50),"",'Municipal Info Electric'!B50)</f>
        <v/>
      </c>
      <c r="C50" s="98" t="str">
        <f>IF(ISBLANK('Municipal Info Electric'!C50),"",'Municipal Info Electric'!C50)</f>
        <v/>
      </c>
      <c r="D50" s="98" t="str">
        <f>IF(ISBLANK('Municipal Info Electric'!D50),"",'Municipal Info Electric'!D50)</f>
        <v/>
      </c>
      <c r="E50" s="191"/>
      <c r="F50" s="189"/>
      <c r="G50" s="189"/>
      <c r="H50" s="189"/>
      <c r="I50" s="190"/>
      <c r="J50" s="187"/>
      <c r="K50" s="191"/>
      <c r="L50" s="189"/>
      <c r="M50" s="189"/>
      <c r="N50" s="189"/>
      <c r="O50" s="192"/>
    </row>
    <row r="51" spans="2:15" x14ac:dyDescent="0.25">
      <c r="B51" s="97" t="str">
        <f>IF(ISBLANK('Municipal Info Electric'!B51),"",'Municipal Info Electric'!B51)</f>
        <v/>
      </c>
      <c r="C51" s="98" t="str">
        <f>IF(ISBLANK('Municipal Info Electric'!C51),"",'Municipal Info Electric'!C51)</f>
        <v/>
      </c>
      <c r="D51" s="98" t="str">
        <f>IF(ISBLANK('Municipal Info Electric'!D51),"",'Municipal Info Electric'!D51)</f>
        <v/>
      </c>
      <c r="E51" s="191"/>
      <c r="F51" s="189"/>
      <c r="G51" s="189"/>
      <c r="H51" s="189"/>
      <c r="I51" s="190"/>
      <c r="J51" s="187"/>
      <c r="K51" s="191"/>
      <c r="L51" s="189"/>
      <c r="M51" s="189"/>
      <c r="N51" s="189"/>
      <c r="O51" s="192"/>
    </row>
    <row r="52" spans="2:15" x14ac:dyDescent="0.25">
      <c r="B52" s="97" t="str">
        <f>IF(ISBLANK('Municipal Info Electric'!B52),"",'Municipal Info Electric'!B52)</f>
        <v/>
      </c>
      <c r="C52" s="98" t="str">
        <f>IF(ISBLANK('Municipal Info Electric'!C52),"",'Municipal Info Electric'!C52)</f>
        <v/>
      </c>
      <c r="D52" s="98" t="str">
        <f>IF(ISBLANK('Municipal Info Electric'!D52),"",'Municipal Info Electric'!D52)</f>
        <v/>
      </c>
      <c r="E52" s="191"/>
      <c r="F52" s="189"/>
      <c r="G52" s="189"/>
      <c r="H52" s="189"/>
      <c r="I52" s="190"/>
      <c r="J52" s="187"/>
      <c r="K52" s="191"/>
      <c r="L52" s="189"/>
      <c r="M52" s="189"/>
      <c r="N52" s="189"/>
      <c r="O52" s="192"/>
    </row>
    <row r="53" spans="2:15" x14ac:dyDescent="0.25">
      <c r="B53" s="97" t="str">
        <f>IF(ISBLANK('Municipal Info Electric'!B53),"",'Municipal Info Electric'!B53)</f>
        <v/>
      </c>
      <c r="C53" s="98" t="str">
        <f>IF(ISBLANK('Municipal Info Electric'!C53),"",'Municipal Info Electric'!C53)</f>
        <v/>
      </c>
      <c r="D53" s="98" t="str">
        <f>IF(ISBLANK('Municipal Info Electric'!D53),"",'Municipal Info Electric'!D53)</f>
        <v/>
      </c>
      <c r="E53" s="188"/>
      <c r="F53" s="189"/>
      <c r="G53" s="189"/>
      <c r="H53" s="189"/>
      <c r="I53" s="190"/>
      <c r="J53" s="187"/>
      <c r="K53" s="191"/>
      <c r="L53" s="189"/>
      <c r="M53" s="189"/>
      <c r="N53" s="189"/>
      <c r="O53" s="192"/>
    </row>
    <row r="54" spans="2:15" x14ac:dyDescent="0.25">
      <c r="B54" s="97" t="str">
        <f>IF(ISBLANK('Municipal Info Electric'!B54),"",'Municipal Info Electric'!B54)</f>
        <v/>
      </c>
      <c r="C54" s="98" t="str">
        <f>IF(ISBLANK('Municipal Info Electric'!C54),"",'Municipal Info Electric'!C54)</f>
        <v/>
      </c>
      <c r="D54" s="98" t="str">
        <f>IF(ISBLANK('Municipal Info Electric'!D54),"",'Municipal Info Electric'!D54)</f>
        <v/>
      </c>
      <c r="E54" s="188"/>
      <c r="F54" s="189"/>
      <c r="G54" s="189"/>
      <c r="H54" s="189"/>
      <c r="I54" s="190"/>
      <c r="J54" s="187"/>
      <c r="K54" s="191"/>
      <c r="L54" s="189"/>
      <c r="M54" s="189"/>
      <c r="N54" s="189"/>
      <c r="O54" s="192"/>
    </row>
    <row r="55" spans="2:15" x14ac:dyDescent="0.25">
      <c r="B55" s="97" t="str">
        <f>IF(ISBLANK('Municipal Info Electric'!B55),"",'Municipal Info Electric'!B55)</f>
        <v/>
      </c>
      <c r="C55" s="98" t="str">
        <f>IF(ISBLANK('Municipal Info Electric'!C55),"",'Municipal Info Electric'!C55)</f>
        <v/>
      </c>
      <c r="D55" s="98" t="str">
        <f>IF(ISBLANK('Municipal Info Electric'!D55),"",'Municipal Info Electric'!D55)</f>
        <v/>
      </c>
      <c r="E55" s="188"/>
      <c r="F55" s="189"/>
      <c r="G55" s="189"/>
      <c r="H55" s="189"/>
      <c r="I55" s="190"/>
      <c r="J55" s="187"/>
      <c r="K55" s="191"/>
      <c r="L55" s="189"/>
      <c r="M55" s="189"/>
      <c r="N55" s="189"/>
      <c r="O55" s="192"/>
    </row>
    <row r="56" spans="2:15" x14ac:dyDescent="0.25">
      <c r="B56" s="97" t="str">
        <f>IF(ISBLANK('Municipal Info Electric'!B56),"",'Municipal Info Electric'!B56)</f>
        <v/>
      </c>
      <c r="C56" s="98" t="str">
        <f>IF(ISBLANK('Municipal Info Electric'!C56),"",'Municipal Info Electric'!C56)</f>
        <v/>
      </c>
      <c r="D56" s="98" t="str">
        <f>IF(ISBLANK('Municipal Info Electric'!D56),"",'Municipal Info Electric'!D56)</f>
        <v/>
      </c>
      <c r="E56" s="188"/>
      <c r="F56" s="189"/>
      <c r="G56" s="189"/>
      <c r="H56" s="189"/>
      <c r="I56" s="190"/>
      <c r="J56" s="187"/>
      <c r="K56" s="191"/>
      <c r="L56" s="189"/>
      <c r="M56" s="189"/>
      <c r="N56" s="189"/>
      <c r="O56" s="192"/>
    </row>
    <row r="57" spans="2:15" x14ac:dyDescent="0.25">
      <c r="B57" s="97" t="str">
        <f>IF(ISBLANK('Municipal Info Electric'!B57),"",'Municipal Info Electric'!B57)</f>
        <v/>
      </c>
      <c r="C57" s="98" t="str">
        <f>IF(ISBLANK('Municipal Info Electric'!C57),"",'Municipal Info Electric'!C57)</f>
        <v/>
      </c>
      <c r="D57" s="98" t="str">
        <f>IF(ISBLANK('Municipal Info Electric'!D57),"",'Municipal Info Electric'!D57)</f>
        <v/>
      </c>
      <c r="E57" s="188"/>
      <c r="F57" s="189"/>
      <c r="G57" s="189"/>
      <c r="H57" s="189"/>
      <c r="I57" s="190"/>
      <c r="J57" s="187"/>
      <c r="K57" s="191"/>
      <c r="L57" s="189"/>
      <c r="M57" s="189"/>
      <c r="N57" s="189"/>
      <c r="O57" s="192"/>
    </row>
    <row r="58" spans="2:15" x14ac:dyDescent="0.25">
      <c r="B58" s="97" t="str">
        <f>IF(ISBLANK('Municipal Info Electric'!B58),"",'Municipal Info Electric'!B58)</f>
        <v/>
      </c>
      <c r="C58" s="98" t="str">
        <f>IF(ISBLANK('Municipal Info Electric'!C58),"",'Municipal Info Electric'!C58)</f>
        <v/>
      </c>
      <c r="D58" s="98" t="str">
        <f>IF(ISBLANK('Municipal Info Electric'!D58),"",'Municipal Info Electric'!D58)</f>
        <v/>
      </c>
      <c r="E58" s="188"/>
      <c r="F58" s="189"/>
      <c r="G58" s="189"/>
      <c r="H58" s="189"/>
      <c r="I58" s="190"/>
      <c r="J58" s="187"/>
      <c r="K58" s="191"/>
      <c r="L58" s="189"/>
      <c r="M58" s="189"/>
      <c r="N58" s="189"/>
      <c r="O58" s="192"/>
    </row>
    <row r="59" spans="2:15" x14ac:dyDescent="0.25">
      <c r="B59" s="97" t="str">
        <f>IF(ISBLANK('Municipal Info Electric'!B59),"",'Municipal Info Electric'!B59)</f>
        <v/>
      </c>
      <c r="C59" s="98" t="str">
        <f>IF(ISBLANK('Municipal Info Electric'!C59),"",'Municipal Info Electric'!C59)</f>
        <v/>
      </c>
      <c r="D59" s="98" t="str">
        <f>IF(ISBLANK('Municipal Info Electric'!D59),"",'Municipal Info Electric'!D59)</f>
        <v/>
      </c>
      <c r="E59" s="188"/>
      <c r="F59" s="189"/>
      <c r="G59" s="189"/>
      <c r="H59" s="189"/>
      <c r="I59" s="190"/>
      <c r="J59" s="187"/>
      <c r="K59" s="191"/>
      <c r="L59" s="189"/>
      <c r="M59" s="189"/>
      <c r="N59" s="189"/>
      <c r="O59" s="192"/>
    </row>
    <row r="60" spans="2:15" x14ac:dyDescent="0.25">
      <c r="B60" s="97" t="str">
        <f>IF(ISBLANK('Municipal Info Electric'!B60),"",'Municipal Info Electric'!B60)</f>
        <v/>
      </c>
      <c r="C60" s="98" t="str">
        <f>IF(ISBLANK('Municipal Info Electric'!C60),"",'Municipal Info Electric'!C60)</f>
        <v/>
      </c>
      <c r="D60" s="98" t="str">
        <f>IF(ISBLANK('Municipal Info Electric'!D60),"",'Municipal Info Electric'!D60)</f>
        <v/>
      </c>
      <c r="E60" s="188"/>
      <c r="F60" s="189"/>
      <c r="G60" s="189"/>
      <c r="H60" s="189"/>
      <c r="I60" s="190"/>
      <c r="J60" s="187"/>
      <c r="K60" s="191"/>
      <c r="L60" s="189"/>
      <c r="M60" s="189"/>
      <c r="N60" s="189"/>
      <c r="O60" s="192"/>
    </row>
    <row r="61" spans="2:15" x14ac:dyDescent="0.25">
      <c r="B61" s="97" t="str">
        <f>IF(ISBLANK('Municipal Info Electric'!B61),"",'Municipal Info Electric'!B61)</f>
        <v/>
      </c>
      <c r="C61" s="98" t="str">
        <f>IF(ISBLANK('Municipal Info Electric'!C61),"",'Municipal Info Electric'!C61)</f>
        <v/>
      </c>
      <c r="D61" s="98" t="str">
        <f>IF(ISBLANK('Municipal Info Electric'!D61),"",'Municipal Info Electric'!D61)</f>
        <v/>
      </c>
      <c r="E61" s="191"/>
      <c r="F61" s="189"/>
      <c r="G61" s="189"/>
      <c r="H61" s="189"/>
      <c r="I61" s="190"/>
      <c r="J61" s="187"/>
      <c r="K61" s="191"/>
      <c r="L61" s="189"/>
      <c r="M61" s="189"/>
      <c r="N61" s="189"/>
      <c r="O61" s="192"/>
    </row>
    <row r="62" spans="2:15" x14ac:dyDescent="0.25">
      <c r="B62" s="97" t="str">
        <f>IF(ISBLANK('Municipal Info Electric'!B62),"",'Municipal Info Electric'!B62)</f>
        <v/>
      </c>
      <c r="C62" s="98" t="str">
        <f>IF(ISBLANK('Municipal Info Electric'!C62),"",'Municipal Info Electric'!C62)</f>
        <v/>
      </c>
      <c r="D62" s="98" t="str">
        <f>IF(ISBLANK('Municipal Info Electric'!D62),"",'Municipal Info Electric'!D62)</f>
        <v/>
      </c>
      <c r="E62" s="191"/>
      <c r="F62" s="189"/>
      <c r="G62" s="189"/>
      <c r="H62" s="189"/>
      <c r="I62" s="190"/>
      <c r="J62" s="193"/>
      <c r="K62" s="191"/>
      <c r="L62" s="189"/>
      <c r="M62" s="189"/>
      <c r="N62" s="189"/>
      <c r="O62" s="192"/>
    </row>
    <row r="63" spans="2:15" x14ac:dyDescent="0.25">
      <c r="B63" s="97" t="str">
        <f>IF(ISBLANK('Municipal Info Electric'!B63),"",'Municipal Info Electric'!B63)</f>
        <v/>
      </c>
      <c r="C63" s="98" t="str">
        <f>IF(ISBLANK('Municipal Info Electric'!C63),"",'Municipal Info Electric'!C63)</f>
        <v/>
      </c>
      <c r="D63" s="98" t="str">
        <f>IF(ISBLANK('Municipal Info Electric'!D63),"",'Municipal Info Electric'!D63)</f>
        <v/>
      </c>
      <c r="E63" s="191"/>
      <c r="F63" s="189"/>
      <c r="G63" s="189"/>
      <c r="H63" s="189"/>
      <c r="I63" s="190"/>
      <c r="J63" s="193"/>
      <c r="K63" s="191"/>
      <c r="L63" s="189"/>
      <c r="M63" s="189"/>
      <c r="N63" s="189"/>
      <c r="O63" s="192"/>
    </row>
    <row r="64" spans="2:15" x14ac:dyDescent="0.25">
      <c r="B64" s="97" t="str">
        <f>IF(ISBLANK('Municipal Info Electric'!B64),"",'Municipal Info Electric'!B64)</f>
        <v/>
      </c>
      <c r="C64" s="98" t="str">
        <f>IF(ISBLANK('Municipal Info Electric'!C64),"",'Municipal Info Electric'!C64)</f>
        <v/>
      </c>
      <c r="D64" s="98" t="str">
        <f>IF(ISBLANK('Municipal Info Electric'!D64),"",'Municipal Info Electric'!D64)</f>
        <v/>
      </c>
      <c r="E64" s="188"/>
      <c r="F64" s="189"/>
      <c r="G64" s="189"/>
      <c r="H64" s="189"/>
      <c r="I64" s="190"/>
      <c r="J64" s="193"/>
      <c r="K64" s="191"/>
      <c r="L64" s="189"/>
      <c r="M64" s="189"/>
      <c r="N64" s="189"/>
      <c r="O64" s="192"/>
    </row>
    <row r="65" spans="1:15" x14ac:dyDescent="0.25">
      <c r="B65" s="97" t="str">
        <f>IF(ISBLANK('Municipal Info Electric'!B65),"",'Municipal Info Electric'!B65)</f>
        <v/>
      </c>
      <c r="C65" s="98" t="str">
        <f>IF(ISBLANK('Municipal Info Electric'!C65),"",'Municipal Info Electric'!C65)</f>
        <v/>
      </c>
      <c r="D65" s="98" t="str">
        <f>IF(ISBLANK('Municipal Info Electric'!D65),"",'Municipal Info Electric'!D65)</f>
        <v/>
      </c>
      <c r="E65" s="188"/>
      <c r="F65" s="189"/>
      <c r="G65" s="189"/>
      <c r="H65" s="189"/>
      <c r="I65" s="190"/>
      <c r="J65" s="193"/>
      <c r="K65" s="191"/>
      <c r="L65" s="189"/>
      <c r="M65" s="189"/>
      <c r="N65" s="189"/>
      <c r="O65" s="192"/>
    </row>
    <row r="66" spans="1:15" x14ac:dyDescent="0.25">
      <c r="B66" s="97" t="str">
        <f>IF(ISBLANK('Municipal Info Electric'!B66),"",'Municipal Info Electric'!B66)</f>
        <v/>
      </c>
      <c r="C66" s="98" t="str">
        <f>IF(ISBLANK('Municipal Info Electric'!C66),"",'Municipal Info Electric'!C66)</f>
        <v/>
      </c>
      <c r="D66" s="98" t="str">
        <f>IF(ISBLANK('Municipal Info Electric'!D66),"",'Municipal Info Electric'!D66)</f>
        <v/>
      </c>
      <c r="E66" s="191"/>
      <c r="F66" s="189"/>
      <c r="G66" s="189"/>
      <c r="H66" s="189"/>
      <c r="I66" s="190"/>
      <c r="J66" s="193"/>
      <c r="K66" s="191"/>
      <c r="L66" s="189"/>
      <c r="M66" s="189"/>
      <c r="N66" s="189"/>
      <c r="O66" s="192"/>
    </row>
    <row r="67" spans="1:15" x14ac:dyDescent="0.25">
      <c r="B67" s="97" t="str">
        <f>IF(ISBLANK('Municipal Info Electric'!B67),"",'Municipal Info Electric'!B67)</f>
        <v/>
      </c>
      <c r="C67" s="98" t="str">
        <f>IF(ISBLANK('Municipal Info Electric'!C67),"",'Municipal Info Electric'!C67)</f>
        <v/>
      </c>
      <c r="D67" s="98" t="str">
        <f>IF(ISBLANK('Municipal Info Electric'!D67),"",'Municipal Info Electric'!D67)</f>
        <v/>
      </c>
      <c r="E67" s="191"/>
      <c r="F67" s="189"/>
      <c r="G67" s="189"/>
      <c r="H67" s="189"/>
      <c r="I67" s="190"/>
      <c r="J67" s="193"/>
      <c r="K67" s="191"/>
      <c r="L67" s="189"/>
      <c r="M67" s="189"/>
      <c r="N67" s="189"/>
      <c r="O67" s="192"/>
    </row>
    <row r="68" spans="1:15" x14ac:dyDescent="0.25">
      <c r="B68" s="97" t="str">
        <f>IF(ISBLANK('Municipal Info Electric'!B68),"",'Municipal Info Electric'!B68)</f>
        <v/>
      </c>
      <c r="C68" s="98" t="str">
        <f>IF(ISBLANK('Municipal Info Electric'!C68),"",'Municipal Info Electric'!C68)</f>
        <v/>
      </c>
      <c r="D68" s="98" t="str">
        <f>IF(ISBLANK('Municipal Info Electric'!D68),"",'Municipal Info Electric'!D68)</f>
        <v/>
      </c>
      <c r="E68" s="189"/>
      <c r="F68" s="189"/>
      <c r="G68" s="189"/>
      <c r="H68" s="189"/>
      <c r="I68" s="190"/>
      <c r="J68" s="193"/>
      <c r="K68" s="191"/>
      <c r="L68" s="189"/>
      <c r="M68" s="189"/>
      <c r="N68" s="189"/>
      <c r="O68" s="192"/>
    </row>
    <row r="69" spans="1:15" ht="15.75" thickBot="1" x14ac:dyDescent="0.3">
      <c r="A69" s="4" t="s">
        <v>63</v>
      </c>
      <c r="B69" s="5">
        <f>COUNTA(B9:B68)-COUNTBLANK(B9:B68)</f>
        <v>9</v>
      </c>
      <c r="C69" s="6"/>
      <c r="D69" s="6"/>
      <c r="E69" s="5">
        <f t="shared" ref="E69:O69" si="0">SUM(E9:E68)</f>
        <v>0</v>
      </c>
      <c r="F69" s="5">
        <f t="shared" si="0"/>
        <v>74</v>
      </c>
      <c r="G69" s="5">
        <f t="shared" si="0"/>
        <v>0</v>
      </c>
      <c r="H69" s="5">
        <f t="shared" si="0"/>
        <v>0</v>
      </c>
      <c r="I69" s="5">
        <f t="shared" si="0"/>
        <v>0</v>
      </c>
      <c r="J69" s="31">
        <f>SUM(J9:J68)</f>
        <v>74</v>
      </c>
      <c r="K69" s="5">
        <f t="shared" si="0"/>
        <v>3</v>
      </c>
      <c r="L69" s="5">
        <f t="shared" si="0"/>
        <v>0</v>
      </c>
      <c r="M69" s="5">
        <f t="shared" si="0"/>
        <v>2</v>
      </c>
      <c r="N69" s="5">
        <f t="shared" si="0"/>
        <v>68</v>
      </c>
      <c r="O69" s="79">
        <f t="shared" si="0"/>
        <v>1</v>
      </c>
    </row>
    <row r="72" spans="1:15" x14ac:dyDescent="0.25">
      <c r="B72" s="339"/>
      <c r="C72" s="344"/>
      <c r="D72" s="344"/>
      <c r="E72" s="344"/>
      <c r="F72" s="344"/>
      <c r="G72" s="340"/>
      <c r="H72" s="340"/>
      <c r="I72" s="340"/>
      <c r="J72" s="340"/>
    </row>
    <row r="73" spans="1:15" x14ac:dyDescent="0.25">
      <c r="B73" s="344"/>
      <c r="C73" s="344"/>
      <c r="D73" s="344"/>
      <c r="E73" s="344"/>
      <c r="F73" s="344"/>
      <c r="G73" s="340"/>
      <c r="H73" s="340"/>
      <c r="I73" s="340"/>
      <c r="J73" s="340"/>
    </row>
  </sheetData>
  <mergeCells count="8">
    <mergeCell ref="A1:O3"/>
    <mergeCell ref="A4:B4"/>
    <mergeCell ref="A5:B5"/>
    <mergeCell ref="B72:J73"/>
    <mergeCell ref="E6:O6"/>
    <mergeCell ref="E7:I7"/>
    <mergeCell ref="J7:J8"/>
    <mergeCell ref="K7:O7"/>
  </mergeCells>
  <dataValidations count="4">
    <dataValidation errorStyle="warning" allowBlank="1" showInputMessage="1" showErrorMessage="1" error="Pick from list" promptTitle="Enter" prompt="Administrator" sqref="C4" xr:uid="{80573B35-209C-4325-A3D3-2626DF07ADB7}"/>
    <dataValidation allowBlank="1" showInputMessage="1" showErrorMessage="1" prompt="Report Quarter" sqref="C5" xr:uid="{96C0FC0E-F53E-42D2-8F34-438C9595AC4E}"/>
    <dataValidation allowBlank="1" showInputMessage="1" showErrorMessage="1" prompt="Year" sqref="D5" xr:uid="{CAEF40BC-146E-4269-A72E-4B0DFCE72910}"/>
    <dataValidation errorStyle="warning" allowBlank="1" showInputMessage="1" showErrorMessage="1" error="pick from list" promptTitle="Enter" prompt="Municipality" sqref="B9:D68" xr:uid="{A4305602-84AC-4FDD-B944-11A9283CD317}"/>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30F4-5E65-42CC-8C13-3ACCFF8B2167}">
  <sheetPr>
    <tabColor rgb="FF00B0F0"/>
  </sheetPr>
  <dimension ref="A1:U69"/>
  <sheetViews>
    <sheetView workbookViewId="0">
      <pane ySplit="8" topLeftCell="A9" activePane="bottomLeft" state="frozen"/>
      <selection activeCell="F16" sqref="F16"/>
      <selection pane="bottomLeft" activeCell="F78" sqref="F78"/>
    </sheetView>
  </sheetViews>
  <sheetFormatPr defaultRowHeight="15" x14ac:dyDescent="0.25"/>
  <cols>
    <col min="2" max="2" width="18.5703125" customWidth="1"/>
    <col min="3" max="3" width="16.42578125" customWidth="1"/>
    <col min="4" max="4" width="13.140625" bestFit="1" customWidth="1"/>
    <col min="5" max="5" width="13" customWidth="1"/>
    <col min="6" max="14" width="11.7109375" customWidth="1"/>
    <col min="15" max="15" width="13.42578125" customWidth="1"/>
    <col min="16" max="16" width="11.7109375" customWidth="1"/>
  </cols>
  <sheetData>
    <row r="1" spans="1:21" x14ac:dyDescent="0.25">
      <c r="A1" s="323" t="s">
        <v>180</v>
      </c>
      <c r="B1" s="323"/>
      <c r="C1" s="323"/>
      <c r="D1" s="323"/>
      <c r="E1" s="323"/>
      <c r="F1" s="323"/>
      <c r="G1" s="323"/>
      <c r="H1" s="323"/>
      <c r="I1" s="323"/>
      <c r="J1" s="323"/>
      <c r="K1" s="323"/>
      <c r="L1" s="323"/>
      <c r="M1" s="323"/>
      <c r="N1" s="323"/>
      <c r="O1" s="323"/>
      <c r="P1" s="323"/>
    </row>
    <row r="2" spans="1:21" x14ac:dyDescent="0.25">
      <c r="A2" s="323"/>
      <c r="B2" s="323"/>
      <c r="C2" s="323"/>
      <c r="D2" s="323"/>
      <c r="E2" s="323"/>
      <c r="F2" s="323"/>
      <c r="G2" s="323"/>
      <c r="H2" s="323"/>
      <c r="I2" s="323"/>
      <c r="J2" s="323"/>
      <c r="K2" s="323"/>
      <c r="L2" s="323"/>
      <c r="M2" s="323"/>
      <c r="N2" s="323"/>
      <c r="O2" s="323"/>
      <c r="P2" s="323"/>
    </row>
    <row r="3" spans="1:21" x14ac:dyDescent="0.25">
      <c r="A3" s="340"/>
      <c r="B3" s="340"/>
      <c r="C3" s="340"/>
      <c r="D3" s="340"/>
      <c r="E3" s="340"/>
      <c r="F3" s="340"/>
      <c r="G3" s="340"/>
      <c r="H3" s="340"/>
      <c r="I3" s="340"/>
      <c r="J3" s="340"/>
      <c r="K3" s="340"/>
      <c r="L3" s="340"/>
      <c r="M3" s="340"/>
      <c r="N3" s="340"/>
      <c r="O3" s="340"/>
      <c r="P3" s="340"/>
    </row>
    <row r="4" spans="1:21" ht="15.75" x14ac:dyDescent="0.25">
      <c r="A4" s="400" t="s">
        <v>35</v>
      </c>
      <c r="B4" s="400"/>
      <c r="C4" s="12" t="str">
        <f>'CCA Admin Dashboard'!D3</f>
        <v>Good Energy LP</v>
      </c>
      <c r="E4" s="13"/>
      <c r="G4" s="14"/>
      <c r="H4" s="14"/>
      <c r="I4" s="14"/>
      <c r="J4" s="14"/>
      <c r="K4" s="14"/>
      <c r="L4" s="14"/>
      <c r="M4" s="14"/>
      <c r="N4" s="14"/>
      <c r="O4" s="14"/>
      <c r="P4" s="14"/>
      <c r="Q4" s="199"/>
      <c r="R4" s="199"/>
      <c r="S4" s="199"/>
      <c r="T4" s="199"/>
    </row>
    <row r="5" spans="1:21" ht="16.5" thickBot="1" x14ac:dyDescent="0.3">
      <c r="A5" s="323" t="s">
        <v>37</v>
      </c>
      <c r="B5" s="323"/>
      <c r="C5" s="15" t="s">
        <v>215</v>
      </c>
      <c r="D5" s="16">
        <v>2024</v>
      </c>
      <c r="G5" s="17"/>
      <c r="H5" s="14"/>
      <c r="I5" s="14"/>
      <c r="J5" s="14"/>
      <c r="K5" s="14"/>
      <c r="L5" s="14"/>
      <c r="M5" s="14"/>
      <c r="N5" s="14"/>
      <c r="O5" s="14"/>
      <c r="P5" s="14"/>
      <c r="Q5" s="14"/>
      <c r="R5" s="199"/>
      <c r="S5" s="199"/>
      <c r="T5" s="199"/>
      <c r="U5" s="199"/>
    </row>
    <row r="6" spans="1:21" ht="19.5" thickBot="1" x14ac:dyDescent="0.35">
      <c r="B6" s="1"/>
      <c r="C6" s="1"/>
      <c r="D6" s="1"/>
      <c r="E6" s="401" t="s">
        <v>181</v>
      </c>
      <c r="F6" s="402"/>
      <c r="G6" s="402"/>
      <c r="H6" s="402"/>
      <c r="I6" s="402"/>
      <c r="J6" s="402"/>
      <c r="K6" s="402"/>
      <c r="L6" s="402"/>
      <c r="M6" s="402"/>
      <c r="N6" s="402"/>
      <c r="O6" s="402"/>
      <c r="P6" s="403"/>
    </row>
    <row r="7" spans="1:21" ht="18.75" x14ac:dyDescent="0.3">
      <c r="B7" s="1"/>
      <c r="C7" s="1"/>
      <c r="D7" s="1"/>
      <c r="E7" s="404" t="s">
        <v>170</v>
      </c>
      <c r="F7" s="405"/>
      <c r="G7" s="405"/>
      <c r="H7" s="405"/>
      <c r="I7" s="406"/>
      <c r="J7" s="407" t="s">
        <v>210</v>
      </c>
      <c r="K7" s="409" t="s">
        <v>182</v>
      </c>
      <c r="L7" s="409"/>
      <c r="M7" s="409"/>
      <c r="N7" s="409"/>
      <c r="O7" s="409"/>
      <c r="P7" s="410"/>
    </row>
    <row r="8" spans="1:21" ht="104.25" customHeight="1" thickBot="1" x14ac:dyDescent="0.3">
      <c r="B8" s="197" t="s">
        <v>40</v>
      </c>
      <c r="C8" s="197" t="s">
        <v>41</v>
      </c>
      <c r="D8" s="197" t="s">
        <v>42</v>
      </c>
      <c r="E8" s="8" t="s">
        <v>172</v>
      </c>
      <c r="F8" s="9" t="s">
        <v>173</v>
      </c>
      <c r="G8" s="9" t="s">
        <v>40</v>
      </c>
      <c r="H8" s="9" t="s">
        <v>174</v>
      </c>
      <c r="I8" s="10" t="s">
        <v>183</v>
      </c>
      <c r="J8" s="408"/>
      <c r="K8" s="8" t="s">
        <v>184</v>
      </c>
      <c r="L8" s="9" t="s">
        <v>185</v>
      </c>
      <c r="M8" s="9" t="s">
        <v>186</v>
      </c>
      <c r="N8" s="9" t="s">
        <v>187</v>
      </c>
      <c r="O8" s="9" t="s">
        <v>188</v>
      </c>
      <c r="P8" s="11" t="s">
        <v>179</v>
      </c>
    </row>
    <row r="9" spans="1:21" x14ac:dyDescent="0.25">
      <c r="B9" s="94" t="str">
        <f>IF(ISBLANK('Municipal Info Electric'!B9),"",'Municipal Info Electric'!B9)</f>
        <v>Chazy</v>
      </c>
      <c r="C9" s="95" t="str">
        <f>IF(ISBLANK('Municipal Info Electric'!C9),"",'Municipal Info Electric'!C9)</f>
        <v>Town</v>
      </c>
      <c r="D9" s="95" t="str">
        <f>IF(ISBLANK('Municipal Info Electric'!D9),"",'Municipal Info Electric'!D9)</f>
        <v>NYSEG</v>
      </c>
      <c r="E9" s="184"/>
      <c r="F9" s="185"/>
      <c r="G9" s="185"/>
      <c r="H9" s="185"/>
      <c r="I9" s="186"/>
      <c r="J9" s="187">
        <f>SUM(E9:I9)</f>
        <v>0</v>
      </c>
      <c r="K9" s="191"/>
      <c r="L9" s="189"/>
      <c r="M9" s="189"/>
      <c r="N9" s="189"/>
      <c r="O9" s="189"/>
      <c r="P9" s="190"/>
    </row>
    <row r="10" spans="1:21" x14ac:dyDescent="0.25">
      <c r="B10" s="97" t="str">
        <f>IF(ISBLANK('Municipal Info Electric'!B10),"",'Municipal Info Electric'!B10)</f>
        <v>Cairo</v>
      </c>
      <c r="C10" s="98" t="str">
        <f>IF(ISBLANK('Municipal Info Electric'!C10),"",'Municipal Info Electric'!C10)</f>
        <v>Town</v>
      </c>
      <c r="D10" s="98" t="str">
        <f>IF(ISBLANK('Municipal Info Electric'!D10),"",'Municipal Info Electric'!D10)</f>
        <v>Central Hudson</v>
      </c>
      <c r="E10" s="188"/>
      <c r="F10" s="189">
        <v>9</v>
      </c>
      <c r="G10" s="189"/>
      <c r="H10" s="189"/>
      <c r="I10" s="190"/>
      <c r="J10" s="187">
        <f>SUM(E10:I10)</f>
        <v>9</v>
      </c>
      <c r="K10" s="191"/>
      <c r="L10" s="189"/>
      <c r="M10" s="189">
        <v>9</v>
      </c>
      <c r="N10" s="189"/>
      <c r="O10" s="189"/>
      <c r="P10" s="190"/>
    </row>
    <row r="11" spans="1:21" x14ac:dyDescent="0.25">
      <c r="B11" s="97" t="str">
        <f>IF(ISBLANK('Municipal Info Electric'!B11),"",'Municipal Info Electric'!B11)</f>
        <v>Coxsackie</v>
      </c>
      <c r="C11" s="98" t="str">
        <f>IF(ISBLANK('Municipal Info Electric'!C11),"",'Municipal Info Electric'!C11)</f>
        <v>Village</v>
      </c>
      <c r="D11" s="98" t="str">
        <f>IF(ISBLANK('Municipal Info Electric'!D11),"",'Municipal Info Electric'!D11)</f>
        <v>Central Hudson</v>
      </c>
      <c r="E11" s="188"/>
      <c r="F11" s="189">
        <v>1</v>
      </c>
      <c r="G11" s="189"/>
      <c r="H11" s="189"/>
      <c r="I11" s="190"/>
      <c r="J11" s="187">
        <f t="shared" ref="J11:J15" si="0">SUM(E11:I11)</f>
        <v>1</v>
      </c>
      <c r="K11" s="191"/>
      <c r="L11" s="189"/>
      <c r="M11" s="189">
        <v>1</v>
      </c>
      <c r="N11" s="189"/>
      <c r="O11" s="189"/>
      <c r="P11" s="190"/>
    </row>
    <row r="12" spans="1:21" x14ac:dyDescent="0.25">
      <c r="B12" s="97" t="str">
        <f>IF(ISBLANK('Municipal Info Electric'!B12),"",'Municipal Info Electric'!B12)</f>
        <v>New Baltimore</v>
      </c>
      <c r="C12" s="98" t="str">
        <f>IF(ISBLANK('Municipal Info Electric'!C12),"",'Municipal Info Electric'!C12)</f>
        <v>Town</v>
      </c>
      <c r="D12" s="98" t="str">
        <f>IF(ISBLANK('Municipal Info Electric'!D12),"",'Municipal Info Electric'!D12)</f>
        <v>Central Hudson</v>
      </c>
      <c r="E12" s="188"/>
      <c r="F12" s="189"/>
      <c r="G12" s="189"/>
      <c r="H12" s="189"/>
      <c r="I12" s="190"/>
      <c r="J12" s="187">
        <f t="shared" si="0"/>
        <v>0</v>
      </c>
      <c r="K12" s="191"/>
      <c r="L12" s="189"/>
      <c r="M12" s="189"/>
      <c r="N12" s="189"/>
      <c r="O12" s="189"/>
      <c r="P12" s="190"/>
    </row>
    <row r="13" spans="1:21" x14ac:dyDescent="0.25">
      <c r="B13" s="97" t="str">
        <f>IF(ISBLANK('Municipal Info Electric'!B13),"",'Municipal Info Electric'!B13)</f>
        <v>Wesley Hills</v>
      </c>
      <c r="C13" s="98" t="str">
        <f>IF(ISBLANK('Municipal Info Electric'!C13),"",'Municipal Info Electric'!C13)</f>
        <v>Village</v>
      </c>
      <c r="D13" s="98" t="str">
        <f>IF(ISBLANK('Municipal Info Electric'!D13),"",'Municipal Info Electric'!D13)</f>
        <v>O&amp;R</v>
      </c>
      <c r="E13" s="188"/>
      <c r="F13" s="189"/>
      <c r="G13" s="189"/>
      <c r="H13" s="189"/>
      <c r="I13" s="190"/>
      <c r="J13" s="187">
        <f>SUM(E13:I13)</f>
        <v>0</v>
      </c>
      <c r="K13" s="191"/>
      <c r="L13" s="189"/>
      <c r="M13" s="189"/>
      <c r="N13" s="189"/>
      <c r="O13" s="189"/>
      <c r="P13" s="190"/>
    </row>
    <row r="14" spans="1:21" x14ac:dyDescent="0.25">
      <c r="B14" s="97" t="str">
        <f>IF(ISBLANK('Municipal Info Electric'!B14),"",'Municipal Info Electric'!B14)</f>
        <v>Penfield</v>
      </c>
      <c r="C14" s="98" t="str">
        <f>IF(ISBLANK('Municipal Info Electric'!C14),"",'Municipal Info Electric'!C14)</f>
        <v>Town</v>
      </c>
      <c r="D14" s="98" t="str">
        <f>IF(ISBLANK('Municipal Info Electric'!D14),"",'Municipal Info Electric'!D14)</f>
        <v>RGE</v>
      </c>
      <c r="E14" s="188"/>
      <c r="F14" s="189">
        <v>60</v>
      </c>
      <c r="G14" s="189"/>
      <c r="H14" s="189"/>
      <c r="I14" s="190"/>
      <c r="J14" s="187">
        <f t="shared" si="0"/>
        <v>60</v>
      </c>
      <c r="K14" s="191"/>
      <c r="L14" s="189"/>
      <c r="M14" s="189">
        <v>58</v>
      </c>
      <c r="N14" s="189"/>
      <c r="O14" s="189">
        <v>2</v>
      </c>
      <c r="P14" s="190"/>
    </row>
    <row r="15" spans="1:21" x14ac:dyDescent="0.25">
      <c r="B15" s="97" t="str">
        <f>IF(ISBLANK('Municipal Info Electric'!B15),"",'Municipal Info Electric'!B15)</f>
        <v>Athens</v>
      </c>
      <c r="C15" s="98" t="str">
        <f>IF(ISBLANK('Municipal Info Electric'!C15),"",'Municipal Info Electric'!C15)</f>
        <v>Village</v>
      </c>
      <c r="D15" s="98" t="str">
        <f>IF(ISBLANK('Municipal Info Electric'!D15),"",'Municipal Info Electric'!D15)</f>
        <v>Central Hudson</v>
      </c>
      <c r="E15" s="188"/>
      <c r="F15" s="189"/>
      <c r="G15" s="189"/>
      <c r="H15" s="189"/>
      <c r="I15" s="190"/>
      <c r="J15" s="187">
        <f t="shared" si="0"/>
        <v>0</v>
      </c>
      <c r="K15" s="191"/>
      <c r="L15" s="191"/>
      <c r="M15" s="191"/>
      <c r="N15" s="191"/>
      <c r="O15" s="191"/>
      <c r="P15" s="190"/>
    </row>
    <row r="16" spans="1:21" x14ac:dyDescent="0.25">
      <c r="B16" s="97" t="str">
        <f>IF(ISBLANK('Municipal Info Electric'!B16),"",'Municipal Info Electric'!B16)</f>
        <v/>
      </c>
      <c r="C16" s="98" t="str">
        <f>IF(ISBLANK('Municipal Info Electric'!C16),"",'Municipal Info Electric'!C16)</f>
        <v/>
      </c>
      <c r="D16" s="98" t="str">
        <f>IF(ISBLANK('Municipal Info Electric'!D16),"",'Municipal Info Electric'!D16)</f>
        <v/>
      </c>
      <c r="E16" s="188"/>
      <c r="F16" s="150"/>
      <c r="G16" s="189"/>
      <c r="H16" s="189"/>
      <c r="I16" s="190"/>
      <c r="J16" s="187"/>
      <c r="K16" s="191"/>
      <c r="L16" s="189"/>
      <c r="M16" s="189"/>
      <c r="N16" s="189"/>
      <c r="O16" s="189"/>
      <c r="P16" s="190"/>
    </row>
    <row r="17" spans="2:16" x14ac:dyDescent="0.25">
      <c r="B17" s="97" t="str">
        <f>IF(ISBLANK('Municipal Info Electric'!B17),"",'Municipal Info Electric'!B17)</f>
        <v/>
      </c>
      <c r="C17" s="98" t="str">
        <f>IF(ISBLANK('Municipal Info Electric'!C17),"",'Municipal Info Electric'!C17)</f>
        <v/>
      </c>
      <c r="D17" s="98" t="str">
        <f>IF(ISBLANK('Municipal Info Electric'!D17),"",'Municipal Info Electric'!D17)</f>
        <v/>
      </c>
      <c r="E17" s="188"/>
      <c r="F17" s="189"/>
      <c r="G17" s="189"/>
      <c r="H17" s="189"/>
      <c r="I17" s="190"/>
      <c r="J17" s="187"/>
      <c r="K17" s="191"/>
      <c r="L17" s="189"/>
      <c r="M17" s="189"/>
      <c r="N17" s="189"/>
      <c r="O17" s="189"/>
      <c r="P17" s="190"/>
    </row>
    <row r="18" spans="2:16" x14ac:dyDescent="0.25">
      <c r="B18" s="97" t="str">
        <f>IF(ISBLANK('Municipal Info Electric'!B18),"",'Municipal Info Electric'!B18)</f>
        <v/>
      </c>
      <c r="C18" s="98" t="str">
        <f>IF(ISBLANK('Municipal Info Electric'!C18),"",'Municipal Info Electric'!C18)</f>
        <v/>
      </c>
      <c r="D18" s="98" t="str">
        <f>IF(ISBLANK('Municipal Info Electric'!D18),"",'Municipal Info Electric'!D18)</f>
        <v/>
      </c>
      <c r="E18" s="188"/>
      <c r="F18" s="189"/>
      <c r="G18" s="189"/>
      <c r="H18" s="189"/>
      <c r="I18" s="190"/>
      <c r="J18" s="187"/>
      <c r="K18" s="191"/>
      <c r="L18" s="189"/>
      <c r="M18" s="189"/>
      <c r="N18" s="189"/>
      <c r="O18" s="189"/>
      <c r="P18" s="190"/>
    </row>
    <row r="19" spans="2:16" x14ac:dyDescent="0.25">
      <c r="B19" s="97" t="str">
        <f>'Municipal Info GAS'!B10</f>
        <v>Brookhaven</v>
      </c>
      <c r="C19" s="97" t="str">
        <f>'Municipal Info GAS'!C10</f>
        <v>Town</v>
      </c>
      <c r="D19" s="97" t="str">
        <f>'Municipal Info GAS'!D10</f>
        <v>National Grid (KEDLI)</v>
      </c>
      <c r="E19" s="191"/>
      <c r="F19" s="189"/>
      <c r="G19" s="189"/>
      <c r="H19" s="189"/>
      <c r="I19" s="189"/>
      <c r="J19" s="187">
        <f>SUM(E19:I19)</f>
        <v>0</v>
      </c>
      <c r="K19" s="189"/>
      <c r="L19" s="189"/>
      <c r="M19" s="189"/>
      <c r="N19" s="189"/>
      <c r="O19" s="189"/>
      <c r="P19" s="190"/>
    </row>
    <row r="20" spans="2:16" x14ac:dyDescent="0.25">
      <c r="B20" s="97" t="s">
        <v>211</v>
      </c>
      <c r="C20" s="98" t="s">
        <v>48</v>
      </c>
      <c r="D20" s="98" t="s">
        <v>49</v>
      </c>
      <c r="E20" s="191"/>
      <c r="F20" s="189"/>
      <c r="G20" s="189"/>
      <c r="H20" s="189"/>
      <c r="I20" s="190"/>
      <c r="J20" s="187">
        <f>SUM(E20:I20)</f>
        <v>0</v>
      </c>
      <c r="K20" s="191"/>
      <c r="L20" s="189"/>
      <c r="M20" s="189"/>
      <c r="N20" s="189"/>
      <c r="O20" s="189"/>
      <c r="P20" s="190"/>
    </row>
    <row r="21" spans="2:16" x14ac:dyDescent="0.25">
      <c r="B21" s="97" t="str">
        <f>IF(ISBLANK('Municipal Info Electric'!B21),"",'Municipal Info Electric'!B21)</f>
        <v/>
      </c>
      <c r="C21" s="98" t="str">
        <f>IF(ISBLANK('Municipal Info Electric'!C21),"",'Municipal Info Electric'!C21)</f>
        <v/>
      </c>
      <c r="D21" s="98" t="str">
        <f>IF(ISBLANK('Municipal Info Electric'!D21),"",'Municipal Info Electric'!D21)</f>
        <v/>
      </c>
      <c r="E21" s="191"/>
      <c r="F21" s="189"/>
      <c r="G21" s="189"/>
      <c r="H21" s="189"/>
      <c r="I21" s="190"/>
      <c r="J21" s="187"/>
      <c r="K21" s="191"/>
      <c r="L21" s="189"/>
      <c r="M21" s="189"/>
      <c r="N21" s="189"/>
      <c r="O21" s="189"/>
      <c r="P21" s="190"/>
    </row>
    <row r="22" spans="2:16" x14ac:dyDescent="0.25">
      <c r="B22" s="97" t="str">
        <f>IF(ISBLANK('Municipal Info Electric'!B22),"",'Municipal Info Electric'!B22)</f>
        <v/>
      </c>
      <c r="C22" s="98" t="str">
        <f>IF(ISBLANK('Municipal Info Electric'!C22),"",'Municipal Info Electric'!C22)</f>
        <v/>
      </c>
      <c r="D22" s="98" t="str">
        <f>IF(ISBLANK('Municipal Info Electric'!D22),"",'Municipal Info Electric'!D22)</f>
        <v/>
      </c>
      <c r="E22" s="188"/>
      <c r="F22" s="189"/>
      <c r="G22" s="189"/>
      <c r="H22" s="189"/>
      <c r="I22" s="190"/>
      <c r="J22" s="187"/>
      <c r="K22" s="191"/>
      <c r="L22" s="189"/>
      <c r="M22" s="189"/>
      <c r="N22" s="189"/>
      <c r="O22" s="189"/>
      <c r="P22" s="190"/>
    </row>
    <row r="23" spans="2:16" x14ac:dyDescent="0.25">
      <c r="B23" s="97" t="str">
        <f>IF(ISBLANK('Municipal Info Electric'!B23),"",'Municipal Info Electric'!B23)</f>
        <v/>
      </c>
      <c r="C23" s="98" t="str">
        <f>IF(ISBLANK('Municipal Info Electric'!C23),"",'Municipal Info Electric'!C23)</f>
        <v/>
      </c>
      <c r="D23" s="98" t="str">
        <f>IF(ISBLANK('Municipal Info Electric'!D23),"",'Municipal Info Electric'!D23)</f>
        <v/>
      </c>
      <c r="E23" s="188"/>
      <c r="F23" s="189"/>
      <c r="G23" s="189"/>
      <c r="H23" s="189"/>
      <c r="I23" s="190"/>
      <c r="J23" s="187"/>
      <c r="K23" s="191"/>
      <c r="L23" s="189"/>
      <c r="M23" s="189"/>
      <c r="N23" s="189"/>
      <c r="O23" s="189"/>
      <c r="P23" s="190"/>
    </row>
    <row r="24" spans="2:16" x14ac:dyDescent="0.25">
      <c r="B24" s="97" t="str">
        <f>IF(ISBLANK('Municipal Info Electric'!B24),"",'Municipal Info Electric'!B24)</f>
        <v/>
      </c>
      <c r="C24" s="98" t="str">
        <f>IF(ISBLANK('Municipal Info Electric'!C24),"",'Municipal Info Electric'!C24)</f>
        <v/>
      </c>
      <c r="D24" s="98" t="str">
        <f>IF(ISBLANK('Municipal Info Electric'!D24),"",'Municipal Info Electric'!D24)</f>
        <v/>
      </c>
      <c r="E24" s="188"/>
      <c r="F24" s="189"/>
      <c r="G24" s="189"/>
      <c r="H24" s="189"/>
      <c r="I24" s="190"/>
      <c r="J24" s="187"/>
      <c r="K24" s="191"/>
      <c r="L24" s="189"/>
      <c r="M24" s="189"/>
      <c r="N24" s="189"/>
      <c r="O24" s="189"/>
      <c r="P24" s="190"/>
    </row>
    <row r="25" spans="2:16" x14ac:dyDescent="0.25">
      <c r="B25" s="97" t="str">
        <f>IF(ISBLANK('Municipal Info Electric'!B25),"",'Municipal Info Electric'!B25)</f>
        <v/>
      </c>
      <c r="C25" s="98" t="str">
        <f>IF(ISBLANK('Municipal Info Electric'!C25),"",'Municipal Info Electric'!C25)</f>
        <v/>
      </c>
      <c r="D25" s="98" t="str">
        <f>IF(ISBLANK('Municipal Info Electric'!D25),"",'Municipal Info Electric'!D25)</f>
        <v/>
      </c>
      <c r="E25" s="188"/>
      <c r="F25" s="189"/>
      <c r="G25" s="189"/>
      <c r="H25" s="189"/>
      <c r="I25" s="190"/>
      <c r="J25" s="187"/>
      <c r="K25" s="191"/>
      <c r="L25" s="189"/>
      <c r="M25" s="189"/>
      <c r="N25" s="189"/>
      <c r="O25" s="189"/>
      <c r="P25" s="190"/>
    </row>
    <row r="26" spans="2:16" x14ac:dyDescent="0.25">
      <c r="B26" s="97" t="str">
        <f>IF(ISBLANK('Municipal Info Electric'!B26),"",'Municipal Info Electric'!B26)</f>
        <v/>
      </c>
      <c r="C26" s="98" t="str">
        <f>IF(ISBLANK('Municipal Info Electric'!C26),"",'Municipal Info Electric'!C26)</f>
        <v/>
      </c>
      <c r="D26" s="98" t="str">
        <f>IF(ISBLANK('Municipal Info Electric'!D26),"",'Municipal Info Electric'!D26)</f>
        <v/>
      </c>
      <c r="E26" s="188"/>
      <c r="F26" s="189"/>
      <c r="G26" s="189"/>
      <c r="H26" s="189"/>
      <c r="I26" s="190"/>
      <c r="J26" s="187"/>
      <c r="K26" s="191"/>
      <c r="L26" s="189"/>
      <c r="M26" s="189"/>
      <c r="N26" s="189"/>
      <c r="O26" s="189"/>
      <c r="P26" s="190"/>
    </row>
    <row r="27" spans="2:16" x14ac:dyDescent="0.25">
      <c r="B27" s="97" t="str">
        <f>IF(ISBLANK('Municipal Info Electric'!B27),"",'Municipal Info Electric'!B27)</f>
        <v/>
      </c>
      <c r="C27" s="98" t="str">
        <f>IF(ISBLANK('Municipal Info Electric'!C27),"",'Municipal Info Electric'!C27)</f>
        <v/>
      </c>
      <c r="D27" s="98" t="str">
        <f>IF(ISBLANK('Municipal Info Electric'!D27),"",'Municipal Info Electric'!D27)</f>
        <v/>
      </c>
      <c r="E27" s="188"/>
      <c r="F27" s="189"/>
      <c r="G27" s="189"/>
      <c r="H27" s="189"/>
      <c r="I27" s="190"/>
      <c r="J27" s="187"/>
      <c r="K27" s="191"/>
      <c r="L27" s="189"/>
      <c r="M27" s="189"/>
      <c r="N27" s="189"/>
      <c r="O27" s="189"/>
      <c r="P27" s="190"/>
    </row>
    <row r="28" spans="2:16" x14ac:dyDescent="0.25">
      <c r="B28" s="97" t="str">
        <f>IF(ISBLANK('Municipal Info Electric'!B28),"",'Municipal Info Electric'!B28)</f>
        <v/>
      </c>
      <c r="C28" s="98" t="str">
        <f>IF(ISBLANK('Municipal Info Electric'!C28),"",'Municipal Info Electric'!C28)</f>
        <v/>
      </c>
      <c r="D28" s="98" t="str">
        <f>IF(ISBLANK('Municipal Info Electric'!D28),"",'Municipal Info Electric'!D28)</f>
        <v/>
      </c>
      <c r="E28" s="188"/>
      <c r="F28" s="189"/>
      <c r="G28" s="189"/>
      <c r="H28" s="189"/>
      <c r="I28" s="190"/>
      <c r="J28" s="187"/>
      <c r="K28" s="191"/>
      <c r="L28" s="189"/>
      <c r="M28" s="189"/>
      <c r="N28" s="189"/>
      <c r="O28" s="189"/>
      <c r="P28" s="190"/>
    </row>
    <row r="29" spans="2:16" x14ac:dyDescent="0.25">
      <c r="B29" s="97" t="str">
        <f>IF(ISBLANK('Municipal Info Electric'!B29),"",'Municipal Info Electric'!B29)</f>
        <v/>
      </c>
      <c r="C29" s="98" t="str">
        <f>IF(ISBLANK('Municipal Info Electric'!C29),"",'Municipal Info Electric'!C29)</f>
        <v/>
      </c>
      <c r="D29" s="98" t="str">
        <f>IF(ISBLANK('Municipal Info Electric'!D29),"",'Municipal Info Electric'!D29)</f>
        <v/>
      </c>
      <c r="E29" s="188"/>
      <c r="F29" s="189"/>
      <c r="G29" s="189"/>
      <c r="H29" s="189"/>
      <c r="I29" s="190"/>
      <c r="J29" s="187"/>
      <c r="K29" s="191"/>
      <c r="L29" s="189"/>
      <c r="M29" s="189"/>
      <c r="N29" s="189"/>
      <c r="O29" s="189"/>
      <c r="P29" s="190"/>
    </row>
    <row r="30" spans="2:16" x14ac:dyDescent="0.25">
      <c r="B30" s="97" t="str">
        <f>IF(ISBLANK('Municipal Info Electric'!B30),"",'Municipal Info Electric'!B30)</f>
        <v/>
      </c>
      <c r="C30" s="98" t="str">
        <f>IF(ISBLANK('Municipal Info Electric'!C30),"",'Municipal Info Electric'!C30)</f>
        <v/>
      </c>
      <c r="D30" s="98" t="str">
        <f>IF(ISBLANK('Municipal Info Electric'!D30),"",'Municipal Info Electric'!D30)</f>
        <v/>
      </c>
      <c r="E30" s="188"/>
      <c r="F30" s="189"/>
      <c r="G30" s="189"/>
      <c r="H30" s="189"/>
      <c r="I30" s="190"/>
      <c r="J30" s="187"/>
      <c r="K30" s="191"/>
      <c r="L30" s="189"/>
      <c r="M30" s="189"/>
      <c r="N30" s="189"/>
      <c r="O30" s="189"/>
      <c r="P30" s="190"/>
    </row>
    <row r="31" spans="2:16" x14ac:dyDescent="0.25">
      <c r="B31" s="97" t="str">
        <f>IF(ISBLANK('Municipal Info Electric'!B31),"",'Municipal Info Electric'!B31)</f>
        <v/>
      </c>
      <c r="C31" s="98" t="str">
        <f>IF(ISBLANK('Municipal Info Electric'!C31),"",'Municipal Info Electric'!C31)</f>
        <v/>
      </c>
      <c r="D31" s="98" t="str">
        <f>IF(ISBLANK('Municipal Info Electric'!D31),"",'Municipal Info Electric'!D31)</f>
        <v/>
      </c>
      <c r="E31" s="191"/>
      <c r="F31" s="189"/>
      <c r="G31" s="189"/>
      <c r="H31" s="189"/>
      <c r="I31" s="190"/>
      <c r="J31" s="187"/>
      <c r="K31" s="191"/>
      <c r="L31" s="189"/>
      <c r="M31" s="189"/>
      <c r="N31" s="189"/>
      <c r="O31" s="189"/>
      <c r="P31" s="190"/>
    </row>
    <row r="32" spans="2:16" x14ac:dyDescent="0.25">
      <c r="B32" s="97" t="str">
        <f>IF(ISBLANK('Municipal Info Electric'!B32),"",'Municipal Info Electric'!B32)</f>
        <v/>
      </c>
      <c r="C32" s="98" t="str">
        <f>IF(ISBLANK('Municipal Info Electric'!C32),"",'Municipal Info Electric'!C32)</f>
        <v/>
      </c>
      <c r="D32" s="98" t="str">
        <f>IF(ISBLANK('Municipal Info Electric'!D32),"",'Municipal Info Electric'!D32)</f>
        <v/>
      </c>
      <c r="E32" s="191"/>
      <c r="F32" s="189"/>
      <c r="G32" s="189"/>
      <c r="H32" s="189"/>
      <c r="I32" s="190"/>
      <c r="J32" s="187"/>
      <c r="K32" s="191"/>
      <c r="L32" s="189"/>
      <c r="M32" s="189"/>
      <c r="N32" s="189"/>
      <c r="O32" s="189"/>
      <c r="P32" s="190"/>
    </row>
    <row r="33" spans="2:16" x14ac:dyDescent="0.25">
      <c r="B33" s="97" t="str">
        <f>IF(ISBLANK('Municipal Info Electric'!B33),"",'Municipal Info Electric'!B33)</f>
        <v/>
      </c>
      <c r="C33" s="98" t="str">
        <f>IF(ISBLANK('Municipal Info Electric'!C33),"",'Municipal Info Electric'!C33)</f>
        <v/>
      </c>
      <c r="D33" s="98" t="str">
        <f>IF(ISBLANK('Municipal Info Electric'!D33),"",'Municipal Info Electric'!D33)</f>
        <v/>
      </c>
      <c r="E33" s="191"/>
      <c r="F33" s="189"/>
      <c r="G33" s="189"/>
      <c r="H33" s="189"/>
      <c r="I33" s="190"/>
      <c r="J33" s="187"/>
      <c r="K33" s="191"/>
      <c r="L33" s="189"/>
      <c r="M33" s="189"/>
      <c r="N33" s="189"/>
      <c r="O33" s="189"/>
      <c r="P33" s="190"/>
    </row>
    <row r="34" spans="2:16" x14ac:dyDescent="0.25">
      <c r="B34" s="97" t="str">
        <f>IF(ISBLANK('Municipal Info Electric'!B34),"",'Municipal Info Electric'!B34)</f>
        <v/>
      </c>
      <c r="C34" s="98" t="str">
        <f>IF(ISBLANK('Municipal Info Electric'!C34),"",'Municipal Info Electric'!C34)</f>
        <v/>
      </c>
      <c r="D34" s="98" t="str">
        <f>IF(ISBLANK('Municipal Info Electric'!D34),"",'Municipal Info Electric'!D34)</f>
        <v/>
      </c>
      <c r="E34" s="188"/>
      <c r="F34" s="189"/>
      <c r="G34" s="189"/>
      <c r="H34" s="189"/>
      <c r="I34" s="190"/>
      <c r="J34" s="187"/>
      <c r="K34" s="191"/>
      <c r="L34" s="189"/>
      <c r="M34" s="189"/>
      <c r="N34" s="189"/>
      <c r="O34" s="189"/>
      <c r="P34" s="190"/>
    </row>
    <row r="35" spans="2:16" x14ac:dyDescent="0.25">
      <c r="B35" s="97" t="str">
        <f>IF(ISBLANK('Municipal Info Electric'!B35),"",'Municipal Info Electric'!B35)</f>
        <v/>
      </c>
      <c r="C35" s="98" t="str">
        <f>IF(ISBLANK('Municipal Info Electric'!C35),"",'Municipal Info Electric'!C35)</f>
        <v/>
      </c>
      <c r="D35" s="98" t="str">
        <f>IF(ISBLANK('Municipal Info Electric'!D35),"",'Municipal Info Electric'!D35)</f>
        <v/>
      </c>
      <c r="E35" s="188"/>
      <c r="F35" s="189"/>
      <c r="G35" s="189"/>
      <c r="H35" s="189"/>
      <c r="I35" s="190"/>
      <c r="J35" s="187"/>
      <c r="K35" s="191"/>
      <c r="L35" s="189"/>
      <c r="M35" s="189"/>
      <c r="N35" s="189"/>
      <c r="O35" s="189"/>
      <c r="P35" s="190"/>
    </row>
    <row r="36" spans="2:16" x14ac:dyDescent="0.25">
      <c r="B36" s="97" t="str">
        <f>IF(ISBLANK('Municipal Info Electric'!B36),"",'Municipal Info Electric'!B36)</f>
        <v/>
      </c>
      <c r="C36" s="98" t="str">
        <f>IF(ISBLANK('Municipal Info Electric'!C36),"",'Municipal Info Electric'!C36)</f>
        <v/>
      </c>
      <c r="D36" s="98" t="str">
        <f>IF(ISBLANK('Municipal Info Electric'!D36),"",'Municipal Info Electric'!D36)</f>
        <v/>
      </c>
      <c r="E36" s="188"/>
      <c r="F36" s="189"/>
      <c r="G36" s="189"/>
      <c r="H36" s="189"/>
      <c r="I36" s="190"/>
      <c r="J36" s="187"/>
      <c r="K36" s="191"/>
      <c r="L36" s="189"/>
      <c r="M36" s="189"/>
      <c r="N36" s="189"/>
      <c r="O36" s="189"/>
      <c r="P36" s="190"/>
    </row>
    <row r="37" spans="2:16" x14ac:dyDescent="0.25">
      <c r="B37" s="97" t="str">
        <f>IF(ISBLANK('Municipal Info Electric'!B37),"",'Municipal Info Electric'!B37)</f>
        <v/>
      </c>
      <c r="C37" s="98" t="str">
        <f>IF(ISBLANK('Municipal Info Electric'!C37),"",'Municipal Info Electric'!C37)</f>
        <v/>
      </c>
      <c r="D37" s="98" t="str">
        <f>IF(ISBLANK('Municipal Info Electric'!D37),"",'Municipal Info Electric'!D37)</f>
        <v/>
      </c>
      <c r="E37" s="188"/>
      <c r="F37" s="189"/>
      <c r="G37" s="189"/>
      <c r="H37" s="189"/>
      <c r="I37" s="190"/>
      <c r="J37" s="187"/>
      <c r="K37" s="191"/>
      <c r="L37" s="189"/>
      <c r="M37" s="189"/>
      <c r="N37" s="189"/>
      <c r="O37" s="189"/>
      <c r="P37" s="190"/>
    </row>
    <row r="38" spans="2:16" x14ac:dyDescent="0.25">
      <c r="B38" s="97" t="str">
        <f>IF(ISBLANK('Municipal Info Electric'!B38),"",'Municipal Info Electric'!B38)</f>
        <v/>
      </c>
      <c r="C38" s="98" t="str">
        <f>IF(ISBLANK('Municipal Info Electric'!C38),"",'Municipal Info Electric'!C38)</f>
        <v/>
      </c>
      <c r="D38" s="98" t="str">
        <f>IF(ISBLANK('Municipal Info Electric'!D38),"",'Municipal Info Electric'!D38)</f>
        <v/>
      </c>
      <c r="E38" s="188"/>
      <c r="F38" s="189"/>
      <c r="G38" s="189"/>
      <c r="H38" s="189"/>
      <c r="I38" s="190"/>
      <c r="J38" s="187"/>
      <c r="K38" s="191"/>
      <c r="L38" s="189"/>
      <c r="M38" s="189"/>
      <c r="N38" s="189"/>
      <c r="O38" s="189"/>
      <c r="P38" s="190"/>
    </row>
    <row r="39" spans="2:16" x14ac:dyDescent="0.25">
      <c r="B39" s="97" t="str">
        <f>IF(ISBLANK('Municipal Info Electric'!B39),"",'Municipal Info Electric'!B39)</f>
        <v/>
      </c>
      <c r="C39" s="98" t="str">
        <f>IF(ISBLANK('Municipal Info Electric'!C39),"",'Municipal Info Electric'!C39)</f>
        <v/>
      </c>
      <c r="D39" s="98" t="str">
        <f>IF(ISBLANK('Municipal Info Electric'!D39),"",'Municipal Info Electric'!D39)</f>
        <v/>
      </c>
      <c r="E39" s="188"/>
      <c r="F39" s="189"/>
      <c r="G39" s="189"/>
      <c r="H39" s="189"/>
      <c r="I39" s="190"/>
      <c r="J39" s="187"/>
      <c r="K39" s="191"/>
      <c r="L39" s="189"/>
      <c r="M39" s="189"/>
      <c r="N39" s="189"/>
      <c r="O39" s="189"/>
      <c r="P39" s="190"/>
    </row>
    <row r="40" spans="2:16" x14ac:dyDescent="0.25">
      <c r="B40" s="97" t="str">
        <f>IF(ISBLANK('Municipal Info Electric'!B40),"",'Municipal Info Electric'!B40)</f>
        <v/>
      </c>
      <c r="C40" s="98" t="str">
        <f>IF(ISBLANK('Municipal Info Electric'!C40),"",'Municipal Info Electric'!C40)</f>
        <v/>
      </c>
      <c r="D40" s="98" t="str">
        <f>IF(ISBLANK('Municipal Info Electric'!D40),"",'Municipal Info Electric'!D40)</f>
        <v/>
      </c>
      <c r="E40" s="188"/>
      <c r="F40" s="189"/>
      <c r="G40" s="189"/>
      <c r="H40" s="189"/>
      <c r="I40" s="190"/>
      <c r="J40" s="187"/>
      <c r="K40" s="191"/>
      <c r="L40" s="189"/>
      <c r="M40" s="189"/>
      <c r="N40" s="189"/>
      <c r="O40" s="189"/>
      <c r="P40" s="190"/>
    </row>
    <row r="41" spans="2:16" x14ac:dyDescent="0.25">
      <c r="B41" s="97" t="str">
        <f>IF(ISBLANK('Municipal Info Electric'!B41),"",'Municipal Info Electric'!B41)</f>
        <v/>
      </c>
      <c r="C41" s="98" t="str">
        <f>IF(ISBLANK('Municipal Info Electric'!C41),"",'Municipal Info Electric'!C41)</f>
        <v/>
      </c>
      <c r="D41" s="98" t="str">
        <f>IF(ISBLANK('Municipal Info Electric'!D41),"",'Municipal Info Electric'!D41)</f>
        <v/>
      </c>
      <c r="E41" s="188"/>
      <c r="F41" s="189"/>
      <c r="G41" s="189"/>
      <c r="H41" s="189"/>
      <c r="I41" s="190"/>
      <c r="J41" s="187"/>
      <c r="K41" s="191"/>
      <c r="L41" s="189"/>
      <c r="M41" s="189"/>
      <c r="N41" s="189"/>
      <c r="O41" s="189"/>
      <c r="P41" s="190"/>
    </row>
    <row r="42" spans="2:16" x14ac:dyDescent="0.25">
      <c r="B42" s="97" t="str">
        <f>IF(ISBLANK('Municipal Info Electric'!B42),"",'Municipal Info Electric'!B42)</f>
        <v/>
      </c>
      <c r="C42" s="98" t="str">
        <f>IF(ISBLANK('Municipal Info Electric'!C42),"",'Municipal Info Electric'!C42)</f>
        <v/>
      </c>
      <c r="D42" s="98" t="str">
        <f>IF(ISBLANK('Municipal Info Electric'!D42),"",'Municipal Info Electric'!D42)</f>
        <v/>
      </c>
      <c r="E42" s="188"/>
      <c r="F42" s="189"/>
      <c r="G42" s="189"/>
      <c r="H42" s="189"/>
      <c r="I42" s="190"/>
      <c r="J42" s="187"/>
      <c r="K42" s="191"/>
      <c r="L42" s="189"/>
      <c r="M42" s="189"/>
      <c r="N42" s="189"/>
      <c r="O42" s="189"/>
      <c r="P42" s="190"/>
    </row>
    <row r="43" spans="2:16" x14ac:dyDescent="0.25">
      <c r="B43" s="97" t="str">
        <f>IF(ISBLANK('Municipal Info Electric'!B43),"",'Municipal Info Electric'!B43)</f>
        <v/>
      </c>
      <c r="C43" s="98" t="str">
        <f>IF(ISBLANK('Municipal Info Electric'!C43),"",'Municipal Info Electric'!C43)</f>
        <v/>
      </c>
      <c r="D43" s="98" t="str">
        <f>IF(ISBLANK('Municipal Info Electric'!D43),"",'Municipal Info Electric'!D43)</f>
        <v/>
      </c>
      <c r="E43" s="191"/>
      <c r="F43" s="189"/>
      <c r="G43" s="189"/>
      <c r="H43" s="189"/>
      <c r="I43" s="190"/>
      <c r="J43" s="187"/>
      <c r="K43" s="191"/>
      <c r="L43" s="189"/>
      <c r="M43" s="189"/>
      <c r="N43" s="189"/>
      <c r="O43" s="189"/>
      <c r="P43" s="190"/>
    </row>
    <row r="44" spans="2:16" x14ac:dyDescent="0.25">
      <c r="B44" s="97" t="str">
        <f>IF(ISBLANK('Municipal Info Electric'!B44),"",'Municipal Info Electric'!B44)</f>
        <v/>
      </c>
      <c r="C44" s="98" t="str">
        <f>IF(ISBLANK('Municipal Info Electric'!C44),"",'Municipal Info Electric'!C44)</f>
        <v/>
      </c>
      <c r="D44" s="98" t="str">
        <f>IF(ISBLANK('Municipal Info Electric'!D44),"",'Municipal Info Electric'!D44)</f>
        <v/>
      </c>
      <c r="E44" s="191"/>
      <c r="F44" s="189"/>
      <c r="G44" s="189"/>
      <c r="H44" s="189"/>
      <c r="I44" s="190"/>
      <c r="J44" s="187"/>
      <c r="K44" s="191"/>
      <c r="L44" s="189"/>
      <c r="M44" s="189"/>
      <c r="N44" s="189"/>
      <c r="O44" s="189"/>
      <c r="P44" s="190"/>
    </row>
    <row r="45" spans="2:16" x14ac:dyDescent="0.25">
      <c r="B45" s="97" t="str">
        <f>IF(ISBLANK('Municipal Info Electric'!B45),"",'Municipal Info Electric'!B45)</f>
        <v/>
      </c>
      <c r="C45" s="98" t="str">
        <f>IF(ISBLANK('Municipal Info Electric'!C45),"",'Municipal Info Electric'!C45)</f>
        <v/>
      </c>
      <c r="D45" s="98" t="str">
        <f>IF(ISBLANK('Municipal Info Electric'!D45),"",'Municipal Info Electric'!D45)</f>
        <v/>
      </c>
      <c r="E45" s="191"/>
      <c r="F45" s="189"/>
      <c r="G45" s="189"/>
      <c r="H45" s="189"/>
      <c r="I45" s="190"/>
      <c r="J45" s="187"/>
      <c r="K45" s="191"/>
      <c r="L45" s="189"/>
      <c r="M45" s="189"/>
      <c r="N45" s="189"/>
      <c r="O45" s="189"/>
      <c r="P45" s="190"/>
    </row>
    <row r="46" spans="2:16" x14ac:dyDescent="0.25">
      <c r="B46" s="97" t="str">
        <f>IF(ISBLANK('Municipal Info Electric'!B46),"",'Municipal Info Electric'!B46)</f>
        <v/>
      </c>
      <c r="C46" s="98" t="str">
        <f>IF(ISBLANK('Municipal Info Electric'!C46),"",'Municipal Info Electric'!C46)</f>
        <v/>
      </c>
      <c r="D46" s="98" t="str">
        <f>IF(ISBLANK('Municipal Info Electric'!D46),"",'Municipal Info Electric'!D46)</f>
        <v/>
      </c>
      <c r="E46" s="191"/>
      <c r="F46" s="189"/>
      <c r="G46" s="189"/>
      <c r="H46" s="189"/>
      <c r="I46" s="190"/>
      <c r="J46" s="187"/>
      <c r="K46" s="191"/>
      <c r="L46" s="189"/>
      <c r="M46" s="189"/>
      <c r="N46" s="189"/>
      <c r="O46" s="189"/>
      <c r="P46" s="190"/>
    </row>
    <row r="47" spans="2:16" x14ac:dyDescent="0.25">
      <c r="B47" s="97" t="str">
        <f>IF(ISBLANK('Municipal Info Electric'!B47),"",'Municipal Info Electric'!B47)</f>
        <v/>
      </c>
      <c r="C47" s="98" t="str">
        <f>IF(ISBLANK('Municipal Info Electric'!C47),"",'Municipal Info Electric'!C47)</f>
        <v/>
      </c>
      <c r="D47" s="98" t="str">
        <f>IF(ISBLANK('Municipal Info Electric'!D47),"",'Municipal Info Electric'!D47)</f>
        <v/>
      </c>
      <c r="E47" s="191"/>
      <c r="F47" s="189"/>
      <c r="G47" s="189"/>
      <c r="H47" s="189"/>
      <c r="I47" s="190"/>
      <c r="J47" s="187"/>
      <c r="K47" s="191"/>
      <c r="L47" s="189"/>
      <c r="M47" s="189"/>
      <c r="N47" s="189"/>
      <c r="O47" s="189"/>
      <c r="P47" s="190"/>
    </row>
    <row r="48" spans="2:16" x14ac:dyDescent="0.25">
      <c r="B48" s="97" t="str">
        <f>IF(ISBLANK('Municipal Info Electric'!B48),"",'Municipal Info Electric'!B48)</f>
        <v/>
      </c>
      <c r="C48" s="98" t="str">
        <f>IF(ISBLANK('Municipal Info Electric'!C48),"",'Municipal Info Electric'!C48)</f>
        <v/>
      </c>
      <c r="D48" s="98" t="str">
        <f>IF(ISBLANK('Municipal Info Electric'!D48),"",'Municipal Info Electric'!D48)</f>
        <v/>
      </c>
      <c r="E48" s="191"/>
      <c r="F48" s="189"/>
      <c r="G48" s="189"/>
      <c r="H48" s="189"/>
      <c r="I48" s="190"/>
      <c r="J48" s="187"/>
      <c r="K48" s="191"/>
      <c r="L48" s="189"/>
      <c r="M48" s="189"/>
      <c r="N48" s="189"/>
      <c r="O48" s="189"/>
      <c r="P48" s="190"/>
    </row>
    <row r="49" spans="2:16" x14ac:dyDescent="0.25">
      <c r="B49" s="97" t="str">
        <f>IF(ISBLANK('Municipal Info Electric'!B49),"",'Municipal Info Electric'!B49)</f>
        <v/>
      </c>
      <c r="C49" s="98" t="str">
        <f>IF(ISBLANK('Municipal Info Electric'!C49),"",'Municipal Info Electric'!C49)</f>
        <v/>
      </c>
      <c r="D49" s="98" t="str">
        <f>IF(ISBLANK('Municipal Info Electric'!D49),"",'Municipal Info Electric'!D49)</f>
        <v/>
      </c>
      <c r="E49" s="191"/>
      <c r="F49" s="189"/>
      <c r="G49" s="189"/>
      <c r="H49" s="189"/>
      <c r="I49" s="190"/>
      <c r="J49" s="187"/>
      <c r="K49" s="191"/>
      <c r="L49" s="189"/>
      <c r="M49" s="189"/>
      <c r="N49" s="189"/>
      <c r="O49" s="189"/>
      <c r="P49" s="190"/>
    </row>
    <row r="50" spans="2:16" x14ac:dyDescent="0.25">
      <c r="B50" s="97" t="str">
        <f>IF(ISBLANK('Municipal Info Electric'!B50),"",'Municipal Info Electric'!B50)</f>
        <v/>
      </c>
      <c r="C50" s="98" t="str">
        <f>IF(ISBLANK('Municipal Info Electric'!C50),"",'Municipal Info Electric'!C50)</f>
        <v/>
      </c>
      <c r="D50" s="98" t="str">
        <f>IF(ISBLANK('Municipal Info Electric'!D50),"",'Municipal Info Electric'!D50)</f>
        <v/>
      </c>
      <c r="E50" s="191"/>
      <c r="F50" s="189"/>
      <c r="G50" s="189"/>
      <c r="H50" s="189"/>
      <c r="I50" s="190"/>
      <c r="J50" s="187"/>
      <c r="K50" s="191"/>
      <c r="L50" s="189"/>
      <c r="M50" s="189"/>
      <c r="N50" s="189"/>
      <c r="O50" s="189"/>
      <c r="P50" s="190"/>
    </row>
    <row r="51" spans="2:16" x14ac:dyDescent="0.25">
      <c r="B51" s="97" t="str">
        <f>IF(ISBLANK('Municipal Info Electric'!B51),"",'Municipal Info Electric'!B51)</f>
        <v/>
      </c>
      <c r="C51" s="98" t="str">
        <f>IF(ISBLANK('Municipal Info Electric'!C51),"",'Municipal Info Electric'!C51)</f>
        <v/>
      </c>
      <c r="D51" s="98" t="str">
        <f>IF(ISBLANK('Municipal Info Electric'!D51),"",'Municipal Info Electric'!D51)</f>
        <v/>
      </c>
      <c r="E51" s="191"/>
      <c r="F51" s="189"/>
      <c r="G51" s="189"/>
      <c r="H51" s="189"/>
      <c r="I51" s="190"/>
      <c r="J51" s="187"/>
      <c r="K51" s="191"/>
      <c r="L51" s="189"/>
      <c r="M51" s="189"/>
      <c r="N51" s="189"/>
      <c r="O51" s="189"/>
      <c r="P51" s="190"/>
    </row>
    <row r="52" spans="2:16" x14ac:dyDescent="0.25">
      <c r="B52" s="97" t="str">
        <f>IF(ISBLANK('Municipal Info Electric'!B52),"",'Municipal Info Electric'!B52)</f>
        <v/>
      </c>
      <c r="C52" s="98" t="str">
        <f>IF(ISBLANK('Municipal Info Electric'!C52),"",'Municipal Info Electric'!C52)</f>
        <v/>
      </c>
      <c r="D52" s="98" t="str">
        <f>IF(ISBLANK('Municipal Info Electric'!D52),"",'Municipal Info Electric'!D52)</f>
        <v/>
      </c>
      <c r="E52" s="191"/>
      <c r="F52" s="189"/>
      <c r="G52" s="189"/>
      <c r="H52" s="189"/>
      <c r="I52" s="190"/>
      <c r="J52" s="187"/>
      <c r="K52" s="191"/>
      <c r="L52" s="189"/>
      <c r="M52" s="189"/>
      <c r="N52" s="189"/>
      <c r="O52" s="189"/>
      <c r="P52" s="190"/>
    </row>
    <row r="53" spans="2:16" x14ac:dyDescent="0.25">
      <c r="B53" s="97" t="str">
        <f>IF(ISBLANK('Municipal Info Electric'!B53),"",'Municipal Info Electric'!B53)</f>
        <v/>
      </c>
      <c r="C53" s="98" t="str">
        <f>IF(ISBLANK('Municipal Info Electric'!C53),"",'Municipal Info Electric'!C53)</f>
        <v/>
      </c>
      <c r="D53" s="98" t="str">
        <f>IF(ISBLANK('Municipal Info Electric'!D53),"",'Municipal Info Electric'!D53)</f>
        <v/>
      </c>
      <c r="E53" s="188"/>
      <c r="F53" s="189"/>
      <c r="G53" s="189"/>
      <c r="H53" s="189"/>
      <c r="I53" s="190"/>
      <c r="J53" s="187"/>
      <c r="K53" s="191"/>
      <c r="L53" s="189"/>
      <c r="M53" s="189"/>
      <c r="N53" s="189"/>
      <c r="O53" s="189"/>
      <c r="P53" s="190"/>
    </row>
    <row r="54" spans="2:16" x14ac:dyDescent="0.25">
      <c r="B54" s="97" t="str">
        <f>IF(ISBLANK('Municipal Info Electric'!B54),"",'Municipal Info Electric'!B54)</f>
        <v/>
      </c>
      <c r="C54" s="98" t="str">
        <f>IF(ISBLANK('Municipal Info Electric'!C54),"",'Municipal Info Electric'!C54)</f>
        <v/>
      </c>
      <c r="D54" s="98" t="str">
        <f>IF(ISBLANK('Municipal Info Electric'!D54),"",'Municipal Info Electric'!D54)</f>
        <v/>
      </c>
      <c r="E54" s="188"/>
      <c r="F54" s="189"/>
      <c r="G54" s="189"/>
      <c r="H54" s="189"/>
      <c r="I54" s="190"/>
      <c r="J54" s="187"/>
      <c r="K54" s="191"/>
      <c r="L54" s="189"/>
      <c r="M54" s="189"/>
      <c r="N54" s="189"/>
      <c r="O54" s="189"/>
      <c r="P54" s="190"/>
    </row>
    <row r="55" spans="2:16" x14ac:dyDescent="0.25">
      <c r="B55" s="97" t="str">
        <f>IF(ISBLANK('Municipal Info Electric'!B55),"",'Municipal Info Electric'!B55)</f>
        <v/>
      </c>
      <c r="C55" s="98" t="str">
        <f>IF(ISBLANK('Municipal Info Electric'!C55),"",'Municipal Info Electric'!C55)</f>
        <v/>
      </c>
      <c r="D55" s="98" t="str">
        <f>IF(ISBLANK('Municipal Info Electric'!D55),"",'Municipal Info Electric'!D55)</f>
        <v/>
      </c>
      <c r="E55" s="188"/>
      <c r="F55" s="189"/>
      <c r="G55" s="189"/>
      <c r="H55" s="189"/>
      <c r="I55" s="190"/>
      <c r="J55" s="187"/>
      <c r="K55" s="191"/>
      <c r="L55" s="189"/>
      <c r="M55" s="189"/>
      <c r="N55" s="189"/>
      <c r="O55" s="189"/>
      <c r="P55" s="190"/>
    </row>
    <row r="56" spans="2:16" x14ac:dyDescent="0.25">
      <c r="B56" s="97" t="str">
        <f>IF(ISBLANK('Municipal Info Electric'!B56),"",'Municipal Info Electric'!B56)</f>
        <v/>
      </c>
      <c r="C56" s="98" t="str">
        <f>IF(ISBLANK('Municipal Info Electric'!C56),"",'Municipal Info Electric'!C56)</f>
        <v/>
      </c>
      <c r="D56" s="98" t="str">
        <f>IF(ISBLANK('Municipal Info Electric'!D56),"",'Municipal Info Electric'!D56)</f>
        <v/>
      </c>
      <c r="E56" s="188"/>
      <c r="F56" s="189"/>
      <c r="G56" s="189"/>
      <c r="H56" s="189"/>
      <c r="I56" s="190"/>
      <c r="J56" s="187"/>
      <c r="K56" s="191"/>
      <c r="L56" s="189"/>
      <c r="M56" s="189"/>
      <c r="N56" s="189"/>
      <c r="O56" s="189"/>
      <c r="P56" s="190"/>
    </row>
    <row r="57" spans="2:16" x14ac:dyDescent="0.25">
      <c r="B57" s="97" t="str">
        <f>IF(ISBLANK('Municipal Info Electric'!B57),"",'Municipal Info Electric'!B57)</f>
        <v/>
      </c>
      <c r="C57" s="98" t="str">
        <f>IF(ISBLANK('Municipal Info Electric'!C57),"",'Municipal Info Electric'!C57)</f>
        <v/>
      </c>
      <c r="D57" s="98" t="str">
        <f>IF(ISBLANK('Municipal Info Electric'!D57),"",'Municipal Info Electric'!D57)</f>
        <v/>
      </c>
      <c r="E57" s="188"/>
      <c r="F57" s="189"/>
      <c r="G57" s="189"/>
      <c r="H57" s="189"/>
      <c r="I57" s="190"/>
      <c r="J57" s="187"/>
      <c r="K57" s="191"/>
      <c r="L57" s="189"/>
      <c r="M57" s="189"/>
      <c r="N57" s="189"/>
      <c r="O57" s="189"/>
      <c r="P57" s="190"/>
    </row>
    <row r="58" spans="2:16" x14ac:dyDescent="0.25">
      <c r="B58" s="97" t="str">
        <f>IF(ISBLANK('Municipal Info Electric'!B58),"",'Municipal Info Electric'!B58)</f>
        <v/>
      </c>
      <c r="C58" s="98" t="str">
        <f>IF(ISBLANK('Municipal Info Electric'!C58),"",'Municipal Info Electric'!C58)</f>
        <v/>
      </c>
      <c r="D58" s="98" t="str">
        <f>IF(ISBLANK('Municipal Info Electric'!D58),"",'Municipal Info Electric'!D58)</f>
        <v/>
      </c>
      <c r="E58" s="188"/>
      <c r="F58" s="189"/>
      <c r="G58" s="189"/>
      <c r="H58" s="189"/>
      <c r="I58" s="190"/>
      <c r="J58" s="187"/>
      <c r="K58" s="191"/>
      <c r="L58" s="189"/>
      <c r="M58" s="189"/>
      <c r="N58" s="189"/>
      <c r="O58" s="189"/>
      <c r="P58" s="190"/>
    </row>
    <row r="59" spans="2:16" x14ac:dyDescent="0.25">
      <c r="B59" s="97" t="str">
        <f>IF(ISBLANK('Municipal Info Electric'!B59),"",'Municipal Info Electric'!B59)</f>
        <v/>
      </c>
      <c r="C59" s="98" t="str">
        <f>IF(ISBLANK('Municipal Info Electric'!C59),"",'Municipal Info Electric'!C59)</f>
        <v/>
      </c>
      <c r="D59" s="98" t="str">
        <f>IF(ISBLANK('Municipal Info Electric'!D59),"",'Municipal Info Electric'!D59)</f>
        <v/>
      </c>
      <c r="E59" s="188"/>
      <c r="F59" s="189"/>
      <c r="G59" s="189"/>
      <c r="H59" s="189"/>
      <c r="I59" s="190"/>
      <c r="J59" s="187"/>
      <c r="K59" s="191"/>
      <c r="L59" s="189"/>
      <c r="M59" s="189"/>
      <c r="N59" s="189"/>
      <c r="O59" s="189"/>
      <c r="P59" s="190"/>
    </row>
    <row r="60" spans="2:16" x14ac:dyDescent="0.25">
      <c r="B60" s="97" t="str">
        <f>IF(ISBLANK('Municipal Info Electric'!B60),"",'Municipal Info Electric'!B60)</f>
        <v/>
      </c>
      <c r="C60" s="98" t="str">
        <f>IF(ISBLANK('Municipal Info Electric'!C60),"",'Municipal Info Electric'!C60)</f>
        <v/>
      </c>
      <c r="D60" s="98" t="str">
        <f>IF(ISBLANK('Municipal Info Electric'!D60),"",'Municipal Info Electric'!D60)</f>
        <v/>
      </c>
      <c r="E60" s="188"/>
      <c r="F60" s="189"/>
      <c r="G60" s="189"/>
      <c r="H60" s="189"/>
      <c r="I60" s="190"/>
      <c r="J60" s="187"/>
      <c r="K60" s="191"/>
      <c r="L60" s="189"/>
      <c r="M60" s="189"/>
      <c r="N60" s="189"/>
      <c r="O60" s="189"/>
      <c r="P60" s="190"/>
    </row>
    <row r="61" spans="2:16" x14ac:dyDescent="0.25">
      <c r="B61" s="97" t="str">
        <f>IF(ISBLANK('Municipal Info Electric'!B61),"",'Municipal Info Electric'!B61)</f>
        <v/>
      </c>
      <c r="C61" s="98" t="str">
        <f>IF(ISBLANK('Municipal Info Electric'!C61),"",'Municipal Info Electric'!C61)</f>
        <v/>
      </c>
      <c r="D61" s="98" t="str">
        <f>IF(ISBLANK('Municipal Info Electric'!D61),"",'Municipal Info Electric'!D61)</f>
        <v/>
      </c>
      <c r="E61" s="191"/>
      <c r="F61" s="189"/>
      <c r="G61" s="189"/>
      <c r="H61" s="189"/>
      <c r="I61" s="190"/>
      <c r="J61" s="187"/>
      <c r="K61" s="191"/>
      <c r="L61" s="189"/>
      <c r="M61" s="189"/>
      <c r="N61" s="189"/>
      <c r="O61" s="189"/>
      <c r="P61" s="190"/>
    </row>
    <row r="62" spans="2:16" x14ac:dyDescent="0.25">
      <c r="B62" s="97" t="str">
        <f>IF(ISBLANK('Municipal Info Electric'!B62),"",'Municipal Info Electric'!B62)</f>
        <v/>
      </c>
      <c r="C62" s="98" t="str">
        <f>IF(ISBLANK('Municipal Info Electric'!C62),"",'Municipal Info Electric'!C62)</f>
        <v/>
      </c>
      <c r="D62" s="98" t="str">
        <f>IF(ISBLANK('Municipal Info Electric'!D62),"",'Municipal Info Electric'!D62)</f>
        <v/>
      </c>
      <c r="E62" s="191"/>
      <c r="F62" s="189"/>
      <c r="G62" s="189"/>
      <c r="H62" s="189"/>
      <c r="I62" s="190"/>
      <c r="J62" s="193"/>
      <c r="K62" s="191"/>
      <c r="L62" s="189"/>
      <c r="M62" s="189"/>
      <c r="N62" s="189"/>
      <c r="O62" s="189"/>
      <c r="P62" s="190"/>
    </row>
    <row r="63" spans="2:16" x14ac:dyDescent="0.25">
      <c r="B63" s="97" t="str">
        <f>IF(ISBLANK('Municipal Info Electric'!B63),"",'Municipal Info Electric'!B63)</f>
        <v/>
      </c>
      <c r="C63" s="98" t="str">
        <f>IF(ISBLANK('Municipal Info Electric'!C63),"",'Municipal Info Electric'!C63)</f>
        <v/>
      </c>
      <c r="D63" s="98" t="str">
        <f>IF(ISBLANK('Municipal Info Electric'!D63),"",'Municipal Info Electric'!D63)</f>
        <v/>
      </c>
      <c r="E63" s="191"/>
      <c r="F63" s="189"/>
      <c r="G63" s="189"/>
      <c r="H63" s="189"/>
      <c r="I63" s="190"/>
      <c r="J63" s="193"/>
      <c r="K63" s="191"/>
      <c r="L63" s="189"/>
      <c r="M63" s="189"/>
      <c r="N63" s="189"/>
      <c r="O63" s="189"/>
      <c r="P63" s="190"/>
    </row>
    <row r="64" spans="2:16" x14ac:dyDescent="0.25">
      <c r="B64" s="97" t="str">
        <f>IF(ISBLANK('Municipal Info Electric'!B64),"",'Municipal Info Electric'!B64)</f>
        <v/>
      </c>
      <c r="C64" s="98" t="str">
        <f>IF(ISBLANK('Municipal Info Electric'!C64),"",'Municipal Info Electric'!C64)</f>
        <v/>
      </c>
      <c r="D64" s="98" t="str">
        <f>IF(ISBLANK('Municipal Info Electric'!D64),"",'Municipal Info Electric'!D64)</f>
        <v/>
      </c>
      <c r="E64" s="188"/>
      <c r="F64" s="189"/>
      <c r="G64" s="189"/>
      <c r="H64" s="189"/>
      <c r="I64" s="190"/>
      <c r="J64" s="193"/>
      <c r="K64" s="191"/>
      <c r="L64" s="189"/>
      <c r="M64" s="189"/>
      <c r="N64" s="189"/>
      <c r="O64" s="189"/>
      <c r="P64" s="190"/>
    </row>
    <row r="65" spans="1:16" x14ac:dyDescent="0.25">
      <c r="B65" s="97" t="str">
        <f>IF(ISBLANK('Municipal Info Electric'!B65),"",'Municipal Info Electric'!B65)</f>
        <v/>
      </c>
      <c r="C65" s="98" t="str">
        <f>IF(ISBLANK('Municipal Info Electric'!C65),"",'Municipal Info Electric'!C65)</f>
        <v/>
      </c>
      <c r="D65" s="98" t="str">
        <f>IF(ISBLANK('Municipal Info Electric'!D65),"",'Municipal Info Electric'!D65)</f>
        <v/>
      </c>
      <c r="E65" s="188"/>
      <c r="F65" s="189"/>
      <c r="G65" s="189"/>
      <c r="H65" s="189"/>
      <c r="I65" s="190"/>
      <c r="J65" s="193"/>
      <c r="K65" s="191"/>
      <c r="L65" s="189"/>
      <c r="M65" s="189"/>
      <c r="N65" s="189"/>
      <c r="O65" s="189"/>
      <c r="P65" s="190"/>
    </row>
    <row r="66" spans="1:16" x14ac:dyDescent="0.25">
      <c r="B66" s="97" t="str">
        <f>IF(ISBLANK('Municipal Info Electric'!B66),"",'Municipal Info Electric'!B66)</f>
        <v/>
      </c>
      <c r="C66" s="98" t="str">
        <f>IF(ISBLANK('Municipal Info Electric'!C66),"",'Municipal Info Electric'!C66)</f>
        <v/>
      </c>
      <c r="D66" s="98" t="str">
        <f>IF(ISBLANK('Municipal Info Electric'!D66),"",'Municipal Info Electric'!D66)</f>
        <v/>
      </c>
      <c r="E66" s="191"/>
      <c r="F66" s="189"/>
      <c r="G66" s="189"/>
      <c r="H66" s="189"/>
      <c r="I66" s="190"/>
      <c r="J66" s="193"/>
      <c r="K66" s="191"/>
      <c r="L66" s="189"/>
      <c r="M66" s="189"/>
      <c r="N66" s="189"/>
      <c r="O66" s="189"/>
      <c r="P66" s="190"/>
    </row>
    <row r="67" spans="1:16" x14ac:dyDescent="0.25">
      <c r="B67" s="97" t="str">
        <f>IF(ISBLANK('Municipal Info Electric'!B67),"",'Municipal Info Electric'!B67)</f>
        <v/>
      </c>
      <c r="C67" s="98" t="str">
        <f>IF(ISBLANK('Municipal Info Electric'!C67),"",'Municipal Info Electric'!C67)</f>
        <v/>
      </c>
      <c r="D67" s="98" t="str">
        <f>IF(ISBLANK('Municipal Info Electric'!D67),"",'Municipal Info Electric'!D67)</f>
        <v/>
      </c>
      <c r="E67" s="191"/>
      <c r="F67" s="189"/>
      <c r="G67" s="189"/>
      <c r="H67" s="189"/>
      <c r="I67" s="190"/>
      <c r="J67" s="193"/>
      <c r="K67" s="191"/>
      <c r="L67" s="189"/>
      <c r="M67" s="189"/>
      <c r="N67" s="189"/>
      <c r="O67" s="189"/>
      <c r="P67" s="190"/>
    </row>
    <row r="68" spans="1:16" x14ac:dyDescent="0.25">
      <c r="B68" s="97" t="str">
        <f>IF(ISBLANK('Municipal Info Electric'!B68),"",'Municipal Info Electric'!B68)</f>
        <v/>
      </c>
      <c r="C68" s="98" t="str">
        <f>IF(ISBLANK('Municipal Info Electric'!C68),"",'Municipal Info Electric'!C68)</f>
        <v/>
      </c>
      <c r="D68" s="98" t="str">
        <f>IF(ISBLANK('Municipal Info Electric'!D68),"",'Municipal Info Electric'!D68)</f>
        <v/>
      </c>
      <c r="E68" s="189"/>
      <c r="F68" s="189"/>
      <c r="G68" s="189"/>
      <c r="H68" s="189"/>
      <c r="I68" s="190"/>
      <c r="J68" s="193"/>
      <c r="K68" s="191"/>
      <c r="L68" s="189"/>
      <c r="M68" s="189"/>
      <c r="N68" s="189"/>
      <c r="O68" s="189"/>
      <c r="P68" s="190"/>
    </row>
    <row r="69" spans="1:16" ht="15.75" thickBot="1" x14ac:dyDescent="0.3">
      <c r="A69" s="4" t="s">
        <v>63</v>
      </c>
      <c r="B69" s="5">
        <f>COUNTA(B9:B68)-COUNTBLANK(B9:B68)</f>
        <v>9</v>
      </c>
      <c r="C69" s="6"/>
      <c r="D69" s="6"/>
      <c r="E69" s="5">
        <f t="shared" ref="E69:O69" si="1">SUM(E9:E68)</f>
        <v>0</v>
      </c>
      <c r="F69" s="5">
        <f t="shared" si="1"/>
        <v>70</v>
      </c>
      <c r="G69" s="5">
        <f t="shared" si="1"/>
        <v>0</v>
      </c>
      <c r="H69" s="5">
        <f t="shared" si="1"/>
        <v>0</v>
      </c>
      <c r="I69" s="5">
        <f t="shared" si="1"/>
        <v>0</v>
      </c>
      <c r="J69" s="31">
        <f>SUM(J9:J68)</f>
        <v>70</v>
      </c>
      <c r="K69" s="5">
        <f t="shared" si="1"/>
        <v>0</v>
      </c>
      <c r="L69" s="5">
        <f t="shared" si="1"/>
        <v>0</v>
      </c>
      <c r="M69" s="5">
        <f t="shared" si="1"/>
        <v>68</v>
      </c>
      <c r="N69" s="5">
        <f t="shared" si="1"/>
        <v>0</v>
      </c>
      <c r="O69" s="5">
        <f t="shared" si="1"/>
        <v>2</v>
      </c>
      <c r="P69" s="5">
        <f>SUM(P9:P68)</f>
        <v>0</v>
      </c>
    </row>
  </sheetData>
  <mergeCells count="7">
    <mergeCell ref="A1:P3"/>
    <mergeCell ref="A4:B4"/>
    <mergeCell ref="A5:B5"/>
    <mergeCell ref="E6:P6"/>
    <mergeCell ref="E7:I7"/>
    <mergeCell ref="J7:J8"/>
    <mergeCell ref="K7:P7"/>
  </mergeCells>
  <dataValidations count="4">
    <dataValidation allowBlank="1" showInputMessage="1" showErrorMessage="1" prompt="Year" sqref="D5" xr:uid="{8F89181F-8503-4B59-8BE7-C82C4B753A41}"/>
    <dataValidation allowBlank="1" showInputMessage="1" showErrorMessage="1" prompt="Report Quarter" sqref="C5" xr:uid="{00D67CA7-90E6-431C-B46A-4F64F37F0803}"/>
    <dataValidation errorStyle="warning" allowBlank="1" showInputMessage="1" showErrorMessage="1" error="Pick from list" promptTitle="Enter" prompt="Administrator" sqref="C4" xr:uid="{D9C22FFC-2EB1-4215-9153-A974E82F565A}"/>
    <dataValidation errorStyle="warning" allowBlank="1" showInputMessage="1" showErrorMessage="1" error="pick from list" promptTitle="Enter" prompt="Municipality" sqref="B9:D68" xr:uid="{1A547667-F3D6-4897-87A2-B1F7113446E2}"/>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BC2E-F6DF-41A6-8896-B00CB6D4131A}">
  <sheetPr>
    <tabColor rgb="FF00B0F0"/>
    <pageSetUpPr fitToPage="1"/>
  </sheetPr>
  <dimension ref="A1:BQ55"/>
  <sheetViews>
    <sheetView tabSelected="1" topLeftCell="A7" zoomScale="52" zoomScaleNormal="125" workbookViewId="0">
      <selection activeCell="I34" sqref="I34"/>
    </sheetView>
  </sheetViews>
  <sheetFormatPr defaultColWidth="8.7109375" defaultRowHeight="15" x14ac:dyDescent="0.25"/>
  <cols>
    <col min="2" max="2" width="26.42578125" customWidth="1"/>
    <col min="3" max="3" width="17" customWidth="1"/>
    <col min="4" max="4" width="26" bestFit="1" customWidth="1"/>
    <col min="5" max="14" width="21.140625" customWidth="1"/>
    <col min="15" max="15" width="26" bestFit="1" customWidth="1"/>
    <col min="16" max="25" width="19.28515625" customWidth="1"/>
    <col min="26" max="26" width="26" bestFit="1" customWidth="1"/>
    <col min="27" max="36" width="14.42578125" customWidth="1"/>
    <col min="37" max="37" width="26" bestFit="1" customWidth="1"/>
    <col min="38" max="47" width="14.42578125" customWidth="1"/>
    <col min="48" max="48" width="26" bestFit="1" customWidth="1"/>
    <col min="49" max="58" width="14.42578125" customWidth="1"/>
    <col min="59" max="59" width="26" bestFit="1" customWidth="1"/>
    <col min="60" max="69" width="14.42578125" customWidth="1"/>
  </cols>
  <sheetData>
    <row r="1" spans="1:69" x14ac:dyDescent="0.25">
      <c r="A1" s="323" t="s">
        <v>216</v>
      </c>
      <c r="B1" s="323"/>
      <c r="C1" s="323"/>
      <c r="D1" s="323"/>
      <c r="E1" s="323"/>
      <c r="F1" s="323"/>
      <c r="G1" s="323"/>
      <c r="H1" s="323"/>
      <c r="I1" s="323"/>
      <c r="J1" s="323"/>
      <c r="K1" s="323"/>
      <c r="L1" s="323"/>
    </row>
    <row r="2" spans="1:69" x14ac:dyDescent="0.25">
      <c r="A2" s="323"/>
      <c r="B2" s="323"/>
      <c r="C2" s="323"/>
      <c r="D2" s="323"/>
      <c r="E2" s="323"/>
      <c r="F2" s="323"/>
      <c r="G2" s="323"/>
      <c r="H2" s="323"/>
      <c r="I2" s="323"/>
      <c r="J2" s="323"/>
      <c r="K2" s="323"/>
      <c r="L2" s="323"/>
    </row>
    <row r="3" spans="1:69" x14ac:dyDescent="0.25">
      <c r="A3" s="323"/>
      <c r="B3" s="323"/>
      <c r="C3" s="323"/>
      <c r="D3" s="323"/>
      <c r="E3" s="323"/>
      <c r="F3" s="323"/>
      <c r="G3" s="323"/>
      <c r="H3" s="323"/>
      <c r="I3" s="323"/>
      <c r="J3" s="323"/>
      <c r="K3" s="323"/>
      <c r="L3" s="323"/>
    </row>
    <row r="4" spans="1:69" ht="18.75" x14ac:dyDescent="0.3">
      <c r="A4" s="324" t="s">
        <v>35</v>
      </c>
      <c r="B4" s="324"/>
      <c r="C4" s="12" t="str">
        <f>'[1]CCA Admin Dashboard'!D3</f>
        <v>Good Energy LP</v>
      </c>
      <c r="D4" s="13"/>
      <c r="F4" s="14"/>
      <c r="G4" s="14"/>
      <c r="H4" s="14"/>
      <c r="I4" s="14"/>
      <c r="J4" s="14"/>
      <c r="K4" s="14"/>
      <c r="L4" s="14"/>
    </row>
    <row r="5" spans="1:69" ht="15.75" x14ac:dyDescent="0.25">
      <c r="A5" s="323" t="s">
        <v>37</v>
      </c>
      <c r="B5" s="323"/>
      <c r="C5" s="15" t="s">
        <v>23</v>
      </c>
      <c r="D5" s="16">
        <v>2024</v>
      </c>
      <c r="F5" s="17"/>
      <c r="G5" s="14"/>
      <c r="H5" s="14"/>
      <c r="I5" s="14"/>
      <c r="J5" s="14"/>
      <c r="K5" s="14"/>
      <c r="L5" s="14"/>
    </row>
    <row r="7" spans="1:69" ht="15.75" x14ac:dyDescent="0.25">
      <c r="C7" s="19"/>
      <c r="D7" s="19"/>
      <c r="E7" s="19"/>
      <c r="F7" s="33"/>
      <c r="G7" s="34"/>
      <c r="H7" s="34"/>
      <c r="I7" s="200"/>
      <c r="J7" s="200"/>
      <c r="K7" s="200"/>
      <c r="L7" s="200"/>
    </row>
    <row r="8" spans="1:69" ht="19.5" thickBot="1" x14ac:dyDescent="0.35">
      <c r="B8" s="266" t="s">
        <v>217</v>
      </c>
      <c r="C8" s="266" t="s">
        <v>218</v>
      </c>
      <c r="D8" s="267"/>
      <c r="E8" s="267"/>
    </row>
    <row r="9" spans="1:69" x14ac:dyDescent="0.25">
      <c r="B9" s="268"/>
      <c r="C9" s="269" t="s">
        <v>219</v>
      </c>
      <c r="D9" s="269" t="s">
        <v>40</v>
      </c>
      <c r="E9" s="94" t="str">
        <f>IF(ISBLANK('[1]Municipal Info Electric'!B9),"",'[1]Municipal Info Electric'!B9)</f>
        <v>Chazy</v>
      </c>
      <c r="F9" s="95" t="str">
        <f>IF(ISBLANK('[1]Municipal Info Electric'!B10),"",'[1]Municipal Info Electric'!B10)</f>
        <v>Cairo</v>
      </c>
      <c r="G9" s="95" t="str">
        <f>IF(ISBLANK('[1]Municipal Info Electric'!B11),"",'[1]Municipal Info Electric'!B11)</f>
        <v>Coxsackie</v>
      </c>
      <c r="H9" s="95" t="str">
        <f>IF(ISBLANK('[1]Municipal Info Electric'!B12),"",'[1]Municipal Info Electric'!B12)</f>
        <v>New Baltimore</v>
      </c>
      <c r="I9" s="95" t="str">
        <f>IF(ISBLANK('[1]Municipal Info Electric'!B13),"",'[1]Municipal Info Electric'!B13)</f>
        <v>Wesley Hills</v>
      </c>
      <c r="J9" s="95" t="str">
        <f>IF(ISBLANK('[1]Municipal Info Electric'!B14),"",'[1]Municipal Info Electric'!B14)</f>
        <v>Penfield</v>
      </c>
      <c r="K9" s="95" t="str">
        <f>IF(ISBLANK('[1]Municipal Info Electric'!B15),"",'[1]Municipal Info Electric'!B15)</f>
        <v>Athens</v>
      </c>
      <c r="L9" s="95" t="str">
        <f>IF(ISBLANK('[1]Municipal Info Electric'!B16),"",'[1]Municipal Info Electric'!B16)</f>
        <v/>
      </c>
      <c r="M9" s="95" t="str">
        <f>IF(ISBLANK('[1]Municipal Info Electric'!B17),"",'[1]Municipal Info Electric'!B17)</f>
        <v/>
      </c>
      <c r="N9" s="270" t="str">
        <f>IF(ISBLANK('[1]Municipal Info Electric'!B18),"",'[1]Municipal Info Electric'!B18)</f>
        <v/>
      </c>
      <c r="O9" s="271" t="s">
        <v>40</v>
      </c>
      <c r="P9" s="94" t="str">
        <f>IF(ISBLANK('[1]Municipal Info Electric'!B19),"",'[1]Municipal Info Electric'!B19)</f>
        <v/>
      </c>
      <c r="Q9" s="95" t="str">
        <f>IF(ISBLANK('[1]Municipal Info Electric'!B20),"",'[1]Municipal Info Electric'!B20)</f>
        <v/>
      </c>
      <c r="R9" s="95" t="str">
        <f>IF(ISBLANK('[1]Municipal Info Electric'!B21),"",'[1]Municipal Info Electric'!B21)</f>
        <v/>
      </c>
      <c r="S9" s="95" t="str">
        <f>IF(ISBLANK('[1]Municipal Info Electric'!B22),"",'[1]Municipal Info Electric'!B22)</f>
        <v/>
      </c>
      <c r="T9" s="95" t="str">
        <f>IF(ISBLANK('[1]Municipal Info Electric'!B23),"",'[1]Municipal Info Electric'!B23)</f>
        <v/>
      </c>
      <c r="U9" s="95" t="str">
        <f>IF(ISBLANK('[1]Municipal Info Electric'!B24),"",'[1]Municipal Info Electric'!B24)</f>
        <v/>
      </c>
      <c r="V9" s="95" t="str">
        <f>IF(ISBLANK('[1]Municipal Info Electric'!B25),"",'[1]Municipal Info Electric'!B25)</f>
        <v/>
      </c>
      <c r="W9" s="95" t="str">
        <f>IF(ISBLANK('[1]Municipal Info Electric'!B26),"",'[1]Municipal Info Electric'!B26)</f>
        <v/>
      </c>
      <c r="X9" s="95" t="str">
        <f>IF(ISBLANK('[1]Municipal Info Electric'!B27),"",'[1]Municipal Info Electric'!B27)</f>
        <v/>
      </c>
      <c r="Y9" s="270" t="str">
        <f>IF(ISBLANK('[1]Municipal Info Electric'!B28),"",'[1]Municipal Info Electric'!B28)</f>
        <v/>
      </c>
      <c r="Z9" s="269" t="s">
        <v>40</v>
      </c>
      <c r="AA9" s="94" t="str">
        <f>IF(ISBLANK('[1]Municipal Info Electric'!B29),"",'[1]Municipal Info Electric'!B29)</f>
        <v/>
      </c>
      <c r="AB9" s="95" t="str">
        <f>IF(ISBLANK('[1]Municipal Info Electric'!B30),"",'[1]Municipal Info Electric'!B30)</f>
        <v/>
      </c>
      <c r="AC9" s="95" t="str">
        <f>IF(ISBLANK('[1]Municipal Info Electric'!B31),"",'[1]Municipal Info Electric'!B31)</f>
        <v/>
      </c>
      <c r="AD9" s="95" t="str">
        <f>IF(ISBLANK('[1]Municipal Info Electric'!B32),"",'[1]Municipal Info Electric'!B32)</f>
        <v/>
      </c>
      <c r="AE9" s="95" t="str">
        <f>IF(ISBLANK('[1]Municipal Info Electric'!B33),"",'[1]Municipal Info Electric'!B33)</f>
        <v/>
      </c>
      <c r="AF9" s="95" t="str">
        <f>IF(ISBLANK('[1]Municipal Info Electric'!B34),"",'[1]Municipal Info Electric'!B34)</f>
        <v/>
      </c>
      <c r="AG9" s="95" t="str">
        <f>IF(ISBLANK('[1]Municipal Info Electric'!B35),"",'[1]Municipal Info Electric'!B35)</f>
        <v/>
      </c>
      <c r="AH9" s="95" t="str">
        <f>IF(ISBLANK('[1]Municipal Info Electric'!B36),"",'[1]Municipal Info Electric'!B36)</f>
        <v/>
      </c>
      <c r="AI9" s="95" t="str">
        <f>IF(ISBLANK('[1]Municipal Info Electric'!B37),"",'[1]Municipal Info Electric'!B37)</f>
        <v/>
      </c>
      <c r="AJ9" s="270" t="str">
        <f>IF(ISBLANK('[1]Municipal Info Electric'!B38),"",'[1]Municipal Info Electric'!B38)</f>
        <v/>
      </c>
      <c r="AK9" s="269" t="s">
        <v>40</v>
      </c>
      <c r="AL9" s="94" t="str">
        <f>IF(ISBLANK('[1]Municipal Info Electric'!B39),"",'[1]Municipal Info Electric'!B39)</f>
        <v/>
      </c>
      <c r="AM9" s="95" t="str">
        <f>IF(ISBLANK('[1]Municipal Info Electric'!B40),"",'[1]Municipal Info Electric'!B40)</f>
        <v/>
      </c>
      <c r="AN9" s="95" t="str">
        <f>IF(ISBLANK('[1]Municipal Info Electric'!B41),"",'[1]Municipal Info Electric'!B41)</f>
        <v/>
      </c>
      <c r="AO9" s="95" t="str">
        <f>IF(ISBLANK('[1]Municipal Info Electric'!B42),"",'[1]Municipal Info Electric'!B42)</f>
        <v/>
      </c>
      <c r="AP9" s="95" t="str">
        <f>IF(ISBLANK('[1]Municipal Info Electric'!B43),"",'[1]Municipal Info Electric'!B43)</f>
        <v/>
      </c>
      <c r="AQ9" s="95" t="str">
        <f>IF(ISBLANK('[1]Municipal Info Electric'!B44),"",'[1]Municipal Info Electric'!B44)</f>
        <v/>
      </c>
      <c r="AR9" s="95" t="str">
        <f>IF(ISBLANK('[1]Municipal Info Electric'!B45),"",'[1]Municipal Info Electric'!B45)</f>
        <v/>
      </c>
      <c r="AS9" s="95" t="str">
        <f>IF(ISBLANK('[1]Municipal Info Electric'!B46),"",'[1]Municipal Info Electric'!B46)</f>
        <v/>
      </c>
      <c r="AT9" s="95" t="str">
        <f>IF(ISBLANK('[1]Municipal Info Electric'!B47),"",'[1]Municipal Info Electric'!B47)</f>
        <v/>
      </c>
      <c r="AU9" s="270" t="str">
        <f>IF(ISBLANK('[1]Municipal Info Electric'!B48),"",'[1]Municipal Info Electric'!B48)</f>
        <v/>
      </c>
      <c r="AV9" s="269" t="s">
        <v>40</v>
      </c>
      <c r="AW9" s="94" t="str">
        <f>IF(ISBLANK('[1]Municipal Info Electric'!B49),"",'[1]Municipal Info Electric'!B49)</f>
        <v/>
      </c>
      <c r="AX9" s="95" t="str">
        <f>IF(ISBLANK('[1]Municipal Info Electric'!B50),"",'[1]Municipal Info Electric'!B50)</f>
        <v/>
      </c>
      <c r="AY9" s="95" t="str">
        <f>IF(ISBLANK('[1]Municipal Info Electric'!B51),"",'[1]Municipal Info Electric'!B51)</f>
        <v/>
      </c>
      <c r="AZ9" s="95" t="str">
        <f>IF(ISBLANK('[1]Municipal Info Electric'!B52),"",'[1]Municipal Info Electric'!B52)</f>
        <v/>
      </c>
      <c r="BA9" s="95" t="str">
        <f>IF(ISBLANK('[1]Municipal Info Electric'!B53),"",'[1]Municipal Info Electric'!B53)</f>
        <v/>
      </c>
      <c r="BB9" s="95" t="str">
        <f>IF(ISBLANK('[1]Municipal Info Electric'!B54),"",'[1]Municipal Info Electric'!B54)</f>
        <v/>
      </c>
      <c r="BC9" s="95" t="str">
        <f>IF(ISBLANK('[1]Municipal Info Electric'!B55),"",'[1]Municipal Info Electric'!B55)</f>
        <v/>
      </c>
      <c r="BD9" s="95" t="str">
        <f>IF(ISBLANK('[1]Municipal Info Electric'!B56),"",'[1]Municipal Info Electric'!B56)</f>
        <v/>
      </c>
      <c r="BE9" s="95" t="str">
        <f>IF(ISBLANK('[1]Municipal Info Electric'!B57),"",'[1]Municipal Info Electric'!B57)</f>
        <v/>
      </c>
      <c r="BF9" s="270" t="str">
        <f>IF(ISBLANK('[1]Municipal Info Electric'!B58),"",'[1]Municipal Info Electric'!B58)</f>
        <v/>
      </c>
      <c r="BG9" s="269" t="s">
        <v>40</v>
      </c>
      <c r="BH9" s="94" t="str">
        <f>IF(ISBLANK('[1]Municipal Info Electric'!B59),"",'[1]Municipal Info Electric'!B59)</f>
        <v/>
      </c>
      <c r="BI9" s="95" t="str">
        <f>IF(ISBLANK('[1]Municipal Info Electric'!B60),"",'[1]Municipal Info Electric'!B60)</f>
        <v/>
      </c>
      <c r="BJ9" s="95" t="str">
        <f>IF(ISBLANK('[1]Municipal Info Electric'!B61),"",'[1]Municipal Info Electric'!B61)</f>
        <v/>
      </c>
      <c r="BK9" s="95" t="str">
        <f>IF(ISBLANK('[1]Municipal Info Electric'!B62),"",'[1]Municipal Info Electric'!B62)</f>
        <v/>
      </c>
      <c r="BL9" s="95" t="str">
        <f>IF(ISBLANK('[1]Municipal Info Electric'!B63),"",'[1]Municipal Info Electric'!B63)</f>
        <v/>
      </c>
      <c r="BM9" s="95" t="str">
        <f>IF(ISBLANK('[1]Municipal Info Electric'!B64),"",'[1]Municipal Info Electric'!B64)</f>
        <v/>
      </c>
      <c r="BN9" s="95" t="str">
        <f>IF(ISBLANK('[1]Municipal Info Electric'!B65),"",'[1]Municipal Info Electric'!B65)</f>
        <v/>
      </c>
      <c r="BO9" s="95" t="str">
        <f>IF(ISBLANK('[1]Municipal Info Electric'!B66),"",'[1]Municipal Info Electric'!B66)</f>
        <v/>
      </c>
      <c r="BP9" s="95" t="str">
        <f>IF(ISBLANK('[1]Municipal Info Electric'!B67),"",'[1]Municipal Info Electric'!B67)</f>
        <v/>
      </c>
      <c r="BQ9" s="270" t="str">
        <f>IF(ISBLANK('[1]Municipal Info Electric'!B68),"",'[1]Municipal Info Electric'!B68)</f>
        <v/>
      </c>
    </row>
    <row r="10" spans="1:69" x14ac:dyDescent="0.25">
      <c r="B10" s="268"/>
      <c r="C10" s="269"/>
      <c r="D10" s="269" t="s">
        <v>220</v>
      </c>
      <c r="E10" s="97" t="str">
        <f>IF(ISBLANK('[1]Municipal Info Electric'!C9),"",'[1]Municipal Info Electric'!C9)</f>
        <v>Town</v>
      </c>
      <c r="F10" s="98" t="str">
        <f>IF(ISBLANK('[1]Municipal Info Electric'!C10),"",'[1]Municipal Info Electric'!C10)</f>
        <v>Town</v>
      </c>
      <c r="G10" s="98" t="str">
        <f>IF(ISBLANK('[1]Municipal Info Electric'!C11),"",'[1]Municipal Info Electric'!C11)</f>
        <v>Village</v>
      </c>
      <c r="H10" s="98" t="str">
        <f>IF(ISBLANK('[1]Municipal Info Electric'!C12),"",'[1]Municipal Info Electric'!C12)</f>
        <v>Town</v>
      </c>
      <c r="I10" s="98" t="str">
        <f>IF(ISBLANK('[1]Municipal Info Electric'!C13),"",'[1]Municipal Info Electric'!C13)</f>
        <v>Village</v>
      </c>
      <c r="J10" s="98" t="str">
        <f>IF(ISBLANK('[1]Municipal Info Electric'!C14),"",'[1]Municipal Info Electric'!C14)</f>
        <v>Town</v>
      </c>
      <c r="K10" s="98" t="str">
        <f>IF(ISBLANK('[1]Municipal Info Electric'!C15),"",'[1]Municipal Info Electric'!C15)</f>
        <v>Village</v>
      </c>
      <c r="L10" s="98" t="str">
        <f>IF(ISBLANK('[1]Municipal Info Electric'!C16),"",'[1]Municipal Info Electric'!C16)</f>
        <v/>
      </c>
      <c r="M10" s="98" t="str">
        <f>IF(ISBLANK('[1]Municipal Info Electric'!C17),"",'[1]Municipal Info Electric'!C17)</f>
        <v/>
      </c>
      <c r="N10" s="272" t="str">
        <f>IF(ISBLANK('[1]Municipal Info Electric'!C18),"",'[1]Municipal Info Electric'!C18)</f>
        <v/>
      </c>
      <c r="O10" s="271" t="str">
        <f>D10</f>
        <v>Type</v>
      </c>
      <c r="P10" s="97" t="str">
        <f>IF(ISBLANK('[1]Municipal Info Electric'!C29),"",'[1]Municipal Info Electric'!C29)</f>
        <v/>
      </c>
      <c r="Q10" s="98" t="str">
        <f>IF(ISBLANK('[1]Municipal Info Electric'!C30),"",'[1]Municipal Info Electric'!C30)</f>
        <v/>
      </c>
      <c r="R10" s="98" t="str">
        <f>IF(ISBLANK('[1]Municipal Info Electric'!C31),"",'[1]Municipal Info Electric'!C31)</f>
        <v/>
      </c>
      <c r="S10" s="98" t="str">
        <f>IF(ISBLANK('[1]Municipal Info Electric'!C32),"",'[1]Municipal Info Electric'!C32)</f>
        <v/>
      </c>
      <c r="T10" s="98" t="str">
        <f>IF(ISBLANK('[1]Municipal Info Electric'!C33),"",'[1]Municipal Info Electric'!C33)</f>
        <v/>
      </c>
      <c r="U10" s="98" t="str">
        <f>IF(ISBLANK('[1]Municipal Info Electric'!C34),"",'[1]Municipal Info Electric'!C34)</f>
        <v/>
      </c>
      <c r="V10" s="98" t="str">
        <f>IF(ISBLANK('[1]Municipal Info Electric'!C35),"",'[1]Municipal Info Electric'!C35)</f>
        <v/>
      </c>
      <c r="W10" s="98" t="str">
        <f>IF(ISBLANK('[1]Municipal Info Electric'!C36),"",'[1]Municipal Info Electric'!C36)</f>
        <v/>
      </c>
      <c r="X10" s="98" t="str">
        <f>IF(ISBLANK('[1]Municipal Info Electric'!C37),"",'[1]Municipal Info Electric'!C37)</f>
        <v/>
      </c>
      <c r="Y10" s="272" t="str">
        <f>IF(ISBLANK('[1]Municipal Info Electric'!C38),"",'[1]Municipal Info Electric'!C38)</f>
        <v/>
      </c>
      <c r="Z10" s="269" t="str">
        <f>O10</f>
        <v>Type</v>
      </c>
      <c r="AA10" s="97" t="str">
        <f>IF(ISBLANK('[1]Municipal Info Electric'!C29),"",'[1]Municipal Info Electric'!C29)</f>
        <v/>
      </c>
      <c r="AB10" s="98" t="str">
        <f>IF(ISBLANK('[1]Municipal Info Electric'!C30),"",'[1]Municipal Info Electric'!C30)</f>
        <v/>
      </c>
      <c r="AC10" s="98" t="str">
        <f>IF(ISBLANK('[1]Municipal Info Electric'!C31),"",'[1]Municipal Info Electric'!C31)</f>
        <v/>
      </c>
      <c r="AD10" s="98" t="str">
        <f>IF(ISBLANK('[1]Municipal Info Electric'!C32),"",'[1]Municipal Info Electric'!C32)</f>
        <v/>
      </c>
      <c r="AE10" s="98" t="str">
        <f>IF(ISBLANK('[1]Municipal Info Electric'!C33),"",'[1]Municipal Info Electric'!C33)</f>
        <v/>
      </c>
      <c r="AF10" s="98" t="str">
        <f>IF(ISBLANK('[1]Municipal Info Electric'!C34),"",'[1]Municipal Info Electric'!C34)</f>
        <v/>
      </c>
      <c r="AG10" s="98" t="str">
        <f>IF(ISBLANK('[1]Municipal Info Electric'!C35),"",'[1]Municipal Info Electric'!C35)</f>
        <v/>
      </c>
      <c r="AH10" s="98" t="str">
        <f>IF(ISBLANK('[1]Municipal Info Electric'!C36),"",'[1]Municipal Info Electric'!C36)</f>
        <v/>
      </c>
      <c r="AI10" s="98" t="str">
        <f>IF(ISBLANK('[1]Municipal Info Electric'!C37),"",'[1]Municipal Info Electric'!C37)</f>
        <v/>
      </c>
      <c r="AJ10" s="272" t="str">
        <f>IF(ISBLANK('[1]Municipal Info Electric'!C38),"",'[1]Municipal Info Electric'!C38)</f>
        <v/>
      </c>
      <c r="AK10" s="269" t="str">
        <f>Z10</f>
        <v>Type</v>
      </c>
      <c r="AL10" s="97" t="str">
        <f>IF(ISBLANK('[1]Municipal Info Electric'!C39),"",'[1]Municipal Info Electric'!C39)</f>
        <v/>
      </c>
      <c r="AM10" s="98" t="str">
        <f>IF(ISBLANK('[1]Municipal Info Electric'!C40),"",'[1]Municipal Info Electric'!C40)</f>
        <v/>
      </c>
      <c r="AN10" s="98" t="str">
        <f>IF(ISBLANK('[1]Municipal Info Electric'!C41),"",'[1]Municipal Info Electric'!C41)</f>
        <v/>
      </c>
      <c r="AO10" s="98" t="str">
        <f>IF(ISBLANK('[1]Municipal Info Electric'!C42),"",'[1]Municipal Info Electric'!C42)</f>
        <v/>
      </c>
      <c r="AP10" s="98" t="str">
        <f>IF(ISBLANK('[1]Municipal Info Electric'!C43),"",'[1]Municipal Info Electric'!C43)</f>
        <v/>
      </c>
      <c r="AQ10" s="98" t="str">
        <f>IF(ISBLANK('[1]Municipal Info Electric'!C44),"",'[1]Municipal Info Electric'!C44)</f>
        <v/>
      </c>
      <c r="AR10" s="98" t="str">
        <f>IF(ISBLANK('[1]Municipal Info Electric'!C45),"",'[1]Municipal Info Electric'!C45)</f>
        <v/>
      </c>
      <c r="AS10" s="98" t="str">
        <f>IF(ISBLANK('[1]Municipal Info Electric'!C46),"",'[1]Municipal Info Electric'!C46)</f>
        <v/>
      </c>
      <c r="AT10" s="98" t="str">
        <f>IF(ISBLANK('[1]Municipal Info Electric'!C47),"",'[1]Municipal Info Electric'!C47)</f>
        <v/>
      </c>
      <c r="AU10" s="272" t="str">
        <f>IF(ISBLANK('[1]Municipal Info Electric'!C48),"",'[1]Municipal Info Electric'!C48)</f>
        <v/>
      </c>
      <c r="AV10" s="269" t="str">
        <f>AK10</f>
        <v>Type</v>
      </c>
      <c r="AW10" s="97" t="str">
        <f>IF(ISBLANK('[1]Municipal Info Electric'!C49),"",'[1]Municipal Info Electric'!C49)</f>
        <v/>
      </c>
      <c r="AX10" s="98" t="str">
        <f>IF(ISBLANK('[1]Municipal Info Electric'!C50),"",'[1]Municipal Info Electric'!C50)</f>
        <v/>
      </c>
      <c r="AY10" s="98" t="str">
        <f>IF(ISBLANK('[1]Municipal Info Electric'!C51),"",'[1]Municipal Info Electric'!C51)</f>
        <v/>
      </c>
      <c r="AZ10" s="98" t="str">
        <f>IF(ISBLANK('[1]Municipal Info Electric'!C52),"",'[1]Municipal Info Electric'!C52)</f>
        <v/>
      </c>
      <c r="BA10" s="98" t="str">
        <f>IF(ISBLANK('[1]Municipal Info Electric'!C53),"",'[1]Municipal Info Electric'!C53)</f>
        <v/>
      </c>
      <c r="BB10" s="98" t="str">
        <f>IF(ISBLANK('[1]Municipal Info Electric'!C54),"",'[1]Municipal Info Electric'!C54)</f>
        <v/>
      </c>
      <c r="BC10" s="98" t="str">
        <f>IF(ISBLANK('[1]Municipal Info Electric'!C55),"",'[1]Municipal Info Electric'!C55)</f>
        <v/>
      </c>
      <c r="BD10" s="98" t="str">
        <f>IF(ISBLANK('[1]Municipal Info Electric'!C56),"",'[1]Municipal Info Electric'!C56)</f>
        <v/>
      </c>
      <c r="BE10" s="98" t="str">
        <f>IF(ISBLANK('[1]Municipal Info Electric'!C57),"",'[1]Municipal Info Electric'!C57)</f>
        <v/>
      </c>
      <c r="BF10" s="272" t="str">
        <f>IF(ISBLANK('[1]Municipal Info Electric'!C58),"",'[1]Municipal Info Electric'!C58)</f>
        <v/>
      </c>
      <c r="BG10" s="269" t="str">
        <f>AV10</f>
        <v>Type</v>
      </c>
      <c r="BH10" s="97" t="str">
        <f>IF(ISBLANK('[1]Municipal Info Electric'!C59),"",'[1]Municipal Info Electric'!C59)</f>
        <v/>
      </c>
      <c r="BI10" s="98" t="str">
        <f>IF(ISBLANK('[1]Municipal Info Electric'!C60),"",'[1]Municipal Info Electric'!C60)</f>
        <v/>
      </c>
      <c r="BJ10" s="98" t="str">
        <f>IF(ISBLANK('[1]Municipal Info Electric'!C61),"",'[1]Municipal Info Electric'!C61)</f>
        <v/>
      </c>
      <c r="BK10" s="98" t="str">
        <f>IF(ISBLANK('[1]Municipal Info Electric'!C62),"",'[1]Municipal Info Electric'!C62)</f>
        <v/>
      </c>
      <c r="BL10" s="98" t="str">
        <f>IF(ISBLANK('[1]Municipal Info Electric'!C63),"",'[1]Municipal Info Electric'!C63)</f>
        <v/>
      </c>
      <c r="BM10" s="98" t="str">
        <f>IF(ISBLANK('[1]Municipal Info Electric'!C64),"",'[1]Municipal Info Electric'!C64)</f>
        <v/>
      </c>
      <c r="BN10" s="98" t="str">
        <f>IF(ISBLANK('[1]Municipal Info Electric'!C65),"",'[1]Municipal Info Electric'!C65)</f>
        <v/>
      </c>
      <c r="BO10" s="98" t="str">
        <f>IF(ISBLANK('[1]Municipal Info Electric'!C66),"",'[1]Municipal Info Electric'!C66)</f>
        <v/>
      </c>
      <c r="BP10" s="98" t="str">
        <f>IF(ISBLANK('[1]Municipal Info Electric'!C67),"",'[1]Municipal Info Electric'!C67)</f>
        <v/>
      </c>
      <c r="BQ10" s="272" t="str">
        <f>IF(ISBLANK('[1]Municipal Info Electric'!C68),"",'[1]Municipal Info Electric'!C68)</f>
        <v/>
      </c>
    </row>
    <row r="11" spans="1:69" ht="15.75" thickBot="1" x14ac:dyDescent="0.3">
      <c r="B11" s="268"/>
      <c r="C11" s="269" t="s">
        <v>221</v>
      </c>
      <c r="D11" s="269" t="s">
        <v>42</v>
      </c>
      <c r="E11" s="273" t="str">
        <f>IF(ISBLANK('[1]Municipal Info Electric'!D9),"",'[1]Municipal Info Electric'!D9)</f>
        <v>NYSEG</v>
      </c>
      <c r="F11" s="274" t="str">
        <f>IF(ISBLANK('[1]Municipal Info Electric'!D10),"",'[1]Municipal Info Electric'!D10)</f>
        <v>Central Hudson</v>
      </c>
      <c r="G11" s="274" t="str">
        <f>IF(ISBLANK('[1]Municipal Info Electric'!D11),"",'[1]Municipal Info Electric'!D11)</f>
        <v>Central Hudson</v>
      </c>
      <c r="H11" s="274" t="str">
        <f>IF(ISBLANK('[1]Municipal Info Electric'!D12),"",'[1]Municipal Info Electric'!D12)</f>
        <v>Central Hudson</v>
      </c>
      <c r="I11" s="274" t="str">
        <f>IF(ISBLANK('[1]Municipal Info Electric'!D13),"",'[1]Municipal Info Electric'!D13)</f>
        <v>O&amp;R</v>
      </c>
      <c r="J11" s="274" t="str">
        <f>IF(ISBLANK('[1]Municipal Info Electric'!D14),"",'[1]Municipal Info Electric'!D14)</f>
        <v>RGE</v>
      </c>
      <c r="K11" s="274" t="str">
        <f>IF(ISBLANK('[1]Municipal Info Electric'!D15),"",'[1]Municipal Info Electric'!D15)</f>
        <v>Central Hudson</v>
      </c>
      <c r="L11" s="274" t="str">
        <f>IF(ISBLANK('[1]Municipal Info Electric'!D16),"",'[1]Municipal Info Electric'!D16)</f>
        <v/>
      </c>
      <c r="M11" s="274" t="str">
        <f>IF(ISBLANK('[1]Municipal Info Electric'!D17),"",'[1]Municipal Info Electric'!D17)</f>
        <v/>
      </c>
      <c r="N11" s="275" t="str">
        <f>IF(ISBLANK('[1]Municipal Info Electric'!D18),"",'[1]Municipal Info Electric'!D18)</f>
        <v/>
      </c>
      <c r="O11" s="271" t="s">
        <v>42</v>
      </c>
      <c r="P11" s="273" t="str">
        <f>IF(ISBLANK('[1]Municipal Info Electric'!D29),"",'[1]Municipal Info Electric'!D29)</f>
        <v/>
      </c>
      <c r="Q11" s="274" t="str">
        <f>IF(ISBLANK('[1]Municipal Info Electric'!D30),"",'[1]Municipal Info Electric'!D30)</f>
        <v/>
      </c>
      <c r="R11" s="274" t="str">
        <f>IF(ISBLANK('[1]Municipal Info Electric'!D31),"",'[1]Municipal Info Electric'!D31)</f>
        <v/>
      </c>
      <c r="S11" s="274" t="str">
        <f>IF(ISBLANK('[1]Municipal Info Electric'!D32),"",'[1]Municipal Info Electric'!D32)</f>
        <v/>
      </c>
      <c r="T11" s="274" t="str">
        <f>IF(ISBLANK('[1]Municipal Info Electric'!D33),"",'[1]Municipal Info Electric'!D33)</f>
        <v/>
      </c>
      <c r="U11" s="274" t="str">
        <f>IF(ISBLANK('[1]Municipal Info Electric'!D34),"",'[1]Municipal Info Electric'!D34)</f>
        <v/>
      </c>
      <c r="V11" s="274" t="str">
        <f>IF(ISBLANK('[1]Municipal Info Electric'!D35),"",'[1]Municipal Info Electric'!D35)</f>
        <v/>
      </c>
      <c r="W11" s="274" t="str">
        <f>IF(ISBLANK('[1]Municipal Info Electric'!D36),"",'[1]Municipal Info Electric'!D36)</f>
        <v/>
      </c>
      <c r="X11" s="274" t="str">
        <f>IF(ISBLANK('[1]Municipal Info Electric'!D37),"",'[1]Municipal Info Electric'!D37)</f>
        <v/>
      </c>
      <c r="Y11" s="275" t="str">
        <f>IF(ISBLANK('[1]Municipal Info Electric'!D38),"",'[1]Municipal Info Electric'!D38)</f>
        <v/>
      </c>
      <c r="Z11" s="269" t="s">
        <v>42</v>
      </c>
      <c r="AA11" s="273" t="str">
        <f>IF(ISBLANK('[1]Municipal Info Electric'!D29),"",'[1]Municipal Info Electric'!D29)</f>
        <v/>
      </c>
      <c r="AB11" s="274" t="str">
        <f>IF(ISBLANK('[1]Municipal Info Electric'!D30),"",'[1]Municipal Info Electric'!D30)</f>
        <v/>
      </c>
      <c r="AC11" s="274" t="str">
        <f>IF(ISBLANK('[1]Municipal Info Electric'!D31),"",'[1]Municipal Info Electric'!D31)</f>
        <v/>
      </c>
      <c r="AD11" s="274" t="str">
        <f>IF(ISBLANK('[1]Municipal Info Electric'!D32),"",'[1]Municipal Info Electric'!D32)</f>
        <v/>
      </c>
      <c r="AE11" s="274" t="str">
        <f>IF(ISBLANK('[1]Municipal Info Electric'!D33),"",'[1]Municipal Info Electric'!D33)</f>
        <v/>
      </c>
      <c r="AF11" s="274" t="str">
        <f>IF(ISBLANK('[1]Municipal Info Electric'!D34),"",'[1]Municipal Info Electric'!D34)</f>
        <v/>
      </c>
      <c r="AG11" s="274" t="str">
        <f>IF(ISBLANK('[1]Municipal Info Electric'!D35),"",'[1]Municipal Info Electric'!D35)</f>
        <v/>
      </c>
      <c r="AH11" s="274" t="str">
        <f>IF(ISBLANK('[1]Municipal Info Electric'!D36),"",'[1]Municipal Info Electric'!D36)</f>
        <v/>
      </c>
      <c r="AI11" s="274" t="str">
        <f>IF(ISBLANK('[1]Municipal Info Electric'!D37),"",'[1]Municipal Info Electric'!D37)</f>
        <v/>
      </c>
      <c r="AJ11" s="275" t="str">
        <f>IF(ISBLANK('[1]Municipal Info Electric'!D38),"",'[1]Municipal Info Electric'!D38)</f>
        <v/>
      </c>
      <c r="AK11" s="269" t="s">
        <v>42</v>
      </c>
      <c r="AL11" s="273" t="str">
        <f>IF(ISBLANK('[1]Municipal Info Electric'!D39),"",'[1]Municipal Info Electric'!D39)</f>
        <v/>
      </c>
      <c r="AM11" s="274" t="str">
        <f>IF(ISBLANK('[1]Municipal Info Electric'!D40),"",'[1]Municipal Info Electric'!D40)</f>
        <v/>
      </c>
      <c r="AN11" s="274" t="str">
        <f>IF(ISBLANK('[1]Municipal Info Electric'!D41),"",'[1]Municipal Info Electric'!D41)</f>
        <v/>
      </c>
      <c r="AO11" s="274" t="str">
        <f>IF(ISBLANK('[1]Municipal Info Electric'!D42),"",'[1]Municipal Info Electric'!D42)</f>
        <v/>
      </c>
      <c r="AP11" s="274" t="str">
        <f>IF(ISBLANK('[1]Municipal Info Electric'!D43),"",'[1]Municipal Info Electric'!D43)</f>
        <v/>
      </c>
      <c r="AQ11" s="274" t="str">
        <f>IF(ISBLANK('[1]Municipal Info Electric'!D44),"",'[1]Municipal Info Electric'!D44)</f>
        <v/>
      </c>
      <c r="AR11" s="274" t="str">
        <f>IF(ISBLANK('[1]Municipal Info Electric'!D45),"",'[1]Municipal Info Electric'!D45)</f>
        <v/>
      </c>
      <c r="AS11" s="274" t="str">
        <f>IF(ISBLANK('[1]Municipal Info Electric'!D46),"",'[1]Municipal Info Electric'!D46)</f>
        <v/>
      </c>
      <c r="AT11" s="274" t="str">
        <f>IF(ISBLANK('[1]Municipal Info Electric'!D47),"",'[1]Municipal Info Electric'!D47)</f>
        <v/>
      </c>
      <c r="AU11" s="275" t="str">
        <f>IF(ISBLANK('[1]Municipal Info Electric'!D48),"",'[1]Municipal Info Electric'!D48)</f>
        <v/>
      </c>
      <c r="AV11" s="269" t="s">
        <v>42</v>
      </c>
      <c r="AW11" s="273" t="str">
        <f>IF(ISBLANK('[1]Municipal Info Electric'!D49),"",'[1]Municipal Info Electric'!D49)</f>
        <v/>
      </c>
      <c r="AX11" s="274" t="str">
        <f>IF(ISBLANK('[1]Municipal Info Electric'!D50),"",'[1]Municipal Info Electric'!D50)</f>
        <v/>
      </c>
      <c r="AY11" s="274" t="str">
        <f>IF(ISBLANK('[1]Municipal Info Electric'!D51),"",'[1]Municipal Info Electric'!D51)</f>
        <v/>
      </c>
      <c r="AZ11" s="274" t="str">
        <f>IF(ISBLANK('[1]Municipal Info Electric'!D52),"",'[1]Municipal Info Electric'!D52)</f>
        <v/>
      </c>
      <c r="BA11" s="274" t="str">
        <f>IF(ISBLANK('[1]Municipal Info Electric'!D53),"",'[1]Municipal Info Electric'!D53)</f>
        <v/>
      </c>
      <c r="BB11" s="274" t="str">
        <f>IF(ISBLANK('[1]Municipal Info Electric'!D54),"",'[1]Municipal Info Electric'!D54)</f>
        <v/>
      </c>
      <c r="BC11" s="274" t="str">
        <f>IF(ISBLANK('[1]Municipal Info Electric'!D55),"",'[1]Municipal Info Electric'!D55)</f>
        <v/>
      </c>
      <c r="BD11" s="274" t="str">
        <f>IF(ISBLANK('[1]Municipal Info Electric'!D56),"",'[1]Municipal Info Electric'!D56)</f>
        <v/>
      </c>
      <c r="BE11" s="274" t="str">
        <f>IF(ISBLANK('[1]Municipal Info Electric'!D57),"",'[1]Municipal Info Electric'!D57)</f>
        <v/>
      </c>
      <c r="BF11" s="275" t="str">
        <f>IF(ISBLANK('[1]Municipal Info Electric'!D58),"",'[1]Municipal Info Electric'!D58)</f>
        <v/>
      </c>
      <c r="BG11" s="269" t="s">
        <v>42</v>
      </c>
      <c r="BH11" s="273" t="str">
        <f>IF(ISBLANK('[1]Municipal Info Electric'!D59),"",'[1]Municipal Info Electric'!D59)</f>
        <v/>
      </c>
      <c r="BI11" s="274" t="str">
        <f>IF(ISBLANK('[1]Municipal Info Electric'!D60),"",'[1]Municipal Info Electric'!D60)</f>
        <v/>
      </c>
      <c r="BJ11" s="274" t="str">
        <f>IF(ISBLANK('[1]Municipal Info Electric'!D61),"",'[1]Municipal Info Electric'!D61)</f>
        <v/>
      </c>
      <c r="BK11" s="274" t="str">
        <f>IF(ISBLANK('[1]Municipal Info Electric'!D62),"",'[1]Municipal Info Electric'!D62)</f>
        <v/>
      </c>
      <c r="BL11" s="274" t="str">
        <f>IF(ISBLANK('[1]Municipal Info Electric'!D63),"",'[1]Municipal Info Electric'!D63)</f>
        <v/>
      </c>
      <c r="BM11" s="274" t="str">
        <f>IF(ISBLANK('[1]Municipal Info Electric'!D64),"",'[1]Municipal Info Electric'!D64)</f>
        <v/>
      </c>
      <c r="BN11" s="274" t="str">
        <f>IF(ISBLANK('[1]Municipal Info Electric'!D65),"",'[1]Municipal Info Electric'!D65)</f>
        <v/>
      </c>
      <c r="BO11" s="274" t="str">
        <f>IF(ISBLANK('[1]Municipal Info Electric'!D66),"",'[1]Municipal Info Electric'!D66)</f>
        <v/>
      </c>
      <c r="BP11" s="274" t="str">
        <f>IF(ISBLANK('[1]Municipal Info Electric'!D67),"",'[1]Municipal Info Electric'!D67)</f>
        <v/>
      </c>
      <c r="BQ11" s="275" t="str">
        <f>IF(ISBLANK('[1]Municipal Info Electric'!D68),"",'[1]Municipal Info Electric'!D68)</f>
        <v/>
      </c>
    </row>
    <row r="12" spans="1:69" x14ac:dyDescent="0.25">
      <c r="B12" s="276"/>
      <c r="C12" s="277"/>
      <c r="D12" s="277"/>
      <c r="E12" s="278"/>
      <c r="F12" s="278"/>
      <c r="G12" s="278"/>
      <c r="H12" s="278"/>
      <c r="I12" s="278"/>
      <c r="J12" s="278"/>
      <c r="K12" s="278"/>
      <c r="L12" s="278"/>
      <c r="M12" s="278"/>
      <c r="N12" s="278"/>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row>
    <row r="13" spans="1:69" x14ac:dyDescent="0.25">
      <c r="B13" s="279" t="s">
        <v>222</v>
      </c>
      <c r="C13" s="268"/>
      <c r="D13" s="279" t="s">
        <v>222</v>
      </c>
      <c r="E13" s="268"/>
      <c r="F13" s="268"/>
      <c r="G13" s="268"/>
      <c r="H13" s="268"/>
      <c r="I13" s="268"/>
      <c r="J13" s="268"/>
      <c r="K13" s="268"/>
      <c r="L13" s="268"/>
      <c r="M13" s="268"/>
      <c r="N13" s="268"/>
      <c r="O13" s="279" t="s">
        <v>222</v>
      </c>
      <c r="P13" s="268"/>
      <c r="Q13" s="268"/>
      <c r="R13" s="268"/>
      <c r="S13" s="268"/>
      <c r="T13" s="268"/>
      <c r="U13" s="268"/>
      <c r="V13" s="268"/>
      <c r="W13" s="268"/>
      <c r="X13" s="268"/>
      <c r="Y13" s="268"/>
      <c r="Z13" s="279" t="s">
        <v>222</v>
      </c>
      <c r="AA13" s="268"/>
      <c r="AB13" s="268"/>
      <c r="AC13" s="268"/>
      <c r="AD13" s="268"/>
      <c r="AE13" s="268"/>
      <c r="AF13" s="268"/>
      <c r="AG13" s="268"/>
      <c r="AH13" s="268"/>
      <c r="AI13" s="268"/>
      <c r="AJ13" s="268"/>
      <c r="AK13" s="279" t="s">
        <v>222</v>
      </c>
      <c r="AL13" s="268"/>
      <c r="AM13" s="268"/>
      <c r="AN13" s="268"/>
      <c r="AO13" s="268"/>
      <c r="AP13" s="268"/>
      <c r="AQ13" s="268"/>
      <c r="AR13" s="268"/>
      <c r="AS13" s="268"/>
      <c r="AT13" s="268"/>
      <c r="AU13" s="268"/>
      <c r="AV13" s="279" t="s">
        <v>222</v>
      </c>
      <c r="AW13" s="268"/>
      <c r="AX13" s="268"/>
      <c r="AY13" s="268"/>
      <c r="AZ13" s="268"/>
      <c r="BA13" s="268"/>
      <c r="BB13" s="268"/>
      <c r="BC13" s="268"/>
      <c r="BD13" s="268"/>
      <c r="BE13" s="268"/>
      <c r="BF13" s="268"/>
      <c r="BG13" s="279" t="s">
        <v>222</v>
      </c>
      <c r="BH13" s="268"/>
      <c r="BI13" s="268"/>
      <c r="BJ13" s="268"/>
      <c r="BK13" s="268"/>
      <c r="BL13" s="268"/>
      <c r="BM13" s="268"/>
      <c r="BN13" s="268"/>
      <c r="BO13" s="268"/>
      <c r="BP13" s="268"/>
      <c r="BQ13" s="268"/>
    </row>
    <row r="14" spans="1:69" x14ac:dyDescent="0.25">
      <c r="B14" s="280" t="s">
        <v>223</v>
      </c>
      <c r="C14" s="281">
        <f t="array" ref="C14">SUM(E14:N14+P14:Y14+AA14:AJ14+AL14:AU14+AW14:BF14+BH14:BQ14)</f>
        <v>97202.5</v>
      </c>
      <c r="D14" s="280" t="str">
        <f>B14</f>
        <v>Aggregation</v>
      </c>
      <c r="E14" s="282">
        <v>3154.5299999999993</v>
      </c>
      <c r="F14" s="282">
        <v>21344</v>
      </c>
      <c r="G14" s="282">
        <v>6323</v>
      </c>
      <c r="H14" s="282">
        <v>14446</v>
      </c>
      <c r="I14" s="282">
        <v>11192</v>
      </c>
      <c r="J14" s="282">
        <v>39654</v>
      </c>
      <c r="K14" s="282">
        <v>1088.97</v>
      </c>
      <c r="L14" s="283"/>
      <c r="M14" s="283"/>
      <c r="N14" s="283"/>
      <c r="O14" s="280" t="str">
        <f>D14</f>
        <v>Aggregation</v>
      </c>
      <c r="P14" s="283"/>
      <c r="Q14" s="283"/>
      <c r="R14" s="283"/>
      <c r="S14" s="283"/>
      <c r="T14" s="283"/>
      <c r="U14" s="283"/>
      <c r="V14" s="283"/>
      <c r="W14" s="283"/>
      <c r="X14" s="283"/>
      <c r="Y14" s="283"/>
      <c r="Z14" s="280" t="str">
        <f>O14</f>
        <v>Aggregation</v>
      </c>
      <c r="AA14" s="283"/>
      <c r="AB14" s="283"/>
      <c r="AC14" s="283"/>
      <c r="AD14" s="283"/>
      <c r="AE14" s="283"/>
      <c r="AF14" s="283"/>
      <c r="AG14" s="283"/>
      <c r="AH14" s="283"/>
      <c r="AI14" s="283"/>
      <c r="AJ14" s="283"/>
      <c r="AK14" s="280" t="str">
        <f>Z14</f>
        <v>Aggregation</v>
      </c>
      <c r="AL14" s="283"/>
      <c r="AM14" s="283"/>
      <c r="AN14" s="283"/>
      <c r="AO14" s="283"/>
      <c r="AP14" s="283"/>
      <c r="AQ14" s="283"/>
      <c r="AR14" s="283"/>
      <c r="AS14" s="283"/>
      <c r="AT14" s="283"/>
      <c r="AU14" s="283"/>
      <c r="AV14" s="280" t="str">
        <f>AK14</f>
        <v>Aggregation</v>
      </c>
      <c r="AW14" s="283"/>
      <c r="AX14" s="283"/>
      <c r="AY14" s="283"/>
      <c r="AZ14" s="283"/>
      <c r="BA14" s="283"/>
      <c r="BB14" s="283"/>
      <c r="BC14" s="283"/>
      <c r="BD14" s="283"/>
      <c r="BE14" s="283"/>
      <c r="BF14" s="283"/>
      <c r="BG14" s="280" t="str">
        <f>AV14</f>
        <v>Aggregation</v>
      </c>
      <c r="BH14" s="283"/>
      <c r="BI14" s="283"/>
      <c r="BJ14" s="283"/>
      <c r="BK14" s="283"/>
      <c r="BL14" s="283"/>
      <c r="BM14" s="283"/>
      <c r="BN14" s="283"/>
      <c r="BO14" s="283"/>
      <c r="BP14" s="283"/>
      <c r="BQ14" s="283"/>
    </row>
    <row r="15" spans="1:69" x14ac:dyDescent="0.25">
      <c r="B15" s="280" t="s">
        <v>224</v>
      </c>
      <c r="C15" s="281">
        <f t="array" ref="C15">SUM(E15:N15+P15:Y15+AA15:AJ15+AL15:AU15+AW15:BF15+BH15:BQ15)</f>
        <v>0</v>
      </c>
      <c r="D15" s="280" t="str">
        <f>B15</f>
        <v>Other income</v>
      </c>
      <c r="E15" s="296">
        <v>0</v>
      </c>
      <c r="F15" s="296">
        <v>0</v>
      </c>
      <c r="G15" s="296">
        <v>0</v>
      </c>
      <c r="H15" s="296">
        <v>0</v>
      </c>
      <c r="I15" s="296">
        <v>0</v>
      </c>
      <c r="J15" s="296">
        <v>0</v>
      </c>
      <c r="K15" s="296">
        <v>0</v>
      </c>
      <c r="L15" s="283"/>
      <c r="M15" s="283"/>
      <c r="N15" s="283"/>
      <c r="O15" s="280" t="str">
        <f>D15</f>
        <v>Other income</v>
      </c>
      <c r="P15" s="283"/>
      <c r="Q15" s="283"/>
      <c r="R15" s="283"/>
      <c r="S15" s="283"/>
      <c r="T15" s="283"/>
      <c r="U15" s="283"/>
      <c r="V15" s="283"/>
      <c r="W15" s="283"/>
      <c r="X15" s="283"/>
      <c r="Y15" s="283"/>
      <c r="Z15" s="280" t="str">
        <f>O15</f>
        <v>Other income</v>
      </c>
      <c r="AA15" s="283"/>
      <c r="AB15" s="283"/>
      <c r="AC15" s="283"/>
      <c r="AD15" s="283"/>
      <c r="AE15" s="283"/>
      <c r="AF15" s="283"/>
      <c r="AG15" s="283"/>
      <c r="AH15" s="283"/>
      <c r="AI15" s="283"/>
      <c r="AJ15" s="283"/>
      <c r="AK15" s="280" t="str">
        <f>Z15</f>
        <v>Other income</v>
      </c>
      <c r="AL15" s="283"/>
      <c r="AM15" s="283"/>
      <c r="AN15" s="283"/>
      <c r="AO15" s="283"/>
      <c r="AP15" s="283"/>
      <c r="AQ15" s="283"/>
      <c r="AR15" s="283"/>
      <c r="AS15" s="283"/>
      <c r="AT15" s="283"/>
      <c r="AU15" s="283"/>
      <c r="AV15" s="280" t="str">
        <f>AK15</f>
        <v>Other income</v>
      </c>
      <c r="AW15" s="283"/>
      <c r="AX15" s="283"/>
      <c r="AY15" s="283"/>
      <c r="AZ15" s="283"/>
      <c r="BA15" s="283"/>
      <c r="BB15" s="283"/>
      <c r="BC15" s="283"/>
      <c r="BD15" s="283"/>
      <c r="BE15" s="283"/>
      <c r="BF15" s="283"/>
      <c r="BG15" s="280" t="str">
        <f>AV15</f>
        <v>Other income</v>
      </c>
      <c r="BH15" s="283"/>
      <c r="BI15" s="283"/>
      <c r="BJ15" s="283"/>
      <c r="BK15" s="283"/>
      <c r="BL15" s="283"/>
      <c r="BM15" s="283"/>
      <c r="BN15" s="283"/>
      <c r="BO15" s="283"/>
      <c r="BP15" s="283"/>
      <c r="BQ15" s="283"/>
    </row>
    <row r="16" spans="1:69" x14ac:dyDescent="0.25">
      <c r="B16" s="279" t="s">
        <v>225</v>
      </c>
      <c r="C16" s="284">
        <f>SUM(C14:C15)</f>
        <v>97202.5</v>
      </c>
      <c r="D16" s="279" t="s">
        <v>225</v>
      </c>
      <c r="E16" s="306">
        <v>3154.5299999999993</v>
      </c>
      <c r="F16" s="306">
        <v>21344</v>
      </c>
      <c r="G16" s="306">
        <v>6323</v>
      </c>
      <c r="H16" s="306">
        <v>14446</v>
      </c>
      <c r="I16" s="306">
        <v>11192</v>
      </c>
      <c r="J16" s="306">
        <v>39654</v>
      </c>
      <c r="K16" s="306">
        <v>1088.97</v>
      </c>
      <c r="L16" s="268"/>
      <c r="M16" s="268"/>
      <c r="N16" s="268"/>
      <c r="O16" s="279" t="s">
        <v>225</v>
      </c>
      <c r="P16" s="268">
        <f t="shared" ref="P16:Y16" si="0">SUM(P14:P15)</f>
        <v>0</v>
      </c>
      <c r="Q16" s="268">
        <f t="shared" si="0"/>
        <v>0</v>
      </c>
      <c r="R16" s="268">
        <f t="shared" si="0"/>
        <v>0</v>
      </c>
      <c r="S16" s="268">
        <f t="shared" si="0"/>
        <v>0</v>
      </c>
      <c r="T16" s="268">
        <f t="shared" si="0"/>
        <v>0</v>
      </c>
      <c r="U16" s="268">
        <f t="shared" si="0"/>
        <v>0</v>
      </c>
      <c r="V16" s="268">
        <f t="shared" si="0"/>
        <v>0</v>
      </c>
      <c r="W16" s="268">
        <f t="shared" si="0"/>
        <v>0</v>
      </c>
      <c r="X16" s="268">
        <f t="shared" si="0"/>
        <v>0</v>
      </c>
      <c r="Y16" s="268">
        <f t="shared" si="0"/>
        <v>0</v>
      </c>
      <c r="Z16" s="279" t="s">
        <v>225</v>
      </c>
      <c r="AA16" s="268">
        <f t="shared" ref="AA16:AJ16" si="1">SUM(AA14:AA15)</f>
        <v>0</v>
      </c>
      <c r="AB16" s="268">
        <f t="shared" si="1"/>
        <v>0</v>
      </c>
      <c r="AC16" s="268">
        <f t="shared" si="1"/>
        <v>0</v>
      </c>
      <c r="AD16" s="268">
        <f t="shared" si="1"/>
        <v>0</v>
      </c>
      <c r="AE16" s="268">
        <f t="shared" si="1"/>
        <v>0</v>
      </c>
      <c r="AF16" s="268">
        <f t="shared" si="1"/>
        <v>0</v>
      </c>
      <c r="AG16" s="268">
        <f t="shared" si="1"/>
        <v>0</v>
      </c>
      <c r="AH16" s="268">
        <f t="shared" si="1"/>
        <v>0</v>
      </c>
      <c r="AI16" s="268">
        <f t="shared" si="1"/>
        <v>0</v>
      </c>
      <c r="AJ16" s="268">
        <f t="shared" si="1"/>
        <v>0</v>
      </c>
      <c r="AK16" s="279" t="s">
        <v>225</v>
      </c>
      <c r="AL16" s="268">
        <f t="shared" ref="AL16:AU16" si="2">SUM(AL14:AL15)</f>
        <v>0</v>
      </c>
      <c r="AM16" s="268">
        <f t="shared" si="2"/>
        <v>0</v>
      </c>
      <c r="AN16" s="268">
        <f t="shared" si="2"/>
        <v>0</v>
      </c>
      <c r="AO16" s="268">
        <f t="shared" si="2"/>
        <v>0</v>
      </c>
      <c r="AP16" s="268">
        <f t="shared" si="2"/>
        <v>0</v>
      </c>
      <c r="AQ16" s="268">
        <f t="shared" si="2"/>
        <v>0</v>
      </c>
      <c r="AR16" s="268">
        <f t="shared" si="2"/>
        <v>0</v>
      </c>
      <c r="AS16" s="268">
        <f t="shared" si="2"/>
        <v>0</v>
      </c>
      <c r="AT16" s="268">
        <f t="shared" si="2"/>
        <v>0</v>
      </c>
      <c r="AU16" s="268">
        <f t="shared" si="2"/>
        <v>0</v>
      </c>
      <c r="AV16" s="279" t="s">
        <v>225</v>
      </c>
      <c r="AW16" s="268">
        <f t="shared" ref="AW16:BF16" si="3">SUM(AW14:AW15)</f>
        <v>0</v>
      </c>
      <c r="AX16" s="268">
        <f t="shared" si="3"/>
        <v>0</v>
      </c>
      <c r="AY16" s="268">
        <f t="shared" si="3"/>
        <v>0</v>
      </c>
      <c r="AZ16" s="268">
        <f t="shared" si="3"/>
        <v>0</v>
      </c>
      <c r="BA16" s="268">
        <f t="shared" si="3"/>
        <v>0</v>
      </c>
      <c r="BB16" s="268">
        <f t="shared" si="3"/>
        <v>0</v>
      </c>
      <c r="BC16" s="268">
        <f t="shared" si="3"/>
        <v>0</v>
      </c>
      <c r="BD16" s="268">
        <f t="shared" si="3"/>
        <v>0</v>
      </c>
      <c r="BE16" s="268">
        <f t="shared" si="3"/>
        <v>0</v>
      </c>
      <c r="BF16" s="268">
        <f t="shared" si="3"/>
        <v>0</v>
      </c>
      <c r="BG16" s="279" t="s">
        <v>225</v>
      </c>
      <c r="BH16" s="268">
        <f t="shared" ref="BH16:BQ16" si="4">SUM(BH14:BH15)</f>
        <v>0</v>
      </c>
      <c r="BI16" s="268">
        <f t="shared" si="4"/>
        <v>0</v>
      </c>
      <c r="BJ16" s="268">
        <f t="shared" si="4"/>
        <v>0</v>
      </c>
      <c r="BK16" s="268">
        <f t="shared" si="4"/>
        <v>0</v>
      </c>
      <c r="BL16" s="268">
        <f t="shared" si="4"/>
        <v>0</v>
      </c>
      <c r="BM16" s="268">
        <f t="shared" si="4"/>
        <v>0</v>
      </c>
      <c r="BN16" s="268">
        <f t="shared" si="4"/>
        <v>0</v>
      </c>
      <c r="BO16" s="268">
        <f t="shared" si="4"/>
        <v>0</v>
      </c>
      <c r="BP16" s="268">
        <f t="shared" si="4"/>
        <v>0</v>
      </c>
      <c r="BQ16" s="268">
        <f t="shared" si="4"/>
        <v>0</v>
      </c>
    </row>
    <row r="17" spans="2:69" x14ac:dyDescent="0.25">
      <c r="B17" s="276"/>
      <c r="C17" s="285"/>
      <c r="D17" s="276"/>
      <c r="E17" s="286"/>
      <c r="F17" s="286"/>
      <c r="G17" s="286"/>
      <c r="H17" s="286"/>
      <c r="I17" s="286"/>
      <c r="J17" s="286"/>
      <c r="K17" s="286"/>
      <c r="L17" s="286"/>
      <c r="M17" s="286"/>
      <c r="N17" s="286"/>
      <c r="O17" s="276"/>
      <c r="P17" s="286"/>
      <c r="Q17" s="286"/>
      <c r="R17" s="286"/>
      <c r="S17" s="286"/>
      <c r="T17" s="286"/>
      <c r="U17" s="286"/>
      <c r="V17" s="286"/>
      <c r="W17" s="286"/>
      <c r="X17" s="286"/>
      <c r="Y17" s="286"/>
      <c r="Z17" s="276"/>
      <c r="AA17" s="286"/>
      <c r="AB17" s="286"/>
      <c r="AC17" s="286"/>
      <c r="AD17" s="286"/>
      <c r="AE17" s="286"/>
      <c r="AF17" s="286"/>
      <c r="AG17" s="286"/>
      <c r="AH17" s="286"/>
      <c r="AI17" s="286"/>
      <c r="AJ17" s="286"/>
      <c r="AK17" s="276"/>
      <c r="AL17" s="286"/>
      <c r="AM17" s="286"/>
      <c r="AN17" s="286"/>
      <c r="AO17" s="286"/>
      <c r="AP17" s="286"/>
      <c r="AQ17" s="286"/>
      <c r="AR17" s="286"/>
      <c r="AS17" s="286"/>
      <c r="AT17" s="286"/>
      <c r="AU17" s="286"/>
      <c r="AV17" s="276"/>
      <c r="AW17" s="286"/>
      <c r="AX17" s="286"/>
      <c r="AY17" s="286"/>
      <c r="AZ17" s="286"/>
      <c r="BA17" s="286"/>
      <c r="BB17" s="286"/>
      <c r="BC17" s="286"/>
      <c r="BD17" s="286"/>
      <c r="BE17" s="286"/>
      <c r="BF17" s="286"/>
      <c r="BG17" s="276"/>
      <c r="BH17" s="286"/>
      <c r="BI17" s="286"/>
      <c r="BJ17" s="286"/>
      <c r="BK17" s="286"/>
      <c r="BL17" s="286"/>
      <c r="BM17" s="286"/>
      <c r="BN17" s="286"/>
      <c r="BO17" s="286"/>
      <c r="BP17" s="286"/>
      <c r="BQ17" s="286"/>
    </row>
    <row r="18" spans="2:69" x14ac:dyDescent="0.25">
      <c r="B18" s="279" t="s">
        <v>226</v>
      </c>
      <c r="C18" s="284"/>
      <c r="D18" s="279" t="s">
        <v>226</v>
      </c>
      <c r="E18" s="268"/>
      <c r="F18" s="268"/>
      <c r="G18" s="268"/>
      <c r="H18" s="268"/>
      <c r="I18" s="268"/>
      <c r="J18" s="268"/>
      <c r="K18" s="268"/>
      <c r="L18" s="268"/>
      <c r="M18" s="268"/>
      <c r="N18" s="268"/>
      <c r="O18" s="279" t="s">
        <v>226</v>
      </c>
      <c r="P18" s="268"/>
      <c r="Q18" s="268"/>
      <c r="R18" s="268"/>
      <c r="S18" s="268"/>
      <c r="T18" s="268"/>
      <c r="U18" s="268"/>
      <c r="V18" s="268"/>
      <c r="W18" s="268"/>
      <c r="X18" s="268"/>
      <c r="Y18" s="268"/>
      <c r="Z18" s="279" t="s">
        <v>226</v>
      </c>
      <c r="AA18" s="268"/>
      <c r="AB18" s="268"/>
      <c r="AC18" s="268"/>
      <c r="AD18" s="268"/>
      <c r="AE18" s="268"/>
      <c r="AF18" s="268"/>
      <c r="AG18" s="268"/>
      <c r="AH18" s="268"/>
      <c r="AI18" s="268"/>
      <c r="AJ18" s="268"/>
      <c r="AK18" s="279" t="s">
        <v>226</v>
      </c>
      <c r="AL18" s="268"/>
      <c r="AM18" s="268"/>
      <c r="AN18" s="268"/>
      <c r="AO18" s="268"/>
      <c r="AP18" s="268"/>
      <c r="AQ18" s="268"/>
      <c r="AR18" s="268"/>
      <c r="AS18" s="268"/>
      <c r="AT18" s="268"/>
      <c r="AU18" s="268"/>
      <c r="AV18" s="279" t="s">
        <v>226</v>
      </c>
      <c r="AW18" s="268"/>
      <c r="AX18" s="268"/>
      <c r="AY18" s="268"/>
      <c r="AZ18" s="268"/>
      <c r="BA18" s="268"/>
      <c r="BB18" s="268"/>
      <c r="BC18" s="268"/>
      <c r="BD18" s="268"/>
      <c r="BE18" s="268"/>
      <c r="BF18" s="268"/>
      <c r="BG18" s="279" t="s">
        <v>226</v>
      </c>
      <c r="BH18" s="268"/>
      <c r="BI18" s="268"/>
      <c r="BJ18" s="268"/>
      <c r="BK18" s="268"/>
      <c r="BL18" s="268"/>
      <c r="BM18" s="268"/>
      <c r="BN18" s="268"/>
      <c r="BO18" s="268"/>
      <c r="BP18" s="268"/>
      <c r="BQ18" s="268"/>
    </row>
    <row r="19" spans="2:69" x14ac:dyDescent="0.25">
      <c r="B19" s="287" t="s">
        <v>227</v>
      </c>
      <c r="C19" s="281">
        <f t="array" ref="C19">SUM(E19:N19+P19:Y19+AA19:AJ19+AL19:AU19+AW19:BF19+BH19:BQ19)</f>
        <v>0</v>
      </c>
      <c r="D19" s="280" t="str">
        <f>B19</f>
        <v>Advertising &amp; Marketing</v>
      </c>
      <c r="E19" s="303"/>
      <c r="F19" s="303"/>
      <c r="G19" s="303"/>
      <c r="H19" s="303"/>
      <c r="I19" s="303"/>
      <c r="J19" s="303"/>
      <c r="K19" s="303"/>
      <c r="L19" s="283"/>
      <c r="M19" s="283"/>
      <c r="N19" s="283"/>
      <c r="O19" s="288" t="str">
        <f t="shared" ref="O19:O25" si="5">D19</f>
        <v>Advertising &amp; Marketing</v>
      </c>
      <c r="P19" s="283"/>
      <c r="Q19" s="283"/>
      <c r="R19" s="283"/>
      <c r="S19" s="283"/>
      <c r="T19" s="283"/>
      <c r="U19" s="283"/>
      <c r="V19" s="283"/>
      <c r="W19" s="283"/>
      <c r="X19" s="283"/>
      <c r="Y19" s="283"/>
      <c r="Z19" s="288" t="str">
        <f t="shared" ref="Z19:Z25" si="6">O19</f>
        <v>Advertising &amp; Marketing</v>
      </c>
      <c r="AA19" s="283"/>
      <c r="AB19" s="283"/>
      <c r="AC19" s="283"/>
      <c r="AD19" s="283"/>
      <c r="AE19" s="283"/>
      <c r="AF19" s="283"/>
      <c r="AG19" s="283"/>
      <c r="AH19" s="283"/>
      <c r="AI19" s="283"/>
      <c r="AJ19" s="283"/>
      <c r="AK19" s="288" t="str">
        <f t="shared" ref="AK19:AK25" si="7">Z19</f>
        <v>Advertising &amp; Marketing</v>
      </c>
      <c r="AL19" s="283"/>
      <c r="AM19" s="283"/>
      <c r="AN19" s="283"/>
      <c r="AO19" s="283"/>
      <c r="AP19" s="283"/>
      <c r="AQ19" s="283"/>
      <c r="AR19" s="283"/>
      <c r="AS19" s="283"/>
      <c r="AT19" s="283"/>
      <c r="AU19" s="283"/>
      <c r="AV19" s="288" t="str">
        <f t="shared" ref="AV19:AV25" si="8">AK19</f>
        <v>Advertising &amp; Marketing</v>
      </c>
      <c r="AW19" s="283"/>
      <c r="AX19" s="283"/>
      <c r="AY19" s="283"/>
      <c r="AZ19" s="283"/>
      <c r="BA19" s="283"/>
      <c r="BB19" s="283"/>
      <c r="BC19" s="283"/>
      <c r="BD19" s="283"/>
      <c r="BE19" s="283"/>
      <c r="BF19" s="283"/>
      <c r="BG19" s="288" t="str">
        <f t="shared" ref="BG19:BG25" si="9">AV19</f>
        <v>Advertising &amp; Marketing</v>
      </c>
      <c r="BH19" s="283"/>
      <c r="BI19" s="283"/>
      <c r="BJ19" s="283"/>
      <c r="BK19" s="283"/>
      <c r="BL19" s="283"/>
      <c r="BM19" s="283"/>
      <c r="BN19" s="283"/>
      <c r="BO19" s="283"/>
      <c r="BP19" s="283"/>
      <c r="BQ19" s="283"/>
    </row>
    <row r="20" spans="2:69" x14ac:dyDescent="0.25">
      <c r="B20" s="289" t="s">
        <v>228</v>
      </c>
      <c r="C20" s="281">
        <f t="array" ref="C20">SUM(E20:N20+P20:Y20+AA20:AJ20+AL20:AU20+AW20:BF20+BH20:BQ20)</f>
        <v>0</v>
      </c>
      <c r="D20" s="280" t="str">
        <f t="shared" ref="D20:D25" si="10">B20</f>
        <v>Contractors</v>
      </c>
      <c r="E20" s="303"/>
      <c r="F20" s="303"/>
      <c r="G20" s="303"/>
      <c r="H20" s="303"/>
      <c r="I20" s="303"/>
      <c r="J20" s="303"/>
      <c r="K20" s="303"/>
      <c r="L20" s="283"/>
      <c r="M20" s="283"/>
      <c r="N20" s="283"/>
      <c r="O20" s="290" t="str">
        <f t="shared" si="5"/>
        <v>Contractors</v>
      </c>
      <c r="P20" s="283"/>
      <c r="Q20" s="283"/>
      <c r="R20" s="283"/>
      <c r="S20" s="283"/>
      <c r="T20" s="283"/>
      <c r="U20" s="283"/>
      <c r="V20" s="283"/>
      <c r="W20" s="283"/>
      <c r="X20" s="283"/>
      <c r="Y20" s="283"/>
      <c r="Z20" s="290" t="str">
        <f t="shared" si="6"/>
        <v>Contractors</v>
      </c>
      <c r="AA20" s="283"/>
      <c r="AB20" s="283"/>
      <c r="AC20" s="283"/>
      <c r="AD20" s="283"/>
      <c r="AE20" s="283"/>
      <c r="AF20" s="283"/>
      <c r="AG20" s="283"/>
      <c r="AH20" s="283"/>
      <c r="AI20" s="283"/>
      <c r="AJ20" s="283"/>
      <c r="AK20" s="290" t="str">
        <f t="shared" si="7"/>
        <v>Contractors</v>
      </c>
      <c r="AL20" s="283"/>
      <c r="AM20" s="283"/>
      <c r="AN20" s="283"/>
      <c r="AO20" s="283"/>
      <c r="AP20" s="283"/>
      <c r="AQ20" s="283"/>
      <c r="AR20" s="283"/>
      <c r="AS20" s="283"/>
      <c r="AT20" s="283"/>
      <c r="AU20" s="283"/>
      <c r="AV20" s="290" t="str">
        <f t="shared" si="8"/>
        <v>Contractors</v>
      </c>
      <c r="AW20" s="283"/>
      <c r="AX20" s="283"/>
      <c r="AY20" s="283"/>
      <c r="AZ20" s="283"/>
      <c r="BA20" s="283"/>
      <c r="BB20" s="283"/>
      <c r="BC20" s="283"/>
      <c r="BD20" s="283"/>
      <c r="BE20" s="283"/>
      <c r="BF20" s="283"/>
      <c r="BG20" s="290" t="str">
        <f t="shared" si="9"/>
        <v>Contractors</v>
      </c>
      <c r="BH20" s="283"/>
      <c r="BI20" s="283"/>
      <c r="BJ20" s="283"/>
      <c r="BK20" s="283"/>
      <c r="BL20" s="283"/>
      <c r="BM20" s="283"/>
      <c r="BN20" s="283"/>
      <c r="BO20" s="283"/>
      <c r="BP20" s="283"/>
      <c r="BQ20" s="283"/>
    </row>
    <row r="21" spans="2:69" x14ac:dyDescent="0.25">
      <c r="B21" s="289" t="s">
        <v>229</v>
      </c>
      <c r="C21" s="281">
        <f t="array" ref="C21">SUM(E21:N21+P21:Y21+AA21:AJ21+AL21:AU21+AW21:BF21+BH21:BQ21)</f>
        <v>0</v>
      </c>
      <c r="D21" s="280" t="str">
        <f t="shared" si="10"/>
        <v>Data Services &amp; IT</v>
      </c>
      <c r="E21" s="303"/>
      <c r="F21" s="303"/>
      <c r="G21" s="303"/>
      <c r="H21" s="303"/>
      <c r="I21" s="303"/>
      <c r="J21" s="303"/>
      <c r="K21" s="303"/>
      <c r="L21" s="283"/>
      <c r="M21" s="283"/>
      <c r="N21" s="283"/>
      <c r="O21" s="290" t="str">
        <f t="shared" si="5"/>
        <v>Data Services &amp; IT</v>
      </c>
      <c r="P21" s="283"/>
      <c r="Q21" s="283"/>
      <c r="R21" s="283"/>
      <c r="S21" s="283"/>
      <c r="T21" s="283"/>
      <c r="U21" s="283"/>
      <c r="V21" s="283"/>
      <c r="W21" s="283"/>
      <c r="X21" s="283"/>
      <c r="Y21" s="283"/>
      <c r="Z21" s="290" t="str">
        <f t="shared" si="6"/>
        <v>Data Services &amp; IT</v>
      </c>
      <c r="AA21" s="283"/>
      <c r="AB21" s="283"/>
      <c r="AC21" s="283"/>
      <c r="AD21" s="283"/>
      <c r="AE21" s="283"/>
      <c r="AF21" s="283"/>
      <c r="AG21" s="283"/>
      <c r="AH21" s="283"/>
      <c r="AI21" s="283"/>
      <c r="AJ21" s="283"/>
      <c r="AK21" s="290" t="str">
        <f t="shared" si="7"/>
        <v>Data Services &amp; IT</v>
      </c>
      <c r="AL21" s="283"/>
      <c r="AM21" s="283"/>
      <c r="AN21" s="283"/>
      <c r="AO21" s="283"/>
      <c r="AP21" s="283"/>
      <c r="AQ21" s="283"/>
      <c r="AR21" s="283"/>
      <c r="AS21" s="283"/>
      <c r="AT21" s="283"/>
      <c r="AU21" s="283"/>
      <c r="AV21" s="290" t="str">
        <f t="shared" si="8"/>
        <v>Data Services &amp; IT</v>
      </c>
      <c r="AW21" s="283"/>
      <c r="AX21" s="283"/>
      <c r="AY21" s="283"/>
      <c r="AZ21" s="283"/>
      <c r="BA21" s="283"/>
      <c r="BB21" s="283"/>
      <c r="BC21" s="283"/>
      <c r="BD21" s="283"/>
      <c r="BE21" s="283"/>
      <c r="BF21" s="283"/>
      <c r="BG21" s="290" t="str">
        <f t="shared" si="9"/>
        <v>Data Services &amp; IT</v>
      </c>
      <c r="BH21" s="283"/>
      <c r="BI21" s="283"/>
      <c r="BJ21" s="283"/>
      <c r="BK21" s="283"/>
      <c r="BL21" s="283"/>
      <c r="BM21" s="283"/>
      <c r="BN21" s="283"/>
      <c r="BO21" s="283"/>
      <c r="BP21" s="283"/>
      <c r="BQ21" s="283"/>
    </row>
    <row r="22" spans="2:69" x14ac:dyDescent="0.25">
      <c r="B22" s="289" t="s">
        <v>230</v>
      </c>
      <c r="C22" s="281" t="e">
        <f t="array" ref="C22">SUM(E22:N22+P22:Y22+AA22:AJ22+AL22:AU22+AW22:BF22+BH22:BQ22)</f>
        <v>#VALUE!</v>
      </c>
      <c r="D22" s="280" t="str">
        <f t="shared" si="10"/>
        <v>Direct Program Expenses</v>
      </c>
      <c r="E22" s="303"/>
      <c r="F22" s="304" t="s">
        <v>243</v>
      </c>
      <c r="G22" s="303"/>
      <c r="H22" s="303"/>
      <c r="I22" s="303"/>
      <c r="J22" s="303"/>
      <c r="K22" s="303"/>
      <c r="L22" s="283"/>
      <c r="M22" s="283"/>
      <c r="N22" s="283"/>
      <c r="O22" s="290" t="str">
        <f t="shared" si="5"/>
        <v>Direct Program Expenses</v>
      </c>
      <c r="P22" s="283"/>
      <c r="Q22" s="283"/>
      <c r="R22" s="283"/>
      <c r="S22" s="283"/>
      <c r="T22" s="283"/>
      <c r="U22" s="283"/>
      <c r="V22" s="283"/>
      <c r="W22" s="283"/>
      <c r="X22" s="283"/>
      <c r="Y22" s="283"/>
      <c r="Z22" s="290" t="str">
        <f t="shared" si="6"/>
        <v>Direct Program Expenses</v>
      </c>
      <c r="AA22" s="283"/>
      <c r="AB22" s="283"/>
      <c r="AC22" s="283"/>
      <c r="AD22" s="283"/>
      <c r="AE22" s="283"/>
      <c r="AF22" s="283"/>
      <c r="AG22" s="283"/>
      <c r="AH22" s="283"/>
      <c r="AI22" s="283"/>
      <c r="AJ22" s="283"/>
      <c r="AK22" s="290" t="str">
        <f t="shared" si="7"/>
        <v>Direct Program Expenses</v>
      </c>
      <c r="AL22" s="283"/>
      <c r="AM22" s="283"/>
      <c r="AN22" s="283"/>
      <c r="AO22" s="283"/>
      <c r="AP22" s="283"/>
      <c r="AQ22" s="283"/>
      <c r="AR22" s="283"/>
      <c r="AS22" s="283"/>
      <c r="AT22" s="283"/>
      <c r="AU22" s="283"/>
      <c r="AV22" s="290" t="str">
        <f t="shared" si="8"/>
        <v>Direct Program Expenses</v>
      </c>
      <c r="AW22" s="283"/>
      <c r="AX22" s="283"/>
      <c r="AY22" s="283"/>
      <c r="AZ22" s="283"/>
      <c r="BA22" s="283"/>
      <c r="BB22" s="283"/>
      <c r="BC22" s="283"/>
      <c r="BD22" s="283"/>
      <c r="BE22" s="283"/>
      <c r="BF22" s="283"/>
      <c r="BG22" s="290" t="str">
        <f t="shared" si="9"/>
        <v>Direct Program Expenses</v>
      </c>
      <c r="BH22" s="283"/>
      <c r="BI22" s="283"/>
      <c r="BJ22" s="283"/>
      <c r="BK22" s="283"/>
      <c r="BL22" s="283"/>
      <c r="BM22" s="283"/>
      <c r="BN22" s="283"/>
      <c r="BO22" s="283"/>
      <c r="BP22" s="283"/>
      <c r="BQ22" s="283"/>
    </row>
    <row r="23" spans="2:69" x14ac:dyDescent="0.25">
      <c r="B23" s="289" t="s">
        <v>231</v>
      </c>
      <c r="C23" s="281">
        <f t="array" ref="C23">SUM(E23:N23+P23:Y23+AA23:AJ23+AL23:AU23+AW23:BF23+BH23:BQ23)</f>
        <v>0</v>
      </c>
      <c r="D23" s="280" t="str">
        <f t="shared" si="10"/>
        <v>Operations</v>
      </c>
      <c r="E23" s="303"/>
      <c r="F23" s="303"/>
      <c r="G23" s="303"/>
      <c r="H23" s="303"/>
      <c r="I23" s="303"/>
      <c r="J23" s="303"/>
      <c r="K23" s="303"/>
      <c r="L23" s="283"/>
      <c r="M23" s="283"/>
      <c r="N23" s="283"/>
      <c r="O23" s="290" t="str">
        <f t="shared" si="5"/>
        <v>Operations</v>
      </c>
      <c r="P23" s="283"/>
      <c r="Q23" s="283"/>
      <c r="R23" s="283"/>
      <c r="S23" s="283"/>
      <c r="T23" s="283"/>
      <c r="U23" s="283"/>
      <c r="V23" s="283"/>
      <c r="W23" s="283"/>
      <c r="X23" s="283"/>
      <c r="Y23" s="283"/>
      <c r="Z23" s="290" t="str">
        <f t="shared" si="6"/>
        <v>Operations</v>
      </c>
      <c r="AA23" s="283"/>
      <c r="AB23" s="283"/>
      <c r="AC23" s="283"/>
      <c r="AD23" s="283"/>
      <c r="AE23" s="283"/>
      <c r="AF23" s="283"/>
      <c r="AG23" s="283"/>
      <c r="AH23" s="283"/>
      <c r="AI23" s="283"/>
      <c r="AJ23" s="283"/>
      <c r="AK23" s="290" t="str">
        <f t="shared" si="7"/>
        <v>Operations</v>
      </c>
      <c r="AL23" s="283"/>
      <c r="AM23" s="283"/>
      <c r="AN23" s="283"/>
      <c r="AO23" s="283"/>
      <c r="AP23" s="283"/>
      <c r="AQ23" s="283"/>
      <c r="AR23" s="283"/>
      <c r="AS23" s="283"/>
      <c r="AT23" s="283"/>
      <c r="AU23" s="283"/>
      <c r="AV23" s="290" t="str">
        <f t="shared" si="8"/>
        <v>Operations</v>
      </c>
      <c r="AW23" s="283"/>
      <c r="AX23" s="283"/>
      <c r="AY23" s="283"/>
      <c r="AZ23" s="283"/>
      <c r="BA23" s="283"/>
      <c r="BB23" s="283"/>
      <c r="BC23" s="283"/>
      <c r="BD23" s="283"/>
      <c r="BE23" s="283"/>
      <c r="BF23" s="283"/>
      <c r="BG23" s="290" t="str">
        <f t="shared" si="9"/>
        <v>Operations</v>
      </c>
      <c r="BH23" s="283"/>
      <c r="BI23" s="283"/>
      <c r="BJ23" s="283"/>
      <c r="BK23" s="283"/>
      <c r="BL23" s="283"/>
      <c r="BM23" s="283"/>
      <c r="BN23" s="283"/>
      <c r="BO23" s="283"/>
      <c r="BP23" s="283"/>
      <c r="BQ23" s="283"/>
    </row>
    <row r="24" spans="2:69" x14ac:dyDescent="0.25">
      <c r="B24" s="289" t="s">
        <v>232</v>
      </c>
      <c r="C24" s="281">
        <f t="array" ref="C24">SUM(E24:N24+P24:Y24+AA24:AJ24+AL24:AU24+AW24:BF24+BH24:BQ24)</f>
        <v>0</v>
      </c>
      <c r="D24" s="280" t="str">
        <f t="shared" si="10"/>
        <v>Outside Services</v>
      </c>
      <c r="E24" s="303"/>
      <c r="F24" s="303"/>
      <c r="G24" s="303"/>
      <c r="H24" s="303"/>
      <c r="I24" s="303"/>
      <c r="J24" s="303"/>
      <c r="K24" s="303"/>
      <c r="L24" s="283"/>
      <c r="M24" s="283"/>
      <c r="N24" s="283"/>
      <c r="O24" s="290" t="str">
        <f t="shared" si="5"/>
        <v>Outside Services</v>
      </c>
      <c r="P24" s="283"/>
      <c r="Q24" s="283"/>
      <c r="R24" s="283"/>
      <c r="S24" s="283"/>
      <c r="T24" s="283"/>
      <c r="U24" s="283"/>
      <c r="V24" s="283"/>
      <c r="W24" s="283"/>
      <c r="X24" s="283"/>
      <c r="Y24" s="283"/>
      <c r="Z24" s="290" t="str">
        <f t="shared" si="6"/>
        <v>Outside Services</v>
      </c>
      <c r="AA24" s="283"/>
      <c r="AB24" s="283"/>
      <c r="AC24" s="283"/>
      <c r="AD24" s="283"/>
      <c r="AE24" s="283"/>
      <c r="AF24" s="283"/>
      <c r="AG24" s="283"/>
      <c r="AH24" s="283"/>
      <c r="AI24" s="283"/>
      <c r="AJ24" s="283"/>
      <c r="AK24" s="290" t="str">
        <f t="shared" si="7"/>
        <v>Outside Services</v>
      </c>
      <c r="AL24" s="283"/>
      <c r="AM24" s="283"/>
      <c r="AN24" s="283"/>
      <c r="AO24" s="283"/>
      <c r="AP24" s="283"/>
      <c r="AQ24" s="283"/>
      <c r="AR24" s="283"/>
      <c r="AS24" s="283"/>
      <c r="AT24" s="283"/>
      <c r="AU24" s="283"/>
      <c r="AV24" s="290" t="str">
        <f t="shared" si="8"/>
        <v>Outside Services</v>
      </c>
      <c r="AW24" s="283"/>
      <c r="AX24" s="283"/>
      <c r="AY24" s="283"/>
      <c r="AZ24" s="283"/>
      <c r="BA24" s="283"/>
      <c r="BB24" s="283"/>
      <c r="BC24" s="283"/>
      <c r="BD24" s="283"/>
      <c r="BE24" s="283"/>
      <c r="BF24" s="283"/>
      <c r="BG24" s="290" t="str">
        <f t="shared" si="9"/>
        <v>Outside Services</v>
      </c>
      <c r="BH24" s="283"/>
      <c r="BI24" s="283"/>
      <c r="BJ24" s="283"/>
      <c r="BK24" s="283"/>
      <c r="BL24" s="283"/>
      <c r="BM24" s="283"/>
      <c r="BN24" s="283"/>
      <c r="BO24" s="283"/>
      <c r="BP24" s="283"/>
      <c r="BQ24" s="283"/>
    </row>
    <row r="25" spans="2:69" x14ac:dyDescent="0.25">
      <c r="B25" s="291" t="s">
        <v>233</v>
      </c>
      <c r="C25" s="281">
        <f t="array" ref="C25">SUM(E25:N25+P25:Y25+AA25:AJ25+AL25:AU25+AW25:BF25+BH25:BQ25)</f>
        <v>0</v>
      </c>
      <c r="D25" s="280" t="str">
        <f t="shared" si="10"/>
        <v>Salaries and Related</v>
      </c>
      <c r="E25" s="303"/>
      <c r="F25" s="303"/>
      <c r="G25" s="303"/>
      <c r="H25" s="303"/>
      <c r="I25" s="303"/>
      <c r="J25" s="303"/>
      <c r="K25" s="303"/>
      <c r="L25" s="283"/>
      <c r="M25" s="283"/>
      <c r="N25" s="283"/>
      <c r="O25" s="292" t="str">
        <f t="shared" si="5"/>
        <v>Salaries and Related</v>
      </c>
      <c r="P25" s="283"/>
      <c r="Q25" s="283"/>
      <c r="R25" s="283"/>
      <c r="S25" s="283"/>
      <c r="T25" s="283"/>
      <c r="U25" s="283"/>
      <c r="V25" s="283"/>
      <c r="W25" s="283"/>
      <c r="X25" s="283"/>
      <c r="Y25" s="283"/>
      <c r="Z25" s="292" t="str">
        <f t="shared" si="6"/>
        <v>Salaries and Related</v>
      </c>
      <c r="AA25" s="283"/>
      <c r="AB25" s="283"/>
      <c r="AC25" s="283"/>
      <c r="AD25" s="283"/>
      <c r="AE25" s="283"/>
      <c r="AF25" s="283"/>
      <c r="AG25" s="283"/>
      <c r="AH25" s="283"/>
      <c r="AI25" s="283"/>
      <c r="AJ25" s="283"/>
      <c r="AK25" s="292" t="str">
        <f t="shared" si="7"/>
        <v>Salaries and Related</v>
      </c>
      <c r="AL25" s="283"/>
      <c r="AM25" s="283"/>
      <c r="AN25" s="283"/>
      <c r="AO25" s="283"/>
      <c r="AP25" s="283"/>
      <c r="AQ25" s="283"/>
      <c r="AR25" s="283"/>
      <c r="AS25" s="283"/>
      <c r="AT25" s="283"/>
      <c r="AU25" s="283"/>
      <c r="AV25" s="292" t="str">
        <f t="shared" si="8"/>
        <v>Salaries and Related</v>
      </c>
      <c r="AW25" s="283"/>
      <c r="AX25" s="283"/>
      <c r="AY25" s="283"/>
      <c r="AZ25" s="283"/>
      <c r="BA25" s="283"/>
      <c r="BB25" s="283"/>
      <c r="BC25" s="283"/>
      <c r="BD25" s="283"/>
      <c r="BE25" s="283"/>
      <c r="BF25" s="283"/>
      <c r="BG25" s="292" t="str">
        <f t="shared" si="9"/>
        <v>Salaries and Related</v>
      </c>
      <c r="BH25" s="283"/>
      <c r="BI25" s="283"/>
      <c r="BJ25" s="283"/>
      <c r="BK25" s="283"/>
      <c r="BL25" s="283"/>
      <c r="BM25" s="283"/>
      <c r="BN25" s="283"/>
      <c r="BO25" s="283"/>
      <c r="BP25" s="283"/>
      <c r="BQ25" s="283"/>
    </row>
    <row r="26" spans="2:69" x14ac:dyDescent="0.25">
      <c r="B26" s="279" t="s">
        <v>234</v>
      </c>
      <c r="C26" s="284" t="e">
        <f>SUM(C19:C25)</f>
        <v>#VALUE!</v>
      </c>
      <c r="D26" s="279" t="s">
        <v>234</v>
      </c>
      <c r="E26" s="307">
        <v>0</v>
      </c>
      <c r="F26" s="307">
        <v>0</v>
      </c>
      <c r="G26" s="307">
        <v>0</v>
      </c>
      <c r="H26" s="307">
        <v>0</v>
      </c>
      <c r="I26" s="307">
        <v>0</v>
      </c>
      <c r="J26" s="307">
        <v>0</v>
      </c>
      <c r="K26" s="307">
        <v>0</v>
      </c>
      <c r="L26" s="268"/>
      <c r="M26" s="268"/>
      <c r="N26" s="268"/>
      <c r="O26" s="279" t="s">
        <v>234</v>
      </c>
      <c r="P26" s="268">
        <f t="shared" ref="P26:Y26" si="11">SUM(P19:P25)</f>
        <v>0</v>
      </c>
      <c r="Q26" s="268">
        <f t="shared" si="11"/>
        <v>0</v>
      </c>
      <c r="R26" s="268">
        <f t="shared" si="11"/>
        <v>0</v>
      </c>
      <c r="S26" s="268">
        <f t="shared" si="11"/>
        <v>0</v>
      </c>
      <c r="T26" s="268">
        <f t="shared" si="11"/>
        <v>0</v>
      </c>
      <c r="U26" s="268">
        <f t="shared" si="11"/>
        <v>0</v>
      </c>
      <c r="V26" s="268">
        <f t="shared" si="11"/>
        <v>0</v>
      </c>
      <c r="W26" s="268">
        <f t="shared" si="11"/>
        <v>0</v>
      </c>
      <c r="X26" s="268">
        <f t="shared" si="11"/>
        <v>0</v>
      </c>
      <c r="Y26" s="268">
        <f t="shared" si="11"/>
        <v>0</v>
      </c>
      <c r="Z26" s="279" t="s">
        <v>234</v>
      </c>
      <c r="AA26" s="268">
        <f t="shared" ref="AA26:AJ26" si="12">SUM(AA19:AA25)</f>
        <v>0</v>
      </c>
      <c r="AB26" s="268">
        <f t="shared" si="12"/>
        <v>0</v>
      </c>
      <c r="AC26" s="268">
        <f t="shared" si="12"/>
        <v>0</v>
      </c>
      <c r="AD26" s="268">
        <f t="shared" si="12"/>
        <v>0</v>
      </c>
      <c r="AE26" s="268">
        <f t="shared" si="12"/>
        <v>0</v>
      </c>
      <c r="AF26" s="268">
        <f t="shared" si="12"/>
        <v>0</v>
      </c>
      <c r="AG26" s="268">
        <f t="shared" si="12"/>
        <v>0</v>
      </c>
      <c r="AH26" s="268">
        <f t="shared" si="12"/>
        <v>0</v>
      </c>
      <c r="AI26" s="268">
        <f t="shared" si="12"/>
        <v>0</v>
      </c>
      <c r="AJ26" s="268">
        <f t="shared" si="12"/>
        <v>0</v>
      </c>
      <c r="AK26" s="279" t="s">
        <v>234</v>
      </c>
      <c r="AL26" s="268">
        <f t="shared" ref="AL26:AU26" si="13">SUM(AL19:AL25)</f>
        <v>0</v>
      </c>
      <c r="AM26" s="268">
        <f t="shared" si="13"/>
        <v>0</v>
      </c>
      <c r="AN26" s="268">
        <f t="shared" si="13"/>
        <v>0</v>
      </c>
      <c r="AO26" s="268">
        <f t="shared" si="13"/>
        <v>0</v>
      </c>
      <c r="AP26" s="268">
        <f t="shared" si="13"/>
        <v>0</v>
      </c>
      <c r="AQ26" s="268">
        <f t="shared" si="13"/>
        <v>0</v>
      </c>
      <c r="AR26" s="268">
        <f t="shared" si="13"/>
        <v>0</v>
      </c>
      <c r="AS26" s="268">
        <f t="shared" si="13"/>
        <v>0</v>
      </c>
      <c r="AT26" s="268">
        <f t="shared" si="13"/>
        <v>0</v>
      </c>
      <c r="AU26" s="268">
        <f t="shared" si="13"/>
        <v>0</v>
      </c>
      <c r="AV26" s="279" t="s">
        <v>234</v>
      </c>
      <c r="AW26" s="268">
        <f t="shared" ref="AW26:BF26" si="14">SUM(AW19:AW25)</f>
        <v>0</v>
      </c>
      <c r="AX26" s="268">
        <f t="shared" si="14"/>
        <v>0</v>
      </c>
      <c r="AY26" s="268">
        <f t="shared" si="14"/>
        <v>0</v>
      </c>
      <c r="AZ26" s="268">
        <f t="shared" si="14"/>
        <v>0</v>
      </c>
      <c r="BA26" s="268">
        <f t="shared" si="14"/>
        <v>0</v>
      </c>
      <c r="BB26" s="268">
        <f t="shared" si="14"/>
        <v>0</v>
      </c>
      <c r="BC26" s="268">
        <f t="shared" si="14"/>
        <v>0</v>
      </c>
      <c r="BD26" s="268">
        <f t="shared" si="14"/>
        <v>0</v>
      </c>
      <c r="BE26" s="268">
        <f t="shared" si="14"/>
        <v>0</v>
      </c>
      <c r="BF26" s="268">
        <f t="shared" si="14"/>
        <v>0</v>
      </c>
      <c r="BG26" s="279" t="s">
        <v>234</v>
      </c>
      <c r="BH26" s="268">
        <f t="shared" ref="BH26:BQ26" si="15">SUM(BH19:BH25)</f>
        <v>0</v>
      </c>
      <c r="BI26" s="268">
        <f t="shared" si="15"/>
        <v>0</v>
      </c>
      <c r="BJ26" s="268">
        <f t="shared" si="15"/>
        <v>0</v>
      </c>
      <c r="BK26" s="268">
        <f t="shared" si="15"/>
        <v>0</v>
      </c>
      <c r="BL26" s="268">
        <f t="shared" si="15"/>
        <v>0</v>
      </c>
      <c r="BM26" s="268">
        <f t="shared" si="15"/>
        <v>0</v>
      </c>
      <c r="BN26" s="268">
        <f t="shared" si="15"/>
        <v>0</v>
      </c>
      <c r="BO26" s="268">
        <f t="shared" si="15"/>
        <v>0</v>
      </c>
      <c r="BP26" s="268">
        <f t="shared" si="15"/>
        <v>0</v>
      </c>
      <c r="BQ26" s="268">
        <f t="shared" si="15"/>
        <v>0</v>
      </c>
    </row>
    <row r="27" spans="2:69" x14ac:dyDescent="0.25">
      <c r="B27" s="279" t="s">
        <v>235</v>
      </c>
      <c r="C27" s="284" t="e">
        <f>C16-C26</f>
        <v>#VALUE!</v>
      </c>
      <c r="D27" s="279" t="s">
        <v>235</v>
      </c>
      <c r="E27" s="307">
        <v>3154.5299999999993</v>
      </c>
      <c r="F27" s="307">
        <v>21344</v>
      </c>
      <c r="G27" s="307">
        <v>6323</v>
      </c>
      <c r="H27" s="307">
        <v>14446</v>
      </c>
      <c r="I27" s="307">
        <v>11192</v>
      </c>
      <c r="J27" s="307">
        <v>39654</v>
      </c>
      <c r="K27" s="307">
        <v>1088.97</v>
      </c>
      <c r="L27" s="268"/>
      <c r="M27" s="268"/>
      <c r="N27" s="268"/>
      <c r="O27" s="279" t="s">
        <v>235</v>
      </c>
      <c r="P27" s="268">
        <f t="shared" ref="P27:Y27" si="16">P16-P26</f>
        <v>0</v>
      </c>
      <c r="Q27" s="268">
        <f t="shared" si="16"/>
        <v>0</v>
      </c>
      <c r="R27" s="268">
        <f t="shared" si="16"/>
        <v>0</v>
      </c>
      <c r="S27" s="268">
        <f t="shared" si="16"/>
        <v>0</v>
      </c>
      <c r="T27" s="268">
        <f t="shared" si="16"/>
        <v>0</v>
      </c>
      <c r="U27" s="268">
        <f t="shared" si="16"/>
        <v>0</v>
      </c>
      <c r="V27" s="268">
        <f t="shared" si="16"/>
        <v>0</v>
      </c>
      <c r="W27" s="268">
        <f t="shared" si="16"/>
        <v>0</v>
      </c>
      <c r="X27" s="268">
        <f t="shared" si="16"/>
        <v>0</v>
      </c>
      <c r="Y27" s="268">
        <f t="shared" si="16"/>
        <v>0</v>
      </c>
      <c r="Z27" s="279" t="s">
        <v>235</v>
      </c>
      <c r="AA27" s="268">
        <f t="shared" ref="AA27:AJ27" si="17">AA16-AA26</f>
        <v>0</v>
      </c>
      <c r="AB27" s="268">
        <f t="shared" si="17"/>
        <v>0</v>
      </c>
      <c r="AC27" s="268">
        <f t="shared" si="17"/>
        <v>0</v>
      </c>
      <c r="AD27" s="268">
        <f t="shared" si="17"/>
        <v>0</v>
      </c>
      <c r="AE27" s="268">
        <f t="shared" si="17"/>
        <v>0</v>
      </c>
      <c r="AF27" s="268">
        <f t="shared" si="17"/>
        <v>0</v>
      </c>
      <c r="AG27" s="268">
        <f t="shared" si="17"/>
        <v>0</v>
      </c>
      <c r="AH27" s="268">
        <f t="shared" si="17"/>
        <v>0</v>
      </c>
      <c r="AI27" s="268">
        <f t="shared" si="17"/>
        <v>0</v>
      </c>
      <c r="AJ27" s="268">
        <f t="shared" si="17"/>
        <v>0</v>
      </c>
      <c r="AK27" s="279" t="s">
        <v>235</v>
      </c>
      <c r="AL27" s="268">
        <f t="shared" ref="AL27:AU27" si="18">AL16-AL26</f>
        <v>0</v>
      </c>
      <c r="AM27" s="268">
        <f t="shared" si="18"/>
        <v>0</v>
      </c>
      <c r="AN27" s="268">
        <f t="shared" si="18"/>
        <v>0</v>
      </c>
      <c r="AO27" s="268">
        <f t="shared" si="18"/>
        <v>0</v>
      </c>
      <c r="AP27" s="268">
        <f t="shared" si="18"/>
        <v>0</v>
      </c>
      <c r="AQ27" s="268">
        <f t="shared" si="18"/>
        <v>0</v>
      </c>
      <c r="AR27" s="268">
        <f t="shared" si="18"/>
        <v>0</v>
      </c>
      <c r="AS27" s="268">
        <f t="shared" si="18"/>
        <v>0</v>
      </c>
      <c r="AT27" s="268">
        <f t="shared" si="18"/>
        <v>0</v>
      </c>
      <c r="AU27" s="268">
        <f t="shared" si="18"/>
        <v>0</v>
      </c>
      <c r="AV27" s="279" t="s">
        <v>235</v>
      </c>
      <c r="AW27" s="268">
        <f t="shared" ref="AW27:BF27" si="19">AW16-AW26</f>
        <v>0</v>
      </c>
      <c r="AX27" s="268">
        <f t="shared" si="19"/>
        <v>0</v>
      </c>
      <c r="AY27" s="268">
        <f t="shared" si="19"/>
        <v>0</v>
      </c>
      <c r="AZ27" s="268">
        <f t="shared" si="19"/>
        <v>0</v>
      </c>
      <c r="BA27" s="268">
        <f t="shared" si="19"/>
        <v>0</v>
      </c>
      <c r="BB27" s="268">
        <f t="shared" si="19"/>
        <v>0</v>
      </c>
      <c r="BC27" s="268">
        <f t="shared" si="19"/>
        <v>0</v>
      </c>
      <c r="BD27" s="268">
        <f t="shared" si="19"/>
        <v>0</v>
      </c>
      <c r="BE27" s="268">
        <f t="shared" si="19"/>
        <v>0</v>
      </c>
      <c r="BF27" s="268">
        <f t="shared" si="19"/>
        <v>0</v>
      </c>
      <c r="BG27" s="279" t="s">
        <v>235</v>
      </c>
      <c r="BH27" s="268">
        <f t="shared" ref="BH27:BQ27" si="20">BH16-BH26</f>
        <v>0</v>
      </c>
      <c r="BI27" s="268">
        <f t="shared" si="20"/>
        <v>0</v>
      </c>
      <c r="BJ27" s="268">
        <f t="shared" si="20"/>
        <v>0</v>
      </c>
      <c r="BK27" s="268">
        <f t="shared" si="20"/>
        <v>0</v>
      </c>
      <c r="BL27" s="268">
        <f t="shared" si="20"/>
        <v>0</v>
      </c>
      <c r="BM27" s="268">
        <f t="shared" si="20"/>
        <v>0</v>
      </c>
      <c r="BN27" s="268">
        <f t="shared" si="20"/>
        <v>0</v>
      </c>
      <c r="BO27" s="268">
        <f t="shared" si="20"/>
        <v>0</v>
      </c>
      <c r="BP27" s="268">
        <f t="shared" si="20"/>
        <v>0</v>
      </c>
      <c r="BQ27" s="268">
        <f t="shared" si="20"/>
        <v>0</v>
      </c>
    </row>
    <row r="28" spans="2:69" x14ac:dyDescent="0.25">
      <c r="C28" s="293"/>
    </row>
    <row r="29" spans="2:69" ht="19.5" thickBot="1" x14ac:dyDescent="0.35">
      <c r="B29" s="266" t="s">
        <v>217</v>
      </c>
      <c r="C29" s="294" t="s">
        <v>236</v>
      </c>
      <c r="D29" s="267"/>
      <c r="E29" s="267"/>
    </row>
    <row r="30" spans="2:69" x14ac:dyDescent="0.25">
      <c r="B30" s="268"/>
      <c r="C30" s="295" t="s">
        <v>219</v>
      </c>
      <c r="D30" s="269" t="s">
        <v>40</v>
      </c>
      <c r="E30" s="94" t="str">
        <f>IF(ISBLANK('[1]Municipal Info GAS'!B9),"",'[1]Municipal Info GAS'!B9)</f>
        <v/>
      </c>
      <c r="F30" s="95" t="str">
        <f>IF(ISBLANK('[1]Municipal Info GAS'!B10),"",'[1]Municipal Info GAS'!B10)</f>
        <v>Brookhaven</v>
      </c>
      <c r="G30" s="95" t="s">
        <v>211</v>
      </c>
      <c r="H30" s="95" t="str">
        <f>IF(ISBLANK('[1]Municipal Info GAS'!B12),"",'[1]Municipal Info GAS'!B12)</f>
        <v/>
      </c>
      <c r="I30" s="95" t="str">
        <f>IF(ISBLANK('[1]Municipal Info GAS'!B13),"",'[1]Municipal Info GAS'!B13)</f>
        <v/>
      </c>
      <c r="J30" s="95" t="str">
        <f>IF(ISBLANK('[1]Municipal Info GAS'!B14),"",'[1]Municipal Info GAS'!B14)</f>
        <v/>
      </c>
      <c r="K30" s="95" t="str">
        <f>IF(ISBLANK('[1]Municipal Info GAS'!B15),"",'[1]Municipal Info GAS'!B15)</f>
        <v/>
      </c>
      <c r="L30" s="95" t="str">
        <f>IF(ISBLANK('[1]Municipal Info GAS'!B16),"",'[1]Municipal Info GAS'!B16)</f>
        <v/>
      </c>
      <c r="M30" s="95" t="str">
        <f>IF(ISBLANK('[1]Municipal Info GAS'!B17),"",'[1]Municipal Info GAS'!B17)</f>
        <v/>
      </c>
      <c r="N30" s="270" t="str">
        <f>IF(ISBLANK('[1]Municipal Info GAS'!B18),"",'[1]Municipal Info GAS'!B18)</f>
        <v/>
      </c>
      <c r="O30" s="271" t="str">
        <f>D9</f>
        <v>Municipality</v>
      </c>
      <c r="P30" s="94" t="str">
        <f>IF(ISBLANK('[1]Municipal Info GAS'!B19),"",'[1]Municipal Info GAS'!B19)</f>
        <v/>
      </c>
      <c r="Q30" s="95" t="str">
        <f>IF(ISBLANK('[1]Municipal Info GAS'!B20),"",'[1]Municipal Info GAS'!B20)</f>
        <v/>
      </c>
      <c r="R30" s="95" t="str">
        <f>IF(ISBLANK('[1]Municipal Info GAS'!B21),"",'[1]Municipal Info GAS'!B21)</f>
        <v/>
      </c>
      <c r="S30" s="95" t="str">
        <f>IF(ISBLANK('[1]Municipal Info GAS'!B22),"",'[1]Municipal Info GAS'!B22)</f>
        <v/>
      </c>
      <c r="T30" s="95" t="str">
        <f>IF(ISBLANK('[1]Municipal Info GAS'!B23),"",'[1]Municipal Info GAS'!B23)</f>
        <v/>
      </c>
      <c r="U30" s="95" t="str">
        <f>IF(ISBLANK('[1]Municipal Info GAS'!B24),"",'[1]Municipal Info GAS'!B24)</f>
        <v/>
      </c>
      <c r="V30" s="95" t="str">
        <f>IF(ISBLANK('[1]Municipal Info GAS'!B25),"",'[1]Municipal Info GAS'!B25)</f>
        <v/>
      </c>
      <c r="W30" s="95" t="str">
        <f>IF(ISBLANK('[1]Municipal Info GAS'!B26),"",'[1]Municipal Info GAS'!B26)</f>
        <v/>
      </c>
      <c r="X30" s="95" t="str">
        <f>IF(ISBLANK('[1]Municipal Info GAS'!B27),"",'[1]Municipal Info GAS'!B27)</f>
        <v/>
      </c>
      <c r="Y30" s="270" t="str">
        <f>IF(ISBLANK('[1]Municipal Info GAS'!B28),"",'[1]Municipal Info GAS'!B28)</f>
        <v/>
      </c>
      <c r="Z30" s="269" t="str">
        <f>O9</f>
        <v>Municipality</v>
      </c>
    </row>
    <row r="31" spans="2:69" x14ac:dyDescent="0.25">
      <c r="B31" s="268"/>
      <c r="C31" s="295"/>
      <c r="D31" s="269" t="s">
        <v>220</v>
      </c>
      <c r="E31" s="97" t="str">
        <f>IF(ISBLANK('[1]Municipal Info GAS'!C9),"",'[1]Municipal Info GAS'!C9)</f>
        <v/>
      </c>
      <c r="F31" s="98" t="str">
        <f>IF(ISBLANK('[1]Municipal Info GAS'!C10),"",'[1]Municipal Info GAS'!C10)</f>
        <v>Town</v>
      </c>
      <c r="G31" s="98" t="s">
        <v>48</v>
      </c>
      <c r="H31" s="98" t="str">
        <f>IF(ISBLANK('[1]Municipal Info GAS'!C12),"",'[1]Municipal Info GAS'!C12)</f>
        <v/>
      </c>
      <c r="I31" s="98" t="str">
        <f>IF(ISBLANK('[1]Municipal Info GAS'!C13),"",'[1]Municipal Info GAS'!C13)</f>
        <v/>
      </c>
      <c r="J31" s="98" t="str">
        <f>IF(ISBLANK('[1]Municipal Info GAS'!C14),"",'[1]Municipal Info GAS'!C14)</f>
        <v/>
      </c>
      <c r="K31" s="98" t="str">
        <f>IF(ISBLANK('[1]Municipal Info GAS'!C15),"",'[1]Municipal Info GAS'!C15)</f>
        <v/>
      </c>
      <c r="L31" s="98" t="str">
        <f>IF(ISBLANK('[1]Municipal Info GAS'!C16),"",'[1]Municipal Info GAS'!C16)</f>
        <v/>
      </c>
      <c r="M31" s="98" t="str">
        <f>IF(ISBLANK('[1]Municipal Info GAS'!C17),"",'[1]Municipal Info GAS'!C17)</f>
        <v/>
      </c>
      <c r="N31" s="272" t="str">
        <f>IF(ISBLANK('[1]Municipal Info GAS'!C18),"",'[1]Municipal Info GAS'!C18)</f>
        <v/>
      </c>
      <c r="O31" s="271" t="str">
        <f>D10</f>
        <v>Type</v>
      </c>
      <c r="P31" s="97" t="str">
        <f>IF(ISBLANK('[1]Municipal Info GAS'!C29),"",'[1]Municipal Info GAS'!C29)</f>
        <v/>
      </c>
      <c r="Q31" s="98" t="str">
        <f>IF(ISBLANK('[1]Municipal Info GAS'!C30),"",'[1]Municipal Info GAS'!C30)</f>
        <v/>
      </c>
      <c r="R31" s="98" t="str">
        <f>IF(ISBLANK('[1]Municipal Info GAS'!C31),"",'[1]Municipal Info GAS'!C31)</f>
        <v/>
      </c>
      <c r="S31" s="98" t="str">
        <f>IF(ISBLANK('[1]Municipal Info GAS'!C32),"",'[1]Municipal Info GAS'!C32)</f>
        <v/>
      </c>
      <c r="T31" s="98" t="str">
        <f>IF(ISBLANK('[1]Municipal Info GAS'!C33),"",'[1]Municipal Info GAS'!C33)</f>
        <v/>
      </c>
      <c r="U31" s="98" t="str">
        <f>IF(ISBLANK('[1]Municipal Info GAS'!C34),"",'[1]Municipal Info GAS'!C34)</f>
        <v/>
      </c>
      <c r="V31" s="98" t="str">
        <f>IF(ISBLANK('[1]Municipal Info GAS'!C35),"",'[1]Municipal Info GAS'!C35)</f>
        <v/>
      </c>
      <c r="W31" s="98" t="str">
        <f>IF(ISBLANK('[1]Municipal Info GAS'!C36),"",'[1]Municipal Info GAS'!C36)</f>
        <v/>
      </c>
      <c r="X31" s="98" t="str">
        <f>IF(ISBLANK('[1]Municipal Info GAS'!C37),"",'[1]Municipal Info GAS'!C37)</f>
        <v/>
      </c>
      <c r="Y31" s="272" t="str">
        <f>IF(ISBLANK('[1]Municipal Info GAS'!C38),"",'[1]Municipal Info GAS'!C38)</f>
        <v/>
      </c>
      <c r="Z31" s="269" t="str">
        <f>O10</f>
        <v>Type</v>
      </c>
    </row>
    <row r="32" spans="2:69" ht="15.75" thickBot="1" x14ac:dyDescent="0.3">
      <c r="B32" s="268"/>
      <c r="C32" s="295" t="s">
        <v>221</v>
      </c>
      <c r="D32" s="269" t="s">
        <v>42</v>
      </c>
      <c r="E32" s="273" t="str">
        <f>IF(ISBLANK('[1]Municipal Info GAS'!D9),"",'[1]Municipal Info GAS'!D9)</f>
        <v/>
      </c>
      <c r="F32" s="274" t="str">
        <f>IF(ISBLANK('[1]Municipal Info GAS'!D10),"",'[1]Municipal Info GAS'!D10)</f>
        <v>National Grid (KEDLI)</v>
      </c>
      <c r="G32" s="274" t="s">
        <v>237</v>
      </c>
      <c r="H32" s="274" t="str">
        <f>IF(ISBLANK('[1]Municipal Info GAS'!D12),"",'[1]Municipal Info GAS'!D12)</f>
        <v/>
      </c>
      <c r="I32" s="274" t="str">
        <f>IF(ISBLANK('[1]Municipal Info GAS'!D13),"",'[1]Municipal Info GAS'!D13)</f>
        <v/>
      </c>
      <c r="J32" s="274" t="str">
        <f>IF(ISBLANK('[1]Municipal Info GAS'!D14),"",'[1]Municipal Info GAS'!D14)</f>
        <v/>
      </c>
      <c r="K32" s="274" t="str">
        <f>IF(ISBLANK('[1]Municipal Info GAS'!D15),"",'[1]Municipal Info GAS'!D15)</f>
        <v/>
      </c>
      <c r="L32" s="274" t="str">
        <f>IF(ISBLANK('[1]Municipal Info GAS'!D16),"",'[1]Municipal Info GAS'!D16)</f>
        <v/>
      </c>
      <c r="M32" s="274" t="str">
        <f>IF(ISBLANK('[1]Municipal Info GAS'!D17),"",'[1]Municipal Info GAS'!D17)</f>
        <v/>
      </c>
      <c r="N32" s="275" t="str">
        <f>IF(ISBLANK('[1]Municipal Info GAS'!D18),"",'[1]Municipal Info GAS'!D18)</f>
        <v/>
      </c>
      <c r="O32" s="271" t="str">
        <f>D11</f>
        <v>Utility</v>
      </c>
      <c r="P32" s="273" t="str">
        <f>IF(ISBLANK('[1]Municipal Info GAS'!D29),"",'[1]Municipal Info GAS'!D29)</f>
        <v/>
      </c>
      <c r="Q32" s="274" t="str">
        <f>IF(ISBLANK('[1]Municipal Info GAS'!D30),"",'[1]Municipal Info GAS'!D30)</f>
        <v/>
      </c>
      <c r="R32" s="274" t="str">
        <f>IF(ISBLANK('[1]Municipal Info GAS'!D31),"",'[1]Municipal Info GAS'!D31)</f>
        <v/>
      </c>
      <c r="S32" s="274" t="str">
        <f>IF(ISBLANK('[1]Municipal Info GAS'!D32),"",'[1]Municipal Info GAS'!D32)</f>
        <v/>
      </c>
      <c r="T32" s="274" t="str">
        <f>IF(ISBLANK('[1]Municipal Info GAS'!D33),"",'[1]Municipal Info GAS'!D33)</f>
        <v/>
      </c>
      <c r="U32" s="274" t="str">
        <f>IF(ISBLANK('[1]Municipal Info GAS'!D34),"",'[1]Municipal Info GAS'!D34)</f>
        <v/>
      </c>
      <c r="V32" s="274" t="str">
        <f>IF(ISBLANK('[1]Municipal Info GAS'!D35),"",'[1]Municipal Info GAS'!D35)</f>
        <v/>
      </c>
      <c r="W32" s="274" t="str">
        <f>IF(ISBLANK('[1]Municipal Info GAS'!D36),"",'[1]Municipal Info GAS'!D36)</f>
        <v/>
      </c>
      <c r="X32" s="274" t="str">
        <f>IF(ISBLANK('[1]Municipal Info GAS'!D37),"",'[1]Municipal Info GAS'!D37)</f>
        <v/>
      </c>
      <c r="Y32" s="275" t="str">
        <f>IF(ISBLANK('[1]Municipal Info GAS'!D38),"",'[1]Municipal Info GAS'!D38)</f>
        <v/>
      </c>
      <c r="Z32" s="269" t="str">
        <f>O11</f>
        <v>Utility</v>
      </c>
    </row>
    <row r="33" spans="2:26" x14ac:dyDescent="0.25">
      <c r="B33" s="276"/>
      <c r="C33" s="281"/>
      <c r="D33" s="277"/>
      <c r="E33" s="278"/>
      <c r="F33" s="278"/>
      <c r="G33" s="278"/>
      <c r="H33" s="278"/>
      <c r="I33" s="278"/>
      <c r="J33" s="278"/>
      <c r="K33" s="278"/>
      <c r="L33" s="278"/>
      <c r="M33" s="278"/>
      <c r="N33" s="278"/>
      <c r="O33" s="277"/>
      <c r="P33" s="277"/>
      <c r="Q33" s="277"/>
      <c r="R33" s="277"/>
      <c r="S33" s="277"/>
      <c r="T33" s="277"/>
      <c r="U33" s="277"/>
      <c r="V33" s="277"/>
      <c r="W33" s="277"/>
      <c r="X33" s="277"/>
      <c r="Y33" s="277"/>
      <c r="Z33" s="277"/>
    </row>
    <row r="34" spans="2:26" x14ac:dyDescent="0.25">
      <c r="B34" s="279" t="s">
        <v>222</v>
      </c>
      <c r="C34" s="284"/>
      <c r="D34" s="279" t="s">
        <v>222</v>
      </c>
      <c r="E34" s="268"/>
      <c r="F34" s="268"/>
      <c r="G34" s="268"/>
      <c r="H34" s="268"/>
      <c r="I34" s="268"/>
      <c r="J34" s="268"/>
      <c r="K34" s="268"/>
      <c r="L34" s="268"/>
      <c r="M34" s="268"/>
      <c r="N34" s="268"/>
      <c r="O34" s="279" t="s">
        <v>222</v>
      </c>
      <c r="P34" s="268"/>
      <c r="Q34" s="268"/>
      <c r="R34" s="268"/>
      <c r="S34" s="268"/>
      <c r="T34" s="268"/>
      <c r="U34" s="268"/>
      <c r="V34" s="268"/>
      <c r="W34" s="268"/>
      <c r="X34" s="268"/>
      <c r="Y34" s="268"/>
      <c r="Z34" s="279" t="s">
        <v>222</v>
      </c>
    </row>
    <row r="35" spans="2:26" x14ac:dyDescent="0.25">
      <c r="B35" s="280" t="s">
        <v>223</v>
      </c>
      <c r="C35" s="281">
        <f t="array" ref="C35">SUM(E35:N35+P35:Y35+AA35:AJ35+AL35:AU35+AW35:BF35+BH35:BQ35)</f>
        <v>250247</v>
      </c>
      <c r="D35" s="280" t="str">
        <f>B35</f>
        <v>Aggregation</v>
      </c>
      <c r="E35" s="283"/>
      <c r="F35" s="308">
        <v>237048</v>
      </c>
      <c r="G35" s="308">
        <v>13199</v>
      </c>
      <c r="H35" s="283"/>
      <c r="I35" s="283"/>
      <c r="J35" s="283"/>
      <c r="K35" s="283"/>
      <c r="L35" s="283"/>
      <c r="M35" s="283"/>
      <c r="N35" s="283"/>
      <c r="O35" s="280" t="str">
        <f>D35</f>
        <v>Aggregation</v>
      </c>
      <c r="P35" s="283"/>
      <c r="Q35" s="283"/>
      <c r="R35" s="283"/>
      <c r="S35" s="283"/>
      <c r="T35" s="283"/>
      <c r="U35" s="283"/>
      <c r="V35" s="283"/>
      <c r="W35" s="283"/>
      <c r="X35" s="283"/>
      <c r="Y35" s="283"/>
      <c r="Z35" s="280" t="str">
        <f>O35</f>
        <v>Aggregation</v>
      </c>
    </row>
    <row r="36" spans="2:26" x14ac:dyDescent="0.25">
      <c r="B36" s="280" t="s">
        <v>224</v>
      </c>
      <c r="C36" s="281">
        <f t="array" ref="C36">SUM(E36:N36+P36:Y36+AA36:AJ36+AL36:AU36+AW36:BF36+BH36:BQ36)</f>
        <v>0</v>
      </c>
      <c r="D36" s="280" t="str">
        <f>B36</f>
        <v>Other income</v>
      </c>
      <c r="E36" s="283"/>
      <c r="F36" s="308">
        <v>0</v>
      </c>
      <c r="G36" s="308">
        <v>0</v>
      </c>
      <c r="H36" s="283"/>
      <c r="I36" s="283"/>
      <c r="J36" s="283"/>
      <c r="K36" s="283"/>
      <c r="L36" s="283"/>
      <c r="M36" s="283"/>
      <c r="N36" s="283"/>
      <c r="O36" s="280" t="str">
        <f>D36</f>
        <v>Other income</v>
      </c>
      <c r="P36" s="283"/>
      <c r="Q36" s="283"/>
      <c r="R36" s="283"/>
      <c r="S36" s="283"/>
      <c r="T36" s="283"/>
      <c r="U36" s="283"/>
      <c r="V36" s="283"/>
      <c r="W36" s="283"/>
      <c r="X36" s="283"/>
      <c r="Y36" s="283"/>
      <c r="Z36" s="280" t="str">
        <f>O36</f>
        <v>Other income</v>
      </c>
    </row>
    <row r="37" spans="2:26" x14ac:dyDescent="0.25">
      <c r="B37" s="279" t="s">
        <v>225</v>
      </c>
      <c r="C37" s="284">
        <f>SUM(C35:C36)</f>
        <v>250247</v>
      </c>
      <c r="D37" s="279" t="s">
        <v>225</v>
      </c>
      <c r="E37" s="268">
        <v>0</v>
      </c>
      <c r="F37" s="307">
        <v>237048</v>
      </c>
      <c r="G37" s="307">
        <v>13199</v>
      </c>
      <c r="H37" s="268">
        <f t="shared" ref="H37:N37" si="21">SUM(H35:H36)</f>
        <v>0</v>
      </c>
      <c r="I37" s="268">
        <f t="shared" si="21"/>
        <v>0</v>
      </c>
      <c r="J37" s="268">
        <f t="shared" si="21"/>
        <v>0</v>
      </c>
      <c r="K37" s="268">
        <f t="shared" si="21"/>
        <v>0</v>
      </c>
      <c r="L37" s="268">
        <f t="shared" si="21"/>
        <v>0</v>
      </c>
      <c r="M37" s="268">
        <f t="shared" si="21"/>
        <v>0</v>
      </c>
      <c r="N37" s="268">
        <f t="shared" si="21"/>
        <v>0</v>
      </c>
      <c r="O37" s="279" t="s">
        <v>225</v>
      </c>
      <c r="P37" s="268" t="s">
        <v>238</v>
      </c>
      <c r="Q37" s="268" t="s">
        <v>238</v>
      </c>
      <c r="R37" s="268" t="s">
        <v>238</v>
      </c>
      <c r="S37" s="268" t="s">
        <v>238</v>
      </c>
      <c r="T37" s="268" t="s">
        <v>238</v>
      </c>
      <c r="U37" s="268" t="s">
        <v>238</v>
      </c>
      <c r="V37" s="268" t="s">
        <v>238</v>
      </c>
      <c r="W37" s="268" t="s">
        <v>238</v>
      </c>
      <c r="X37" s="268" t="s">
        <v>238</v>
      </c>
      <c r="Y37" s="268" t="s">
        <v>238</v>
      </c>
      <c r="Z37" s="279" t="s">
        <v>225</v>
      </c>
    </row>
    <row r="38" spans="2:26" x14ac:dyDescent="0.25">
      <c r="B38" s="276"/>
      <c r="C38" s="285"/>
      <c r="D38" s="276"/>
      <c r="E38" s="286"/>
      <c r="F38" s="297"/>
      <c r="G38" s="286"/>
      <c r="H38" s="286"/>
      <c r="I38" s="286"/>
      <c r="J38" s="286"/>
      <c r="K38" s="286"/>
      <c r="L38" s="286"/>
      <c r="M38" s="286"/>
      <c r="N38" s="286"/>
      <c r="O38" s="276"/>
      <c r="P38" s="286"/>
      <c r="Q38" s="286"/>
      <c r="R38" s="286"/>
      <c r="S38" s="286"/>
      <c r="T38" s="286"/>
      <c r="U38" s="286"/>
      <c r="V38" s="286"/>
      <c r="W38" s="286"/>
      <c r="X38" s="286"/>
      <c r="Y38" s="286"/>
      <c r="Z38" s="276"/>
    </row>
    <row r="39" spans="2:26" x14ac:dyDescent="0.25">
      <c r="B39" s="279" t="s">
        <v>226</v>
      </c>
      <c r="C39" s="284"/>
      <c r="D39" s="279" t="s">
        <v>226</v>
      </c>
      <c r="E39" s="268"/>
      <c r="F39" s="284"/>
      <c r="G39" s="268"/>
      <c r="H39" s="268"/>
      <c r="I39" s="268"/>
      <c r="J39" s="268"/>
      <c r="K39" s="268"/>
      <c r="L39" s="268"/>
      <c r="M39" s="268"/>
      <c r="N39" s="268"/>
      <c r="O39" s="279" t="s">
        <v>226</v>
      </c>
      <c r="P39" s="268"/>
      <c r="Q39" s="268"/>
      <c r="R39" s="268"/>
      <c r="S39" s="268"/>
      <c r="T39" s="268"/>
      <c r="U39" s="268"/>
      <c r="V39" s="268"/>
      <c r="W39" s="268"/>
      <c r="X39" s="268"/>
      <c r="Y39" s="268"/>
      <c r="Z39" s="279" t="s">
        <v>226</v>
      </c>
    </row>
    <row r="40" spans="2:26" x14ac:dyDescent="0.25">
      <c r="B40" s="287" t="s">
        <v>227</v>
      </c>
      <c r="C40" s="281">
        <f t="array" ref="C40">SUM(E40:N40+P40:Y40+AA40:AJ40+AL40:AU40+AW40:BF40+BH40:BQ40)</f>
        <v>0</v>
      </c>
      <c r="D40" s="280" t="str">
        <f>B40</f>
        <v>Advertising &amp; Marketing</v>
      </c>
      <c r="E40" s="283"/>
      <c r="F40" s="303"/>
      <c r="G40" s="303"/>
      <c r="H40" s="283"/>
      <c r="I40" s="283"/>
      <c r="J40" s="283"/>
      <c r="K40" s="283"/>
      <c r="L40" s="283"/>
      <c r="M40" s="283"/>
      <c r="N40" s="283"/>
      <c r="O40" s="288" t="str">
        <f t="shared" ref="O40:O46" si="22">D40</f>
        <v>Advertising &amp; Marketing</v>
      </c>
      <c r="P40" s="283"/>
      <c r="Q40" s="283"/>
      <c r="R40" s="283"/>
      <c r="S40" s="283"/>
      <c r="T40" s="283"/>
      <c r="U40" s="283"/>
      <c r="V40" s="283"/>
      <c r="W40" s="283"/>
      <c r="X40" s="283"/>
      <c r="Y40" s="283"/>
      <c r="Z40" s="288" t="str">
        <f t="shared" ref="Z40:Z46" si="23">O40</f>
        <v>Advertising &amp; Marketing</v>
      </c>
    </row>
    <row r="41" spans="2:26" x14ac:dyDescent="0.25">
      <c r="B41" s="289" t="s">
        <v>228</v>
      </c>
      <c r="C41" s="281">
        <f t="array" ref="C41">SUM(E41:N41+P41:Y41+AA41:AJ41+AL41:AU41+AW41:BF41+BH41:BQ41)</f>
        <v>0</v>
      </c>
      <c r="D41" s="280" t="str">
        <f t="shared" ref="D41:D46" si="24">B41</f>
        <v>Contractors</v>
      </c>
      <c r="E41" s="283"/>
      <c r="F41" s="303"/>
      <c r="G41" s="303"/>
      <c r="H41" s="283"/>
      <c r="I41" s="283"/>
      <c r="J41" s="283"/>
      <c r="K41" s="283"/>
      <c r="L41" s="283"/>
      <c r="M41" s="283"/>
      <c r="N41" s="283"/>
      <c r="O41" s="290" t="str">
        <f t="shared" si="22"/>
        <v>Contractors</v>
      </c>
      <c r="P41" s="283"/>
      <c r="Q41" s="283"/>
      <c r="R41" s="283"/>
      <c r="S41" s="283"/>
      <c r="T41" s="283"/>
      <c r="U41" s="283"/>
      <c r="V41" s="283"/>
      <c r="W41" s="283"/>
      <c r="X41" s="283"/>
      <c r="Y41" s="283"/>
      <c r="Z41" s="290" t="str">
        <f t="shared" si="23"/>
        <v>Contractors</v>
      </c>
    </row>
    <row r="42" spans="2:26" x14ac:dyDescent="0.25">
      <c r="B42" s="289" t="s">
        <v>229</v>
      </c>
      <c r="C42" s="281" t="e">
        <f t="array" ref="C42">SUM(E42:N42+P42:Y42+AA42:AJ42+AL42:AU42+AW42:BF42+BH42:BQ42)</f>
        <v>#VALUE!</v>
      </c>
      <c r="D42" s="280" t="str">
        <f t="shared" si="24"/>
        <v>Data Services &amp; IT</v>
      </c>
      <c r="E42" s="283"/>
      <c r="F42" s="304" t="s">
        <v>243</v>
      </c>
      <c r="G42" s="303"/>
      <c r="H42" s="283"/>
      <c r="I42" s="283"/>
      <c r="J42" s="283"/>
      <c r="K42" s="283"/>
      <c r="L42" s="283"/>
      <c r="M42" s="283"/>
      <c r="N42" s="283"/>
      <c r="O42" s="290" t="str">
        <f t="shared" si="22"/>
        <v>Data Services &amp; IT</v>
      </c>
      <c r="P42" s="283"/>
      <c r="Q42" s="283"/>
      <c r="R42" s="283"/>
      <c r="S42" s="283"/>
      <c r="T42" s="283"/>
      <c r="U42" s="283"/>
      <c r="V42" s="283"/>
      <c r="W42" s="283"/>
      <c r="X42" s="283"/>
      <c r="Y42" s="283"/>
      <c r="Z42" s="290" t="str">
        <f t="shared" si="23"/>
        <v>Data Services &amp; IT</v>
      </c>
    </row>
    <row r="43" spans="2:26" x14ac:dyDescent="0.25">
      <c r="B43" s="289" t="s">
        <v>230</v>
      </c>
      <c r="C43" s="281">
        <f t="array" ref="C43">SUM(E43:N43+P43:Y43+AA43:AJ43+AL43:AU43+AW43:BF43+BH43:BQ43)</f>
        <v>0</v>
      </c>
      <c r="D43" s="280" t="str">
        <f t="shared" si="24"/>
        <v>Direct Program Expenses</v>
      </c>
      <c r="E43" s="283"/>
      <c r="F43" s="303"/>
      <c r="G43" s="303"/>
      <c r="H43" s="283"/>
      <c r="I43" s="283"/>
      <c r="J43" s="283"/>
      <c r="K43" s="283"/>
      <c r="L43" s="283"/>
      <c r="M43" s="283"/>
      <c r="N43" s="283"/>
      <c r="O43" s="290" t="str">
        <f t="shared" si="22"/>
        <v>Direct Program Expenses</v>
      </c>
      <c r="P43" s="283"/>
      <c r="Q43" s="283"/>
      <c r="R43" s="283"/>
      <c r="S43" s="283"/>
      <c r="T43" s="283"/>
      <c r="U43" s="283"/>
      <c r="V43" s="283"/>
      <c r="W43" s="283"/>
      <c r="X43" s="283"/>
      <c r="Y43" s="283"/>
      <c r="Z43" s="290" t="str">
        <f t="shared" si="23"/>
        <v>Direct Program Expenses</v>
      </c>
    </row>
    <row r="44" spans="2:26" x14ac:dyDescent="0.25">
      <c r="B44" s="289" t="s">
        <v>231</v>
      </c>
      <c r="C44" s="281">
        <f t="array" ref="C44">SUM(E44:N44+P44:Y44+AA44:AJ44+AL44:AU44+AW44:BF44+BH44:BQ44)</f>
        <v>0</v>
      </c>
      <c r="D44" s="280" t="str">
        <f t="shared" si="24"/>
        <v>Operations</v>
      </c>
      <c r="E44" s="283"/>
      <c r="F44" s="303"/>
      <c r="G44" s="303"/>
      <c r="H44" s="283"/>
      <c r="I44" s="283"/>
      <c r="J44" s="283"/>
      <c r="K44" s="283"/>
      <c r="L44" s="283"/>
      <c r="M44" s="283"/>
      <c r="N44" s="283"/>
      <c r="O44" s="290" t="str">
        <f t="shared" si="22"/>
        <v>Operations</v>
      </c>
      <c r="P44" s="283"/>
      <c r="Q44" s="283"/>
      <c r="R44" s="283"/>
      <c r="S44" s="283"/>
      <c r="T44" s="283"/>
      <c r="U44" s="283"/>
      <c r="V44" s="283"/>
      <c r="W44" s="283"/>
      <c r="X44" s="283"/>
      <c r="Y44" s="283"/>
      <c r="Z44" s="290" t="str">
        <f t="shared" si="23"/>
        <v>Operations</v>
      </c>
    </row>
    <row r="45" spans="2:26" x14ac:dyDescent="0.25">
      <c r="B45" s="289" t="s">
        <v>232</v>
      </c>
      <c r="C45" s="281">
        <f t="array" ref="C45">SUM(E45:N45+P45:Y45+AA45:AJ45+AL45:AU45+AW45:BF45+BH45:BQ45)</f>
        <v>0</v>
      </c>
      <c r="D45" s="280" t="str">
        <f t="shared" si="24"/>
        <v>Outside Services</v>
      </c>
      <c r="E45" s="283"/>
      <c r="F45" s="303"/>
      <c r="G45" s="303"/>
      <c r="H45" s="283"/>
      <c r="I45" s="283"/>
      <c r="J45" s="283"/>
      <c r="K45" s="283"/>
      <c r="L45" s="283"/>
      <c r="M45" s="283"/>
      <c r="N45" s="283"/>
      <c r="O45" s="290" t="str">
        <f t="shared" si="22"/>
        <v>Outside Services</v>
      </c>
      <c r="P45" s="283"/>
      <c r="Q45" s="283"/>
      <c r="R45" s="283"/>
      <c r="S45" s="283"/>
      <c r="T45" s="283"/>
      <c r="U45" s="283"/>
      <c r="V45" s="283"/>
      <c r="W45" s="283"/>
      <c r="X45" s="283"/>
      <c r="Y45" s="283"/>
      <c r="Z45" s="290" t="str">
        <f t="shared" si="23"/>
        <v>Outside Services</v>
      </c>
    </row>
    <row r="46" spans="2:26" x14ac:dyDescent="0.25">
      <c r="B46" s="291" t="s">
        <v>233</v>
      </c>
      <c r="C46" s="281">
        <f t="array" ref="C46">SUM(E46:N46+P46:Y46+AA46:AJ46+AL46:AU46+AW46:BF46+BH46:BQ46)</f>
        <v>0</v>
      </c>
      <c r="D46" s="280" t="str">
        <f t="shared" si="24"/>
        <v>Salaries and Related</v>
      </c>
      <c r="E46" s="283"/>
      <c r="F46" s="303"/>
      <c r="G46" s="303"/>
      <c r="H46" s="283"/>
      <c r="I46" s="283"/>
      <c r="J46" s="283"/>
      <c r="K46" s="283"/>
      <c r="L46" s="283"/>
      <c r="M46" s="283"/>
      <c r="N46" s="283"/>
      <c r="O46" s="292" t="str">
        <f t="shared" si="22"/>
        <v>Salaries and Related</v>
      </c>
      <c r="P46" s="283"/>
      <c r="Q46" s="283"/>
      <c r="R46" s="283"/>
      <c r="S46" s="283"/>
      <c r="T46" s="283"/>
      <c r="U46" s="283"/>
      <c r="V46" s="283"/>
      <c r="W46" s="283"/>
      <c r="X46" s="283"/>
      <c r="Y46" s="283"/>
      <c r="Z46" s="292" t="str">
        <f t="shared" si="23"/>
        <v>Salaries and Related</v>
      </c>
    </row>
    <row r="47" spans="2:26" x14ac:dyDescent="0.25">
      <c r="B47" s="279" t="s">
        <v>234</v>
      </c>
      <c r="C47" s="284" t="e">
        <f>SUM(C40:C46)</f>
        <v>#VALUE!</v>
      </c>
      <c r="D47" s="279" t="s">
        <v>234</v>
      </c>
      <c r="E47" s="268">
        <v>0</v>
      </c>
      <c r="F47" s="307">
        <f t="shared" ref="F47:N47" si="25">SUM(F40:F46)</f>
        <v>0</v>
      </c>
      <c r="G47" s="307">
        <f t="shared" si="25"/>
        <v>0</v>
      </c>
      <c r="H47" s="268">
        <f t="shared" si="25"/>
        <v>0</v>
      </c>
      <c r="I47" s="268">
        <f t="shared" si="25"/>
        <v>0</v>
      </c>
      <c r="J47" s="268">
        <f t="shared" si="25"/>
        <v>0</v>
      </c>
      <c r="K47" s="268">
        <f t="shared" si="25"/>
        <v>0</v>
      </c>
      <c r="L47" s="268">
        <f t="shared" si="25"/>
        <v>0</v>
      </c>
      <c r="M47" s="268">
        <f t="shared" si="25"/>
        <v>0</v>
      </c>
      <c r="N47" s="268">
        <f t="shared" si="25"/>
        <v>0</v>
      </c>
      <c r="O47" s="279" t="s">
        <v>234</v>
      </c>
      <c r="P47" s="268" t="s">
        <v>238</v>
      </c>
      <c r="Q47" s="268" t="s">
        <v>238</v>
      </c>
      <c r="R47" s="268" t="s">
        <v>238</v>
      </c>
      <c r="S47" s="268" t="s">
        <v>238</v>
      </c>
      <c r="T47" s="268" t="s">
        <v>238</v>
      </c>
      <c r="U47" s="268" t="s">
        <v>238</v>
      </c>
      <c r="V47" s="268" t="s">
        <v>238</v>
      </c>
      <c r="W47" s="268" t="s">
        <v>238</v>
      </c>
      <c r="X47" s="268" t="s">
        <v>238</v>
      </c>
      <c r="Y47" s="268" t="s">
        <v>238</v>
      </c>
      <c r="Z47" s="279" t="s">
        <v>234</v>
      </c>
    </row>
    <row r="48" spans="2:26" x14ac:dyDescent="0.25">
      <c r="B48" s="279" t="s">
        <v>235</v>
      </c>
      <c r="C48" s="284" t="e">
        <f>C37-C47</f>
        <v>#VALUE!</v>
      </c>
      <c r="D48" s="279" t="s">
        <v>235</v>
      </c>
      <c r="E48" s="268">
        <v>0</v>
      </c>
      <c r="F48" s="307">
        <v>237048</v>
      </c>
      <c r="G48" s="307">
        <v>13199</v>
      </c>
      <c r="H48" s="268">
        <f t="shared" ref="H48:N48" si="26">H37-H47</f>
        <v>0</v>
      </c>
      <c r="I48" s="268">
        <f t="shared" si="26"/>
        <v>0</v>
      </c>
      <c r="J48" s="268">
        <f t="shared" si="26"/>
        <v>0</v>
      </c>
      <c r="K48" s="268">
        <f t="shared" si="26"/>
        <v>0</v>
      </c>
      <c r="L48" s="268">
        <f t="shared" si="26"/>
        <v>0</v>
      </c>
      <c r="M48" s="268">
        <f t="shared" si="26"/>
        <v>0</v>
      </c>
      <c r="N48" s="268">
        <f t="shared" si="26"/>
        <v>0</v>
      </c>
      <c r="O48" s="279" t="s">
        <v>235</v>
      </c>
      <c r="P48" s="268" t="s">
        <v>238</v>
      </c>
      <c r="Q48" s="268" t="s">
        <v>238</v>
      </c>
      <c r="R48" s="268" t="s">
        <v>238</v>
      </c>
      <c r="S48" s="268" t="s">
        <v>238</v>
      </c>
      <c r="T48" s="268" t="s">
        <v>238</v>
      </c>
      <c r="U48" s="268" t="s">
        <v>238</v>
      </c>
      <c r="V48" s="268" t="s">
        <v>238</v>
      </c>
      <c r="W48" s="268" t="s">
        <v>238</v>
      </c>
      <c r="X48" s="268" t="s">
        <v>238</v>
      </c>
      <c r="Y48" s="268" t="s">
        <v>238</v>
      </c>
      <c r="Z48" s="279" t="s">
        <v>235</v>
      </c>
    </row>
    <row r="50" spans="2:6" x14ac:dyDescent="0.25">
      <c r="F50" s="298"/>
    </row>
    <row r="54" spans="2:6" x14ac:dyDescent="0.25">
      <c r="B54" s="339" t="s">
        <v>239</v>
      </c>
      <c r="C54" s="344"/>
      <c r="D54" s="344"/>
      <c r="E54" s="344"/>
      <c r="F54" s="344"/>
    </row>
    <row r="55" spans="2:6" x14ac:dyDescent="0.25">
      <c r="B55" s="344"/>
      <c r="C55" s="344"/>
      <c r="D55" s="344"/>
      <c r="E55" s="344"/>
      <c r="F55" s="344"/>
    </row>
  </sheetData>
  <mergeCells count="4">
    <mergeCell ref="A1:L3"/>
    <mergeCell ref="A4:B4"/>
    <mergeCell ref="A5:B5"/>
    <mergeCell ref="B54:F55"/>
  </mergeCells>
  <dataValidations count="4">
    <dataValidation errorStyle="warning" allowBlank="1" showInputMessage="1" showErrorMessage="1" error="pick from list" promptTitle="Enter" prompt="Municipality" sqref="E9:N11 P9:Y11 AL9:AU11 BH9:BQ11 AW9:BF11 AA9:AJ11 E30:N32 P30:Y32" xr:uid="{E914EC87-2C76-42E2-8B3D-F655EC5DF651}"/>
    <dataValidation errorStyle="warning" allowBlank="1" showInputMessage="1" showErrorMessage="1" error="Pick from list" promptTitle="Enter" prompt="Administrator" sqref="C4" xr:uid="{9BB23442-318F-4C5F-A23A-F929F380453B}"/>
    <dataValidation allowBlank="1" showInputMessage="1" showErrorMessage="1" prompt="Report Quarter" sqref="C5" xr:uid="{27AD81FD-0991-41E3-A9A0-B5B26F36B675}"/>
    <dataValidation allowBlank="1" showInputMessage="1" showErrorMessage="1" prompt="Year" sqref="D5" xr:uid="{8D8D24F7-DEDD-4C31-9374-D68BF2663B03}"/>
  </dataValidations>
  <pageMargins left="0.7" right="0.7" top="0.75" bottom="0.7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968001EC46A84F803EFF18A6530EAB" ma:contentTypeVersion="8" ma:contentTypeDescription="Create a new document." ma:contentTypeScope="" ma:versionID="85bfd0f9a095af46cbef5e9ad14dfc0e">
  <xsd:schema xmlns:xsd="http://www.w3.org/2001/XMLSchema" xmlns:xs="http://www.w3.org/2001/XMLSchema" xmlns:p="http://schemas.microsoft.com/office/2006/metadata/properties" xmlns:ns2="7e510e9d-cc1b-4fa0-8735-71e91a17e906" xmlns:ns3="97876066-73bb-42bd-bc45-d1ae6ecf9ec3" targetNamespace="http://schemas.microsoft.com/office/2006/metadata/properties" ma:root="true" ma:fieldsID="c4cfd84eb21315a0a4b619abfa3c8d6f" ns2:_="" ns3:_="">
    <xsd:import namespace="7e510e9d-cc1b-4fa0-8735-71e91a17e906"/>
    <xsd:import namespace="97876066-73bb-42bd-bc45-d1ae6ecf9e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10e9d-cc1b-4fa0-8735-71e91a17e9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76066-73bb-42bd-bc45-d1ae6ecf9e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DE8C8-AF1C-43A0-99E6-50EA27EC08F4}">
  <ds:schemaRefs>
    <ds:schemaRef ds:uri="http://schemas.microsoft.com/sharepoint/v3/contenttype/forms"/>
  </ds:schemaRefs>
</ds:datastoreItem>
</file>

<file path=customXml/itemProps2.xml><?xml version="1.0" encoding="utf-8"?>
<ds:datastoreItem xmlns:ds="http://schemas.openxmlformats.org/officeDocument/2006/customXml" ds:itemID="{84B8D9FC-1BD0-4885-A395-4516AF006A6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2EB84D0-DDF1-4550-946E-58617BCF1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10e9d-cc1b-4fa0-8735-71e91a17e906"/>
    <ds:schemaRef ds:uri="97876066-73bb-42bd-bc45-d1ae6ecf9e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Instructions</vt:lpstr>
      <vt:lpstr>CCA Admin Dashboard</vt:lpstr>
      <vt:lpstr>Municipal Info Electric</vt:lpstr>
      <vt:lpstr>Monthly Electric Supply (kWh)</vt:lpstr>
      <vt:lpstr>Q4 Electric Reporting</vt:lpstr>
      <vt:lpstr>Monthly CCA Electric Price</vt:lpstr>
      <vt:lpstr>Monthly Utility Electric Price</vt:lpstr>
      <vt:lpstr>Municipal Info GAS</vt:lpstr>
      <vt:lpstr>Monthly Gas Supply (Therm)</vt:lpstr>
      <vt:lpstr>Q4 GAS Reporting</vt:lpstr>
      <vt:lpstr>Monthly CCA GAS Price</vt:lpstr>
      <vt:lpstr>Monthly Utility GAS Price</vt:lpstr>
      <vt:lpstr>Opt-Out Reporting</vt:lpstr>
      <vt:lpstr>Complaint Reporting</vt:lpstr>
      <vt:lpstr>Annual Administrator Financial </vt:lpstr>
      <vt:lpstr>'Annual Administrator Financial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cca@dps.ny.gov</dc:creator>
  <cp:keywords/>
  <dc:description/>
  <cp:lastModifiedBy>Kaplan, Theresa (DPS)</cp:lastModifiedBy>
  <cp:revision/>
  <dcterms:created xsi:type="dcterms:W3CDTF">2023-05-17T17:30:25Z</dcterms:created>
  <dcterms:modified xsi:type="dcterms:W3CDTF">2025-04-01T12:55:16Z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0x01010049968001EC46A84F803EFF18A6530EAB</vt:lpwstr>
  </property>
  <property fmtid="{D5CDD505-2E9C-101B-9397-08002B2CF9AE}" pid="3" name="{A44787D4-0540-4523-9961-78E4036D8C6D}">
    <vt:lpwstr>{113BFF4B-3B38-4218-8EC5-35C7DD098A57}</vt:lpwstr>
  </property>
</Properties>
</file>